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src\RAN\V1.4\dpm\"/>
    </mc:Choice>
  </mc:AlternateContent>
  <bookViews>
    <workbookView xWindow="0" yWindow="3420" windowWidth="15360" windowHeight="3135" tabRatio="882" firstSheet="1" activeTab="1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BC" sheetId="2" r:id="rId7"/>
    <sheet name="BT" sheetId="14" r:id="rId8"/>
    <sheet name="CN" sheetId="34" r:id="rId9"/>
    <sheet name="DI" sheetId="40" r:id="rId10"/>
    <sheet name="FC" sheetId="37" r:id="rId11"/>
    <sheet name="FX" sheetId="42" r:id="rId12"/>
    <sheet name="GA" sheetId="27" r:id="rId13"/>
    <sheet name="GR" sheetId="43" r:id="rId14"/>
    <sheet name="LB" sheetId="6" r:id="rId15"/>
    <sheet name="MC" sheetId="3" r:id="rId16"/>
    <sheet name="MP" sheetId="48" r:id="rId17"/>
    <sheet name="NC" sheetId="46" r:id="rId18"/>
    <sheet name="PI" sheetId="47" r:id="rId19"/>
    <sheet name="NM" sheetId="33" r:id="rId20"/>
    <sheet name="PR" sheetId="26" r:id="rId21"/>
    <sheet name="PU" sheetId="24" r:id="rId22"/>
    <sheet name="RR" sheetId="17" r:id="rId23"/>
    <sheet name="SC" sheetId="31" r:id="rId24"/>
    <sheet name="SE" sheetId="23" r:id="rId25"/>
    <sheet name="TB" sheetId="16" r:id="rId26"/>
    <sheet name="TF" sheetId="15" r:id="rId27"/>
    <sheet name="TI" sheetId="32" r:id="rId28"/>
    <sheet name="TP" sheetId="44" r:id="rId29"/>
    <sheet name="VM" sheetId="4" r:id="rId30"/>
  </sheets>
  <definedNames>
    <definedName name="_xlnm._FilterDatabase" localSheetId="2" hidden="1">Dimensions!$A$1:$L$66</definedName>
    <definedName name="_xlnm._FilterDatabase" localSheetId="12" hidden="1">GA!$A$3:$B$6</definedName>
    <definedName name="_xlnm._FilterDatabase" localSheetId="14" hidden="1">LB!$A$1:$V$457</definedName>
    <definedName name="_xlnm._FilterDatabase" localSheetId="15" hidden="1">MC!$A$1:$V$475</definedName>
    <definedName name="_xlnm._FilterDatabase" localSheetId="3" hidden="1">Metrics!$A$1:$Q$299</definedName>
    <definedName name="_xlnm._FilterDatabase" localSheetId="21" hidden="1">PU!$A$3:$A$6</definedName>
    <definedName name="_xlnm._FilterDatabase" localSheetId="28" hidden="1">TP!$A$1:$V$66</definedName>
    <definedName name="_xlnm.Print_Titles" localSheetId="14">LB!$1:$1</definedName>
    <definedName name="_xlnm.Print_Titles" localSheetId="15">MC!$1:$1</definedName>
    <definedName name="_xlnm.Print_Area" localSheetId="2">Dimensions!$A$1:$E$48</definedName>
    <definedName name="_xlnm.Print_Area" localSheetId="1">Domains!$A$1:$E$15</definedName>
    <definedName name="_xlnm.Print_Area" localSheetId="14">LB!$J$2:$R$391</definedName>
    <definedName name="_xlnm.Print_Area" localSheetId="15">MC!$J$1:$R$485</definedName>
  </definedNames>
  <calcPr calcId="162913"/>
</workbook>
</file>

<file path=xl/calcChain.xml><?xml version="1.0" encoding="utf-8"?>
<calcChain xmlns="http://schemas.openxmlformats.org/spreadsheetml/2006/main">
  <c r="H87" i="44" l="1"/>
  <c r="H88" i="44"/>
  <c r="H89" i="44"/>
  <c r="L24" i="47" l="1"/>
  <c r="L38" i="32" l="1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L53" i="32"/>
  <c r="L54" i="32"/>
  <c r="L55" i="32"/>
  <c r="L56" i="32"/>
  <c r="L57" i="32"/>
  <c r="L58" i="32"/>
  <c r="L59" i="32"/>
  <c r="L60" i="32"/>
  <c r="L61" i="32"/>
  <c r="L62" i="32"/>
  <c r="L63" i="32"/>
  <c r="L64" i="32"/>
  <c r="L65" i="32"/>
  <c r="L66" i="32"/>
  <c r="L67" i="32"/>
  <c r="L68" i="32"/>
  <c r="L69" i="32"/>
  <c r="L37" i="32"/>
  <c r="K37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38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K4" i="48" l="1"/>
  <c r="K5" i="48"/>
  <c r="K3" i="48"/>
  <c r="L5" i="48"/>
  <c r="L4" i="48"/>
  <c r="H4" i="48"/>
  <c r="L3" i="48"/>
  <c r="H3" i="48"/>
  <c r="H2" i="48"/>
  <c r="L99" i="44" l="1"/>
  <c r="L100" i="44"/>
  <c r="L25" i="47" l="1"/>
  <c r="K25" i="47"/>
  <c r="K5" i="47" l="1"/>
  <c r="K6" i="47"/>
  <c r="K7" i="47"/>
  <c r="K8" i="47"/>
  <c r="K9" i="47"/>
  <c r="K10" i="47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4" i="47"/>
  <c r="K502" i="6" l="1"/>
  <c r="L55" i="44" l="1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6" i="44"/>
  <c r="L77" i="44"/>
  <c r="L78" i="44"/>
  <c r="L79" i="44"/>
  <c r="L80" i="44"/>
  <c r="L81" i="44"/>
  <c r="L82" i="44"/>
  <c r="L83" i="44"/>
  <c r="L84" i="44"/>
  <c r="L85" i="44"/>
  <c r="L86" i="44"/>
  <c r="L87" i="44"/>
  <c r="L88" i="44"/>
  <c r="L89" i="44"/>
  <c r="L90" i="44"/>
  <c r="L91" i="44"/>
  <c r="L92" i="44"/>
  <c r="L93" i="44"/>
  <c r="L94" i="44"/>
  <c r="L95" i="44"/>
  <c r="L96" i="44"/>
  <c r="L97" i="44"/>
  <c r="L98" i="44"/>
  <c r="L101" i="44"/>
  <c r="L102" i="44"/>
  <c r="L103" i="44"/>
  <c r="L104" i="44"/>
  <c r="L105" i="44"/>
  <c r="L106" i="44"/>
  <c r="L107" i="44"/>
  <c r="L108" i="44"/>
  <c r="L109" i="44"/>
  <c r="L110" i="44"/>
  <c r="L111" i="44"/>
  <c r="L112" i="44"/>
  <c r="L113" i="44"/>
  <c r="L114" i="44"/>
  <c r="L115" i="44"/>
  <c r="L116" i="44"/>
  <c r="L117" i="44"/>
  <c r="L118" i="44"/>
  <c r="L119" i="44"/>
  <c r="L120" i="44"/>
  <c r="L121" i="44"/>
  <c r="L54" i="44"/>
  <c r="H56" i="44"/>
  <c r="H57" i="44"/>
  <c r="H58" i="44"/>
  <c r="H59" i="44"/>
  <c r="H60" i="44"/>
  <c r="H61" i="44"/>
  <c r="H62" i="44"/>
  <c r="H63" i="44"/>
  <c r="H64" i="44"/>
  <c r="H65" i="44"/>
  <c r="H66" i="44"/>
  <c r="H67" i="44"/>
  <c r="H68" i="44"/>
  <c r="H69" i="44"/>
  <c r="H70" i="44"/>
  <c r="H71" i="44"/>
  <c r="H72" i="44"/>
  <c r="H73" i="44"/>
  <c r="H74" i="44"/>
  <c r="H75" i="44"/>
  <c r="H76" i="44"/>
  <c r="H77" i="44"/>
  <c r="H78" i="44"/>
  <c r="H79" i="44"/>
  <c r="H80" i="44"/>
  <c r="H81" i="44"/>
  <c r="H82" i="44"/>
  <c r="H83" i="44"/>
  <c r="H84" i="44"/>
  <c r="H85" i="44"/>
  <c r="H86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54" i="44"/>
  <c r="L5" i="47" l="1"/>
  <c r="L6" i="47"/>
  <c r="L7" i="47"/>
  <c r="L8" i="47"/>
  <c r="L9" i="47"/>
  <c r="L10" i="47"/>
  <c r="L11" i="47"/>
  <c r="L12" i="47"/>
  <c r="L13" i="47"/>
  <c r="L14" i="47"/>
  <c r="L15" i="47"/>
  <c r="L16" i="47"/>
  <c r="L17" i="47"/>
  <c r="L18" i="47"/>
  <c r="L19" i="47"/>
  <c r="L20" i="47"/>
  <c r="L21" i="47"/>
  <c r="L22" i="47"/>
  <c r="L23" i="47"/>
  <c r="H2" i="47"/>
  <c r="L4" i="47" l="1"/>
  <c r="L3" i="47"/>
  <c r="L502" i="6" l="1"/>
  <c r="L496" i="6"/>
  <c r="L497" i="6"/>
  <c r="L498" i="6"/>
  <c r="L499" i="6"/>
  <c r="L500" i="6"/>
  <c r="L501" i="6"/>
  <c r="K496" i="6"/>
  <c r="K497" i="6"/>
  <c r="K498" i="6"/>
  <c r="K499" i="6"/>
  <c r="K500" i="6"/>
  <c r="K501" i="6"/>
  <c r="L495" i="6"/>
  <c r="K495" i="6"/>
  <c r="L494" i="6"/>
  <c r="K494" i="6"/>
  <c r="H277" i="6"/>
  <c r="H278" i="6"/>
  <c r="K163" i="6" l="1"/>
  <c r="L163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5" i="6"/>
  <c r="K155" i="6"/>
  <c r="L154" i="6"/>
  <c r="K154" i="6"/>
  <c r="L153" i="6"/>
  <c r="K153" i="6"/>
  <c r="L101" i="6"/>
  <c r="K101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H276" i="6"/>
  <c r="H55" i="44" l="1"/>
  <c r="L27" i="26" l="1"/>
  <c r="K27" i="26"/>
  <c r="L26" i="26"/>
  <c r="K26" i="26"/>
  <c r="L25" i="26"/>
  <c r="K25" i="26"/>
  <c r="H19" i="26"/>
  <c r="H20" i="26"/>
  <c r="H275" i="6" l="1"/>
  <c r="L138" i="6"/>
  <c r="L14" i="6" l="1"/>
  <c r="L13" i="6"/>
  <c r="L11" i="6"/>
  <c r="L10" i="6"/>
  <c r="L9" i="6"/>
  <c r="L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39" i="6"/>
  <c r="L238" i="6"/>
  <c r="L237" i="6"/>
  <c r="L235" i="6"/>
  <c r="L234" i="6"/>
  <c r="L233" i="6"/>
  <c r="L231" i="6"/>
  <c r="L230" i="6"/>
  <c r="L229" i="6"/>
  <c r="L228" i="6"/>
  <c r="L227" i="6"/>
  <c r="L225" i="6"/>
  <c r="L224" i="6"/>
  <c r="L223" i="6"/>
  <c r="L222" i="6"/>
  <c r="L221" i="6"/>
  <c r="L220" i="6"/>
  <c r="L219" i="6"/>
  <c r="L218" i="6"/>
  <c r="L217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1" i="6"/>
  <c r="L180" i="6"/>
  <c r="L179" i="6"/>
  <c r="L178" i="6"/>
  <c r="L177" i="6"/>
  <c r="L176" i="6"/>
  <c r="L175" i="6"/>
  <c r="L174" i="6"/>
  <c r="L173" i="6"/>
  <c r="L172" i="6"/>
  <c r="L171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7" i="6"/>
  <c r="L136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" i="6"/>
  <c r="L6" i="6"/>
  <c r="L5" i="6"/>
  <c r="L4" i="6"/>
  <c r="L3" i="6"/>
  <c r="K151" i="6" l="1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L3" i="44" l="1"/>
  <c r="L4" i="44"/>
  <c r="L5" i="44"/>
  <c r="L6" i="44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123" i="44"/>
  <c r="L124" i="44"/>
  <c r="L125" i="44"/>
  <c r="L126" i="44"/>
  <c r="L127" i="44"/>
  <c r="L128" i="44"/>
  <c r="L129" i="44"/>
  <c r="L130" i="44"/>
  <c r="L131" i="44"/>
  <c r="L132" i="44"/>
  <c r="L133" i="44"/>
  <c r="L134" i="44"/>
  <c r="L135" i="44"/>
  <c r="L23" i="32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23" i="15"/>
  <c r="L23" i="17"/>
  <c r="L480" i="3"/>
  <c r="L23" i="6"/>
  <c r="L3" i="40"/>
  <c r="L4" i="41"/>
  <c r="L5" i="41"/>
  <c r="L6" i="41"/>
  <c r="L7" i="41"/>
  <c r="L8" i="41"/>
  <c r="L9" i="41"/>
  <c r="L3" i="41"/>
  <c r="L17" i="32" l="1"/>
  <c r="L17" i="15"/>
  <c r="L17" i="17"/>
  <c r="L17" i="26"/>
  <c r="L17" i="3"/>
  <c r="L17" i="6"/>
  <c r="L4" i="34"/>
  <c r="L3" i="34"/>
  <c r="L12" i="40"/>
  <c r="L11" i="40"/>
  <c r="L10" i="40"/>
  <c r="L9" i="40"/>
  <c r="L8" i="40"/>
  <c r="L7" i="40"/>
  <c r="L6" i="40"/>
  <c r="L5" i="40"/>
  <c r="L4" i="40"/>
  <c r="L15" i="37"/>
  <c r="L14" i="37"/>
  <c r="L13" i="37"/>
  <c r="L12" i="37"/>
  <c r="L10" i="37"/>
  <c r="L9" i="37"/>
  <c r="L8" i="37"/>
  <c r="L6" i="37"/>
  <c r="L5" i="37"/>
  <c r="L4" i="37"/>
  <c r="L3" i="37"/>
  <c r="L5" i="42"/>
  <c r="L4" i="42"/>
  <c r="L3" i="42"/>
  <c r="L7" i="27"/>
  <c r="L6" i="27"/>
  <c r="L5" i="27"/>
  <c r="L4" i="27"/>
  <c r="L3" i="27"/>
  <c r="L5" i="43"/>
  <c r="L4" i="43"/>
  <c r="L3" i="43"/>
  <c r="L499" i="3"/>
  <c r="L498" i="3"/>
  <c r="L497" i="3"/>
  <c r="L496" i="3"/>
  <c r="L495" i="3"/>
  <c r="L493" i="3"/>
  <c r="L492" i="3"/>
  <c r="L491" i="3"/>
  <c r="L490" i="3"/>
  <c r="L489" i="3"/>
  <c r="L487" i="3"/>
  <c r="L486" i="3"/>
  <c r="L485" i="3"/>
  <c r="L484" i="3"/>
  <c r="L483" i="3"/>
  <c r="L482" i="3"/>
  <c r="L481" i="3"/>
  <c r="L478" i="3"/>
  <c r="L477" i="3"/>
  <c r="L476" i="3"/>
  <c r="L475" i="3"/>
  <c r="L474" i="3"/>
  <c r="L473" i="3"/>
  <c r="L472" i="3"/>
  <c r="L471" i="3"/>
  <c r="L470" i="3"/>
  <c r="L468" i="3"/>
  <c r="L467" i="3"/>
  <c r="L466" i="3"/>
  <c r="L465" i="3"/>
  <c r="L464" i="3"/>
  <c r="L463" i="3"/>
  <c r="L462" i="3"/>
  <c r="L461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2" i="3"/>
  <c r="L21" i="3"/>
  <c r="L20" i="3"/>
  <c r="L19" i="3"/>
  <c r="L18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4" i="46"/>
  <c r="L3" i="46"/>
  <c r="L5" i="33"/>
  <c r="L4" i="33"/>
  <c r="L3" i="33"/>
  <c r="L22" i="26"/>
  <c r="L21" i="26"/>
  <c r="L20" i="26"/>
  <c r="L18" i="26"/>
  <c r="L16" i="26"/>
  <c r="L14" i="26"/>
  <c r="L13" i="26"/>
  <c r="L12" i="26"/>
  <c r="L11" i="26"/>
  <c r="L10" i="26"/>
  <c r="L9" i="26"/>
  <c r="L8" i="26"/>
  <c r="L7" i="26"/>
  <c r="L6" i="26"/>
  <c r="L5" i="26"/>
  <c r="L4" i="26"/>
  <c r="L3" i="26"/>
  <c r="L11" i="24"/>
  <c r="L10" i="24"/>
  <c r="L9" i="24"/>
  <c r="L7" i="24"/>
  <c r="L6" i="24"/>
  <c r="L5" i="24"/>
  <c r="L4" i="24"/>
  <c r="L3" i="24"/>
  <c r="L27" i="17"/>
  <c r="L26" i="17"/>
  <c r="L25" i="17"/>
  <c r="L24" i="17"/>
  <c r="L22" i="17"/>
  <c r="L21" i="17"/>
  <c r="L20" i="17"/>
  <c r="L19" i="17"/>
  <c r="L18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8" i="31"/>
  <c r="L7" i="31"/>
  <c r="L6" i="31"/>
  <c r="L4" i="31"/>
  <c r="L3" i="31"/>
  <c r="L5" i="23"/>
  <c r="L4" i="23"/>
  <c r="L3" i="23"/>
  <c r="L15" i="16"/>
  <c r="L14" i="16"/>
  <c r="L13" i="16"/>
  <c r="L11" i="16"/>
  <c r="L10" i="16"/>
  <c r="L9" i="16"/>
  <c r="L7" i="16"/>
  <c r="L6" i="16"/>
  <c r="L5" i="16"/>
  <c r="L4" i="16"/>
  <c r="L3" i="16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6" i="15"/>
  <c r="L25" i="15"/>
  <c r="L22" i="15"/>
  <c r="L20" i="15"/>
  <c r="L19" i="15"/>
  <c r="L18" i="15"/>
  <c r="L16" i="15"/>
  <c r="L15" i="15"/>
  <c r="L14" i="15"/>
  <c r="L13" i="15"/>
  <c r="L12" i="15"/>
  <c r="L11" i="15"/>
  <c r="L10" i="15"/>
  <c r="L8" i="15"/>
  <c r="L7" i="15"/>
  <c r="L6" i="15"/>
  <c r="L5" i="15"/>
  <c r="L4" i="15"/>
  <c r="L3" i="15"/>
  <c r="L35" i="32"/>
  <c r="L34" i="32"/>
  <c r="L33" i="32"/>
  <c r="L32" i="32"/>
  <c r="L31" i="32"/>
  <c r="L30" i="32"/>
  <c r="L29" i="32"/>
  <c r="L28" i="32"/>
  <c r="L27" i="32"/>
  <c r="L26" i="32"/>
  <c r="L25" i="32"/>
  <c r="L24" i="32"/>
  <c r="L22" i="32"/>
  <c r="L21" i="32"/>
  <c r="L20" i="32"/>
  <c r="L18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6" i="4"/>
  <c r="L5" i="4"/>
  <c r="L4" i="4"/>
  <c r="L3" i="4"/>
  <c r="L4" i="14"/>
  <c r="L3" i="14"/>
  <c r="L5" i="2"/>
  <c r="L6" i="2"/>
  <c r="L7" i="2"/>
  <c r="L4" i="2"/>
  <c r="L3" i="2"/>
  <c r="L4" i="5"/>
  <c r="L3" i="5"/>
  <c r="K337" i="6" l="1"/>
  <c r="K338" i="6"/>
  <c r="K339" i="6"/>
  <c r="K340" i="6"/>
  <c r="K341" i="6"/>
  <c r="K342" i="6"/>
  <c r="K343" i="6"/>
  <c r="L343" i="6"/>
  <c r="K336" i="6"/>
  <c r="K335" i="6"/>
  <c r="L335" i="6"/>
  <c r="K334" i="6"/>
  <c r="L334" i="6"/>
  <c r="K333" i="6"/>
  <c r="L333" i="6"/>
  <c r="K332" i="6"/>
  <c r="L332" i="6"/>
  <c r="K331" i="6"/>
  <c r="L331" i="6"/>
  <c r="K330" i="6"/>
  <c r="L330" i="6"/>
  <c r="K329" i="6"/>
  <c r="L329" i="6"/>
  <c r="K328" i="6"/>
  <c r="L328" i="6"/>
  <c r="K327" i="6"/>
  <c r="L327" i="6"/>
  <c r="K326" i="6"/>
  <c r="L326" i="6"/>
  <c r="K325" i="6"/>
  <c r="L325" i="6"/>
  <c r="K324" i="6"/>
  <c r="L324" i="6"/>
  <c r="K323" i="6"/>
  <c r="L323" i="6"/>
  <c r="K322" i="6"/>
  <c r="L322" i="6"/>
  <c r="K321" i="6"/>
  <c r="L321" i="6"/>
  <c r="K320" i="6"/>
  <c r="L320" i="6"/>
  <c r="K319" i="6"/>
  <c r="L319" i="6"/>
  <c r="K318" i="6"/>
  <c r="L318" i="6"/>
  <c r="K317" i="6"/>
  <c r="L317" i="6"/>
  <c r="K316" i="6"/>
  <c r="L316" i="6"/>
  <c r="K315" i="6"/>
  <c r="L315" i="6"/>
  <c r="K314" i="6"/>
  <c r="L314" i="6"/>
  <c r="K313" i="6"/>
  <c r="L313" i="6"/>
  <c r="K312" i="6"/>
  <c r="L312" i="6"/>
  <c r="K311" i="6"/>
  <c r="L311" i="6"/>
  <c r="K310" i="6"/>
  <c r="L310" i="6"/>
  <c r="K309" i="6"/>
  <c r="L309" i="6"/>
  <c r="K308" i="6"/>
  <c r="L308" i="6"/>
  <c r="K307" i="6"/>
  <c r="L307" i="6"/>
  <c r="K306" i="6"/>
  <c r="L306" i="6"/>
  <c r="K305" i="6"/>
  <c r="L305" i="6"/>
  <c r="K304" i="6"/>
  <c r="L304" i="6"/>
  <c r="K303" i="6"/>
  <c r="L303" i="6"/>
  <c r="K302" i="6"/>
  <c r="L302" i="6"/>
  <c r="K301" i="6"/>
  <c r="L301" i="6"/>
  <c r="K300" i="6"/>
  <c r="L300" i="6"/>
  <c r="K299" i="6"/>
  <c r="L299" i="6"/>
  <c r="H247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6" i="6"/>
  <c r="L505" i="6"/>
  <c r="L504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8" i="6"/>
  <c r="L387" i="6"/>
  <c r="L386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5" i="6"/>
  <c r="L354" i="6"/>
  <c r="L353" i="6"/>
  <c r="L351" i="6"/>
  <c r="L350" i="6"/>
  <c r="L349" i="6"/>
  <c r="L348" i="6"/>
  <c r="L347" i="6"/>
  <c r="L346" i="6"/>
  <c r="L345" i="6"/>
  <c r="L75" i="6"/>
  <c r="L74" i="6"/>
  <c r="L73" i="6"/>
  <c r="L72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2" i="6"/>
  <c r="L21" i="6"/>
  <c r="L20" i="6"/>
  <c r="L19" i="6"/>
  <c r="L18" i="6"/>
  <c r="L16" i="6"/>
  <c r="L15" i="6"/>
  <c r="H274" i="6" l="1"/>
  <c r="K228" i="6" l="1"/>
  <c r="H273" i="6"/>
  <c r="K4" i="46" l="1"/>
  <c r="K3" i="46"/>
  <c r="H2" i="46" l="1"/>
  <c r="H3" i="46"/>
  <c r="K347" i="3"/>
  <c r="H326" i="3"/>
  <c r="K203" i="3" l="1"/>
  <c r="K202" i="3"/>
  <c r="K348" i="3"/>
  <c r="H325" i="3"/>
  <c r="K309" i="3" l="1"/>
  <c r="H324" i="3"/>
  <c r="K429" i="3" l="1"/>
  <c r="K430" i="3"/>
  <c r="K259" i="6" l="1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323" i="3" l="1"/>
  <c r="K55" i="3"/>
  <c r="K4" i="3"/>
  <c r="K20" i="15" l="1"/>
  <c r="H46" i="15"/>
  <c r="H322" i="3" l="1"/>
  <c r="K458" i="3"/>
  <c r="K46" i="15" l="1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14" i="15"/>
  <c r="H320" i="3" l="1"/>
  <c r="H321" i="3"/>
  <c r="K90" i="3"/>
  <c r="K91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10" i="3"/>
  <c r="K311" i="3"/>
  <c r="K312" i="3"/>
  <c r="K313" i="3"/>
  <c r="K314" i="3"/>
  <c r="K315" i="3"/>
  <c r="K316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9" i="3"/>
  <c r="K350" i="3"/>
  <c r="K351" i="3"/>
  <c r="K352" i="3"/>
  <c r="K353" i="3"/>
  <c r="K354" i="3"/>
  <c r="K355" i="3"/>
  <c r="K356" i="3"/>
  <c r="K357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9" i="3"/>
  <c r="K461" i="3"/>
  <c r="K462" i="3"/>
  <c r="K463" i="3"/>
  <c r="K464" i="3"/>
  <c r="K465" i="3"/>
  <c r="K466" i="3"/>
  <c r="K467" i="3"/>
  <c r="K468" i="3"/>
  <c r="K470" i="3"/>
  <c r="K471" i="3"/>
  <c r="K472" i="3"/>
  <c r="K473" i="3"/>
  <c r="K474" i="3"/>
  <c r="K475" i="3"/>
  <c r="K476" i="3"/>
  <c r="K477" i="3"/>
  <c r="K478" i="3"/>
  <c r="K480" i="3"/>
  <c r="K481" i="3"/>
  <c r="K482" i="3"/>
  <c r="K483" i="3"/>
  <c r="K484" i="3"/>
  <c r="K485" i="3"/>
  <c r="K486" i="3"/>
  <c r="K487" i="3"/>
  <c r="K489" i="3"/>
  <c r="K490" i="3"/>
  <c r="K491" i="3"/>
  <c r="K492" i="3"/>
  <c r="K493" i="3"/>
  <c r="K495" i="3"/>
  <c r="K496" i="3"/>
  <c r="K497" i="3"/>
  <c r="K498" i="3"/>
  <c r="K499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2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2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5" i="3"/>
  <c r="K6" i="3"/>
  <c r="K7" i="3"/>
  <c r="K8" i="3"/>
  <c r="K9" i="3"/>
  <c r="K10" i="3"/>
  <c r="K11" i="3"/>
  <c r="K12" i="3"/>
  <c r="K13" i="3"/>
  <c r="K14" i="3"/>
  <c r="K3" i="3"/>
  <c r="H2" i="2"/>
  <c r="H4" i="2"/>
  <c r="H5" i="2"/>
  <c r="H6" i="2"/>
  <c r="H7" i="2"/>
  <c r="H3" i="2"/>
  <c r="K4" i="2"/>
  <c r="K5" i="2"/>
  <c r="K6" i="2"/>
  <c r="K7" i="2"/>
  <c r="K3" i="2"/>
  <c r="H52" i="44" l="1"/>
  <c r="H53" i="44"/>
  <c r="H54" i="44"/>
  <c r="K135" i="44"/>
  <c r="K132" i="44"/>
  <c r="K131" i="44"/>
  <c r="K130" i="44"/>
  <c r="K129" i="44"/>
  <c r="K128" i="44"/>
  <c r="K127" i="44"/>
  <c r="K126" i="44"/>
  <c r="K125" i="44"/>
  <c r="K124" i="44"/>
  <c r="K123" i="44"/>
  <c r="K52" i="44"/>
  <c r="K51" i="44"/>
  <c r="H51" i="44"/>
  <c r="K50" i="44"/>
  <c r="H50" i="44"/>
  <c r="K49" i="44"/>
  <c r="H49" i="44"/>
  <c r="K48" i="44"/>
  <c r="H48" i="44"/>
  <c r="K47" i="44"/>
  <c r="H47" i="44"/>
  <c r="K46" i="44"/>
  <c r="H46" i="44"/>
  <c r="K45" i="44"/>
  <c r="H45" i="44"/>
  <c r="K44" i="44"/>
  <c r="H44" i="44"/>
  <c r="K43" i="44"/>
  <c r="H43" i="44"/>
  <c r="K42" i="44"/>
  <c r="H42" i="44"/>
  <c r="K41" i="44"/>
  <c r="H41" i="44"/>
  <c r="K40" i="44"/>
  <c r="H40" i="44"/>
  <c r="K39" i="44"/>
  <c r="H39" i="44"/>
  <c r="K38" i="44"/>
  <c r="H38" i="44"/>
  <c r="K37" i="44"/>
  <c r="H37" i="44"/>
  <c r="K36" i="44"/>
  <c r="H36" i="44"/>
  <c r="K35" i="44"/>
  <c r="H35" i="44"/>
  <c r="K34" i="44"/>
  <c r="H34" i="44"/>
  <c r="K33" i="44"/>
  <c r="H33" i="44"/>
  <c r="K32" i="44"/>
  <c r="H32" i="44"/>
  <c r="K31" i="44"/>
  <c r="H31" i="44"/>
  <c r="K30" i="44"/>
  <c r="H30" i="44"/>
  <c r="K29" i="44"/>
  <c r="H29" i="44"/>
  <c r="K28" i="44"/>
  <c r="H28" i="44"/>
  <c r="K27" i="44"/>
  <c r="H27" i="44"/>
  <c r="K26" i="44"/>
  <c r="H26" i="44"/>
  <c r="K25" i="44"/>
  <c r="H25" i="44"/>
  <c r="K24" i="44"/>
  <c r="H24" i="44"/>
  <c r="K23" i="44"/>
  <c r="H23" i="44"/>
  <c r="K22" i="44"/>
  <c r="H22" i="44"/>
  <c r="K21" i="44"/>
  <c r="H21" i="44"/>
  <c r="K20" i="44"/>
  <c r="H20" i="44"/>
  <c r="K19" i="44"/>
  <c r="H19" i="44"/>
  <c r="K18" i="44"/>
  <c r="H18" i="44"/>
  <c r="K17" i="44"/>
  <c r="H17" i="44"/>
  <c r="K16" i="44"/>
  <c r="H16" i="44"/>
  <c r="K15" i="44"/>
  <c r="H15" i="44"/>
  <c r="K14" i="44"/>
  <c r="H14" i="44"/>
  <c r="K13" i="44"/>
  <c r="H13" i="44"/>
  <c r="K12" i="44"/>
  <c r="H12" i="44"/>
  <c r="K11" i="44"/>
  <c r="H11" i="44"/>
  <c r="K10" i="44"/>
  <c r="H10" i="44"/>
  <c r="K9" i="44"/>
  <c r="H9" i="44"/>
  <c r="K8" i="44"/>
  <c r="H8" i="44"/>
  <c r="K7" i="44"/>
  <c r="H7" i="44"/>
  <c r="K6" i="44"/>
  <c r="H6" i="44"/>
  <c r="K5" i="44"/>
  <c r="H5" i="44"/>
  <c r="K4" i="44"/>
  <c r="H4" i="44"/>
  <c r="K3" i="44"/>
  <c r="H3" i="44"/>
  <c r="H2" i="44"/>
  <c r="K5" i="43"/>
  <c r="K4" i="43"/>
  <c r="H4" i="43"/>
  <c r="K3" i="43"/>
  <c r="H3" i="43"/>
  <c r="H2" i="43"/>
  <c r="K5" i="42"/>
  <c r="K4" i="42"/>
  <c r="H4" i="42"/>
  <c r="K3" i="42"/>
  <c r="H3" i="42"/>
  <c r="H2" i="42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8" i="6"/>
  <c r="H249" i="6"/>
  <c r="H250" i="6"/>
  <c r="H251" i="6"/>
  <c r="H252" i="6"/>
  <c r="H253" i="6"/>
  <c r="H254" i="6"/>
  <c r="H255" i="6"/>
  <c r="H256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08" i="6"/>
  <c r="K505" i="6"/>
  <c r="K506" i="6"/>
  <c r="K504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390" i="6"/>
  <c r="H3" i="15" l="1"/>
  <c r="H4" i="15"/>
  <c r="H5" i="15"/>
  <c r="H6" i="15"/>
  <c r="H7" i="15"/>
  <c r="H8" i="15"/>
  <c r="H9" i="15"/>
  <c r="H10" i="15"/>
  <c r="H11" i="15"/>
  <c r="H12" i="15"/>
  <c r="H13" i="15"/>
  <c r="H2" i="15"/>
  <c r="H2" i="33" l="1"/>
  <c r="K9" i="24" l="1"/>
  <c r="K10" i="24"/>
  <c r="K11" i="24"/>
  <c r="K3" i="34" l="1"/>
  <c r="H138" i="6" l="1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K384" i="6" l="1"/>
  <c r="K388" i="6" l="1"/>
  <c r="K387" i="6"/>
  <c r="K386" i="6"/>
  <c r="H4" i="5" l="1"/>
  <c r="K383" i="6"/>
  <c r="K382" i="6"/>
  <c r="K381" i="6"/>
  <c r="H5" i="23"/>
  <c r="H4" i="23"/>
  <c r="H3" i="23"/>
  <c r="K358" i="6" l="1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2" i="6"/>
  <c r="K190" i="6"/>
  <c r="K357" i="6"/>
  <c r="K354" i="6" l="1"/>
  <c r="K355" i="6"/>
  <c r="K353" i="6"/>
  <c r="K9" i="41" l="1"/>
  <c r="K8" i="41"/>
  <c r="K7" i="41"/>
  <c r="H8" i="41"/>
  <c r="H7" i="41"/>
  <c r="K6" i="41"/>
  <c r="H6" i="41"/>
  <c r="K5" i="41"/>
  <c r="H5" i="41"/>
  <c r="K4" i="41"/>
  <c r="H4" i="41"/>
  <c r="K3" i="41"/>
  <c r="H3" i="41"/>
  <c r="H2" i="41"/>
  <c r="N449" i="3"/>
  <c r="H7" i="24" l="1"/>
  <c r="H8" i="24"/>
  <c r="K257" i="6" l="1"/>
  <c r="K258" i="6"/>
  <c r="K254" i="6"/>
  <c r="K255" i="6"/>
  <c r="K3" i="24"/>
  <c r="K6" i="16"/>
  <c r="K7" i="16"/>
  <c r="K9" i="16"/>
  <c r="K10" i="16"/>
  <c r="K11" i="16"/>
  <c r="K13" i="16"/>
  <c r="K14" i="16"/>
  <c r="K15" i="16"/>
  <c r="K5" i="16"/>
  <c r="H5" i="37" l="1"/>
  <c r="H6" i="37"/>
  <c r="H7" i="37"/>
  <c r="H8" i="37"/>
  <c r="H9" i="37"/>
  <c r="H10" i="37"/>
  <c r="H2" i="4"/>
  <c r="K345" i="6" l="1"/>
  <c r="K346" i="6"/>
  <c r="K347" i="6"/>
  <c r="K348" i="6"/>
  <c r="K349" i="6"/>
  <c r="K350" i="6"/>
  <c r="K351" i="6"/>
  <c r="K277" i="6" l="1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48" i="6"/>
  <c r="K249" i="6"/>
  <c r="K250" i="6"/>
  <c r="K251" i="6"/>
  <c r="K252" i="6"/>
  <c r="K245" i="6"/>
  <c r="K246" i="6"/>
  <c r="K297" i="6"/>
  <c r="K296" i="6"/>
  <c r="K276" i="6"/>
  <c r="K275" i="6"/>
  <c r="K256" i="6"/>
  <c r="K253" i="6"/>
  <c r="K247" i="6"/>
  <c r="K244" i="6"/>
  <c r="K243" i="6"/>
  <c r="K242" i="6"/>
  <c r="K241" i="6"/>
  <c r="K15" i="37" l="1"/>
  <c r="H10" i="16" l="1"/>
  <c r="H9" i="16"/>
  <c r="H3" i="40"/>
  <c r="H4" i="40"/>
  <c r="H5" i="40"/>
  <c r="H6" i="40"/>
  <c r="H7" i="40"/>
  <c r="H8" i="40"/>
  <c r="H9" i="40"/>
  <c r="H10" i="40"/>
  <c r="H11" i="40"/>
  <c r="H2" i="40"/>
  <c r="K10" i="15"/>
  <c r="K11" i="15"/>
  <c r="K12" i="15"/>
  <c r="K13" i="15"/>
  <c r="K14" i="15"/>
  <c r="K15" i="15"/>
  <c r="K16" i="15"/>
  <c r="K17" i="15"/>
  <c r="K18" i="15"/>
  <c r="K19" i="15"/>
  <c r="K22" i="15"/>
  <c r="K23" i="15"/>
  <c r="K25" i="15"/>
  <c r="K26" i="15"/>
  <c r="K4" i="15"/>
  <c r="K5" i="15"/>
  <c r="K6" i="15"/>
  <c r="K7" i="15"/>
  <c r="K8" i="15"/>
  <c r="K3" i="15"/>
  <c r="K12" i="40"/>
  <c r="K11" i="40"/>
  <c r="K10" i="40"/>
  <c r="K9" i="40"/>
  <c r="K8" i="40"/>
  <c r="K7" i="40"/>
  <c r="K6" i="40"/>
  <c r="K5" i="40"/>
  <c r="K4" i="40"/>
  <c r="K3" i="40"/>
  <c r="H2" i="23" l="1"/>
  <c r="H2" i="31"/>
  <c r="H5" i="31"/>
  <c r="H6" i="31"/>
  <c r="H3" i="16" l="1"/>
  <c r="H4" i="16"/>
  <c r="H5" i="16"/>
  <c r="H6" i="16"/>
  <c r="H7" i="16"/>
  <c r="H8" i="16"/>
  <c r="K4" i="37" l="1"/>
  <c r="K5" i="37"/>
  <c r="K6" i="37"/>
  <c r="K8" i="37"/>
  <c r="K9" i="37"/>
  <c r="K10" i="37"/>
  <c r="K12" i="37"/>
  <c r="K13" i="37"/>
  <c r="K14" i="37"/>
  <c r="K3" i="37"/>
  <c r="H2" i="3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3" i="17"/>
  <c r="K4" i="26"/>
  <c r="K5" i="26"/>
  <c r="K6" i="26"/>
  <c r="K7" i="26"/>
  <c r="K8" i="26"/>
  <c r="K9" i="26"/>
  <c r="K10" i="26"/>
  <c r="K11" i="26"/>
  <c r="K12" i="26"/>
  <c r="K13" i="26"/>
  <c r="K14" i="26"/>
  <c r="K16" i="26"/>
  <c r="K17" i="26"/>
  <c r="K18" i="26"/>
  <c r="K20" i="26"/>
  <c r="K21" i="26"/>
  <c r="K22" i="26"/>
  <c r="K23" i="26"/>
  <c r="K3" i="26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3" i="32"/>
  <c r="K4" i="27"/>
  <c r="K5" i="27"/>
  <c r="K6" i="27"/>
  <c r="K7" i="27"/>
  <c r="K3" i="27"/>
  <c r="K4" i="6"/>
  <c r="K5" i="6"/>
  <c r="K6" i="6"/>
  <c r="K7" i="6"/>
  <c r="K9" i="6"/>
  <c r="K10" i="6"/>
  <c r="K11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71" i="6"/>
  <c r="K172" i="6"/>
  <c r="K173" i="6"/>
  <c r="K174" i="6"/>
  <c r="K175" i="6"/>
  <c r="K176" i="6"/>
  <c r="K177" i="6"/>
  <c r="K178" i="6"/>
  <c r="K179" i="6"/>
  <c r="K180" i="6"/>
  <c r="K181" i="6"/>
  <c r="K183" i="6"/>
  <c r="K184" i="6"/>
  <c r="K185" i="6"/>
  <c r="K186" i="6"/>
  <c r="K187" i="6"/>
  <c r="K188" i="6"/>
  <c r="K189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33" i="6"/>
  <c r="K234" i="6"/>
  <c r="K235" i="6"/>
  <c r="K217" i="6"/>
  <c r="K218" i="6"/>
  <c r="K219" i="6"/>
  <c r="K220" i="6"/>
  <c r="K221" i="6"/>
  <c r="K222" i="6"/>
  <c r="K223" i="6"/>
  <c r="K224" i="6"/>
  <c r="K225" i="6"/>
  <c r="K227" i="6"/>
  <c r="K229" i="6"/>
  <c r="K230" i="6"/>
  <c r="K231" i="6"/>
  <c r="K237" i="6"/>
  <c r="K238" i="6"/>
  <c r="K239" i="6"/>
  <c r="K3" i="6"/>
  <c r="K4" i="23"/>
  <c r="K5" i="23"/>
  <c r="K3" i="23"/>
  <c r="K4" i="24"/>
  <c r="K5" i="24"/>
  <c r="K6" i="24"/>
  <c r="K7" i="24"/>
  <c r="K4" i="4"/>
  <c r="K5" i="4"/>
  <c r="K6" i="4"/>
  <c r="K3" i="4"/>
  <c r="H6" i="24" l="1"/>
  <c r="H4" i="14" l="1"/>
  <c r="H3" i="37" l="1"/>
  <c r="H4" i="37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" i="17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2" i="26"/>
  <c r="H4" i="33"/>
  <c r="H3" i="33"/>
  <c r="H2" i="27"/>
  <c r="H2" i="34"/>
  <c r="H3" i="14"/>
  <c r="H2" i="14"/>
  <c r="H4" i="31"/>
  <c r="H3" i="31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2" i="32"/>
  <c r="H6" i="27"/>
  <c r="H5" i="27"/>
  <c r="H4" i="27"/>
  <c r="H3" i="27"/>
  <c r="H5" i="24"/>
  <c r="H4" i="24"/>
  <c r="H3" i="24"/>
  <c r="H2" i="24"/>
  <c r="H2" i="16"/>
  <c r="H3" i="4"/>
  <c r="H4" i="4"/>
  <c r="H5" i="4"/>
  <c r="H3" i="5"/>
  <c r="H2" i="5"/>
  <c r="H3" i="34" l="1"/>
</calcChain>
</file>

<file path=xl/sharedStrings.xml><?xml version="1.0" encoding="utf-8"?>
<sst xmlns="http://schemas.openxmlformats.org/spreadsheetml/2006/main" count="10104" uniqueCount="2716">
  <si>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</si>
  <si>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</si>
  <si>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</si>
  <si>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</si>
  <si>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</si>
  <si>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</si>
  <si>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</si>
  <si>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</si>
  <si>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</si>
  <si>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</si>
  <si>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</si>
  <si>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</si>
  <si>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</si>
  <si>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</si>
  <si>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</si>
  <si>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</si>
  <si>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</si>
  <si>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</si>
  <si>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</si>
  <si>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</si>
  <si>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</si>
  <si>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</si>
  <si>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</si>
  <si>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</si>
  <si>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</si>
  <si>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</si>
  <si>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</si>
  <si>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</si>
  <si>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</si>
  <si>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</si>
  <si>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</si>
  <si>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</si>
  <si>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</si>
  <si>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</si>
  <si>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</si>
  <si>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</si>
  <si>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</si>
  <si>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</si>
  <si>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</si>
  <si>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</si>
  <si>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</si>
  <si>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</si>
  <si>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</si>
  <si>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</si>
  <si>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</si>
  <si>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</si>
  <si>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</si>
  <si>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</si>
  <si>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</si>
  <si>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</si>
  <si>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</si>
  <si>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</si>
  <si>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</si>
  <si>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</si>
  <si>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</si>
  <si>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</si>
  <si>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</si>
  <si>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</si>
  <si>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</si>
  <si>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</si>
  <si>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</si>
  <si>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</si>
  <si>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</si>
  <si>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</si>
  <si>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</si>
  <si>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</si>
  <si>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</si>
  <si>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</si>
  <si>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</si>
  <si>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</si>
  <si>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</si>
  <si>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</si>
  <si>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</si>
  <si>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</si>
  <si>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</si>
  <si>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</si>
  <si>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</si>
  <si>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</si>
  <si>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</si>
  <si>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</si>
  <si>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</si>
  <si>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</si>
  <si>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</si>
  <si>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</si>
  <si>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</si>
  <si>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</si>
  <si>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</si>
  <si>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</si>
  <si>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</si>
  <si>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</si>
  <si>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</si>
  <si>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</si>
  <si>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</si>
  <si>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</si>
  <si>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</si>
  <si>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</si>
  <si>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</si>
  <si>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</si>
  <si>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</si>
  <si>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</si>
  <si>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</si>
  <si>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</si>
  <si>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</si>
  <si>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</si>
  <si>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</si>
  <si>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</si>
  <si>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</si>
  <si>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</si>
  <si>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</si>
  <si>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</si>
  <si>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</si>
  <si>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</si>
  <si>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</si>
  <si>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</si>
  <si>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</si>
  <si>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</si>
  <si>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</si>
  <si>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</si>
  <si>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</si>
  <si>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</si>
  <si>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</si>
  <si>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</si>
  <si>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</si>
  <si>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</si>
  <si>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</si>
  <si>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</si>
  <si>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</si>
  <si>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</si>
  <si>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</si>
  <si>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</si>
  <si>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</si>
  <si>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</si>
  <si>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</si>
  <si>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</si>
  <si>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</si>
  <si>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</si>
  <si>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</si>
  <si>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</si>
  <si>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</si>
  <si>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</si>
  <si>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</si>
  <si>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</si>
  <si>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</si>
  <si>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</si>
  <si>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</si>
  <si>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</si>
  <si>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</si>
  <si>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</si>
  <si>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</si>
  <si>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</si>
  <si>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</si>
  <si>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</si>
  <si>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</si>
  <si>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</si>
  <si>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</si>
  <si>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</si>
  <si>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</si>
  <si>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</si>
  <si>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</si>
  <si>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</si>
  <si>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</si>
  <si>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</si>
  <si>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</si>
  <si>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</si>
  <si>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</si>
  <si>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</si>
  <si>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</si>
  <si>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</si>
  <si>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</si>
  <si>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</si>
  <si>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</si>
  <si>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</si>
  <si>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</si>
  <si>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</si>
  <si>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</si>
  <si>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</si>
  <si>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</si>
  <si>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</si>
  <si>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</si>
  <si>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</si>
  <si>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</si>
  <si>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</si>
  <si>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</si>
  <si>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</si>
  <si>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</si>
  <si>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</si>
  <si>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</si>
  <si>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</si>
  <si>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</si>
  <si>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</si>
  <si>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</si>
  <si>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</si>
  <si>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</si>
  <si>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</si>
  <si>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</si>
  <si>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</si>
  <si>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</si>
  <si>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</si>
  <si>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</si>
  <si>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</si>
  <si>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</si>
  <si>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</si>
  <si>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</si>
  <si>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</si>
  <si>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</si>
  <si>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</si>
  <si>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</si>
  <si>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</si>
  <si>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</si>
  <si>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</si>
  <si>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</si>
  <si>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</si>
  <si>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</si>
  <si>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</si>
  <si>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</si>
  <si>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</si>
  <si>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</si>
  <si>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</si>
  <si>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</si>
  <si>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</si>
  <si>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</si>
  <si>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</si>
  <si>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</si>
  <si>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</si>
  <si>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</si>
  <si>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</si>
  <si>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</si>
  <si>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</si>
  <si>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</si>
  <si>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</si>
  <si>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</si>
  <si>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</si>
  <si>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</si>
  <si>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</si>
  <si>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</si>
  <si>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</si>
  <si>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</si>
  <si>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</si>
  <si>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</si>
  <si>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</si>
  <si>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</si>
  <si>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</si>
  <si>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</si>
  <si>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</si>
  <si>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</si>
  <si>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</si>
  <si>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</si>
  <si>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</si>
  <si>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</si>
  <si>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</si>
  <si>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</si>
  <si>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</si>
  <si>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</si>
  <si>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</si>
  <si>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</si>
  <si>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</si>
  <si>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</si>
  <si>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</si>
  <si>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</si>
  <si>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</si>
  <si>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</si>
  <si>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</si>
  <si>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</si>
  <si>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</si>
  <si>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</si>
  <si>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</si>
  <si>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</si>
  <si>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</si>
  <si>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</si>
  <si>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</si>
  <si>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</si>
  <si>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</si>
  <si>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</si>
  <si>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</si>
  <si>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</si>
  <si>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</si>
  <si>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</si>
  <si>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</si>
  <si>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</si>
  <si>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</si>
  <si>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</si>
  <si>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</si>
  <si>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</si>
  <si>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</si>
  <si>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</si>
  <si>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</si>
  <si>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</si>
  <si>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</si>
  <si>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</si>
  <si>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</si>
  <si>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</si>
  <si>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</si>
  <si>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</si>
  <si>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</si>
  <si>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</si>
  <si>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</si>
  <si>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</si>
  <si>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</si>
  <si>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</si>
  <si>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</si>
  <si>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</si>
  <si>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</si>
  <si>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</si>
  <si>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</si>
  <si>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</si>
  <si>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</si>
  <si>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</si>
  <si>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</si>
  <si>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</si>
  <si>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</si>
  <si>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</si>
  <si>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</si>
  <si>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</si>
  <si>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</si>
  <si>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</si>
  <si>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</si>
  <si>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</si>
  <si>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</si>
  <si>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</si>
  <si>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</si>
  <si>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</si>
  <si>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</si>
  <si>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</si>
  <si>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</si>
  <si>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France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</si>
  <si>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</si>
  <si>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</si>
  <si>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</si>
  <si>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</si>
  <si>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</si>
  <si>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</si>
  <si>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</si>
  <si>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</si>
  <si>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</si>
  <si>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</si>
  <si>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</si>
  <si>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</si>
  <si>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</si>
  <si>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</si>
  <si>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</si>
  <si>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</si>
  <si>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</si>
  <si>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</si>
  <si>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</si>
  <si>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</si>
  <si>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</si>
  <si>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</si>
  <si>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</si>
  <si>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</si>
  <si>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</si>
  <si>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</si>
  <si>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</si>
  <si>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</si>
  <si>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</si>
  <si>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</si>
  <si>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</si>
  <si>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</si>
  <si>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</si>
  <si>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</si>
  <si>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</si>
  <si>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</si>
  <si>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</si>
  <si>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</si>
  <si>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</si>
  <si>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</si>
  <si>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</si>
  <si>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</si>
  <si>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</si>
  <si>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</si>
  <si>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</si>
  <si>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</si>
  <si>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</si>
  <si>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</si>
  <si>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</si>
  <si>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</si>
  <si>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</si>
  <si>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</si>
  <si>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</si>
  <si>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</si>
  <si>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</si>
  <si>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</si>
  <si>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</si>
  <si>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</si>
  <si>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</si>
  <si>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</si>
  <si>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</si>
  <si>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</si>
  <si>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</si>
  <si>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</si>
  <si>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</si>
  <si>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</si>
  <si>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</si>
  <si>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</si>
  <si>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</si>
  <si>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</si>
  <si>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</si>
  <si>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</si>
  <si>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</si>
  <si>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</si>
  <si>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</si>
  <si>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</si>
  <si>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</si>
  <si>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</si>
  <si>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</si>
  <si>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</si>
  <si>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</si>
  <si>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</si>
  <si>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</si>
  <si>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</si>
  <si>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</si>
  <si>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</si>
  <si>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</si>
  <si>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</si>
  <si>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</si>
  <si>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</si>
  <si>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</si>
  <si>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</si>
  <si>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</si>
  <si>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</si>
  <si>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</si>
  <si>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</si>
  <si>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</si>
  <si>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</si>
  <si>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</si>
  <si>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</si>
  <si>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</si>
  <si>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</si>
  <si>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</si>
  <si>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</si>
  <si>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</si>
  <si>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</si>
  <si>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</si>
  <si>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</si>
  <si>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</si>
  <si>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</si>
  <si>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</si>
  <si>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</si>
  <si>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</si>
  <si>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</si>
  <si>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</si>
  <si>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</si>
  <si>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</si>
  <si>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</si>
  <si>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</si>
  <si>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</si>
  <si>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</si>
  <si>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</si>
  <si>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</si>
  <si>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</si>
  <si>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</si>
  <si>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</si>
  <si>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</si>
  <si>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</si>
  <si>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</si>
  <si>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</si>
  <si>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</si>
  <si>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</si>
  <si>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</si>
  <si>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</si>
  <si>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</si>
  <si>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</si>
  <si>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</si>
  <si>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</si>
  <si>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</si>
  <si>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</si>
  <si>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</si>
  <si>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</si>
  <si>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</si>
  <si>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</si>
  <si>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</si>
  <si>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</si>
  <si>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</si>
  <si>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</si>
  <si>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</si>
  <si>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</si>
  <si>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</si>
  <si>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</si>
  <si>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</si>
  <si>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</si>
  <si>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</si>
  <si>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</si>
  <si>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</si>
  <si>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</si>
  <si>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</si>
  <si>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</si>
  <si>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</si>
  <si>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</si>
  <si>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</si>
  <si>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</si>
  <si>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</si>
  <si>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</si>
  <si>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</si>
  <si>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</si>
  <si>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</si>
  <si>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</si>
  <si>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</si>
  <si>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</si>
  <si>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</si>
  <si>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</si>
  <si>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</si>
  <si>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</si>
  <si>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</si>
  <si>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</si>
  <si>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</si>
  <si>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</si>
  <si>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</si>
  <si>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</si>
  <si>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</si>
  <si>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</si>
  <si>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</si>
  <si>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</si>
  <si>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</si>
  <si>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</si>
  <si>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</si>
  <si>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</si>
  <si>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</si>
  <si>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</si>
  <si>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</si>
  <si>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</si>
  <si>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</si>
  <si>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</si>
  <si>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</si>
  <si>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</si>
  <si>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</si>
  <si>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</si>
  <si>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</si>
  <si>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</si>
  <si>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</si>
  <si>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</si>
  <si>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</si>
  <si>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</si>
  <si>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</si>
  <si>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</si>
  <si>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</si>
  <si>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</si>
  <si>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</si>
  <si>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</si>
  <si>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</si>
  <si>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</si>
  <si>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</si>
  <si>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</si>
  <si>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</si>
  <si>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</si>
  <si>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</si>
  <si>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</si>
  <si>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</si>
  <si>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</si>
  <si>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</si>
  <si>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</si>
  <si>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</si>
  <si>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</si>
  <si>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</si>
  <si>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</si>
  <si>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</si>
  <si>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</si>
  <si>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</si>
  <si>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</si>
  <si>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</si>
  <si>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</si>
  <si>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</si>
  <si>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</si>
  <si>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</si>
  <si>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</si>
  <si>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</si>
  <si>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</si>
  <si>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</si>
  <si>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</si>
  <si>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</si>
  <si>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</si>
  <si>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</si>
  <si>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</si>
  <si>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</si>
  <si>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</si>
  <si>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</si>
  <si>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</si>
  <si>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</si>
  <si>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</si>
  <si>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</si>
  <si>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</si>
  <si>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</si>
  <si>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</si>
  <si>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</si>
  <si>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</si>
  <si>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</si>
  <si>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</si>
  <si>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</si>
  <si>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</si>
  <si>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</si>
  <si>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</si>
  <si>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</si>
  <si>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</si>
  <si>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</si>
  <si>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</si>
  <si>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</si>
  <si>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</si>
  <si>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</si>
  <si>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</si>
  <si>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</si>
  <si>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</si>
  <si>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</si>
  <si>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</si>
  <si>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</si>
  <si>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</si>
  <si>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</si>
  <si>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</si>
  <si>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</si>
  <si>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</si>
  <si>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</si>
  <si>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</si>
  <si>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</si>
  <si>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</si>
  <si>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</si>
  <si>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</si>
  <si>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</si>
  <si>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</si>
  <si>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</si>
  <si>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</si>
  <si>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</si>
  <si>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</si>
  <si>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</si>
  <si>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</si>
  <si>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</si>
  <si>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</si>
  <si>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</si>
  <si>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</si>
  <si>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</si>
  <si>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</si>
  <si>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</si>
  <si>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</si>
  <si>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</si>
  <si>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</si>
  <si>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</si>
  <si>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</si>
  <si>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</si>
  <si>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</si>
  <si>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</si>
  <si>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</si>
  <si>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</si>
  <si>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</si>
  <si>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</si>
  <si>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</si>
  <si>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</si>
  <si>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</si>
  <si>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</si>
  <si>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</si>
  <si>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</si>
  <si>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</si>
  <si>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</si>
  <si>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</si>
  <si>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</si>
  <si>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</si>
  <si>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</si>
  <si>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</si>
  <si>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</si>
  <si>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</si>
  <si>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</si>
  <si>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</si>
  <si>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</si>
  <si>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</si>
  <si>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</si>
  <si>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</si>
  <si>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</si>
  <si>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</si>
  <si>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</si>
  <si>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</si>
  <si>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</si>
  <si>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</si>
  <si>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</si>
  <si>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</si>
  <si>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</si>
  <si>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</si>
  <si>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</si>
  <si>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</si>
  <si>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</si>
  <si>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</si>
  <si>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</si>
  <si>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</si>
  <si>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</si>
  <si>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</si>
  <si>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</si>
  <si>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</si>
  <si>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</si>
  <si>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</si>
  <si>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</si>
  <si>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</si>
  <si>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</si>
  <si>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</si>
  <si>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</si>
  <si>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</si>
  <si>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</si>
  <si>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</si>
  <si>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</si>
  <si>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</si>
  <si>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</si>
  <si>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</si>
  <si>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</si>
  <si>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</si>
  <si>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</si>
  <si>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</si>
  <si>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</si>
  <si>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</si>
  <si>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</si>
  <si>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</si>
  <si>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</si>
  <si>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</si>
  <si>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</si>
  <si>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</si>
  <si>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</si>
  <si>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</si>
  <si>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</si>
  <si>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</si>
  <si>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</si>
  <si>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</si>
  <si>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</si>
  <si>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</si>
  <si>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</si>
  <si>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</si>
  <si>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</si>
  <si>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</si>
  <si>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</si>
  <si>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</si>
  <si>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</si>
  <si>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</si>
  <si>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</si>
  <si>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</si>
  <si>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</si>
  <si>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</si>
  <si>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</si>
  <si>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</si>
  <si>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</si>
  <si>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</si>
  <si>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</si>
  <si>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</si>
  <si>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</si>
  <si>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</si>
  <si>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</si>
  <si>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</si>
  <si>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</si>
  <si>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</si>
  <si>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</si>
  <si>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</si>
  <si>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</si>
  <si>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</si>
  <si>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</si>
  <si>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</si>
  <si>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</si>
  <si>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</si>
  <si>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</si>
  <si>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</si>
  <si>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</si>
  <si>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</si>
  <si>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</si>
  <si>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</si>
  <si>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</si>
  <si>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</si>
  <si>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</si>
  <si>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</si>
  <si>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</si>
  <si>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</si>
  <si>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</si>
  <si>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</si>
  <si>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</si>
  <si>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</si>
  <si>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</si>
  <si>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</si>
  <si>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</si>
  <si>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</si>
  <si>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</si>
  <si>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</si>
  <si>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</si>
  <si>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</si>
  <si>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</si>
  <si>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</si>
  <si>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</si>
  <si>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</si>
  <si>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</si>
  <si>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</si>
  <si>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</si>
  <si>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</si>
  <si>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</si>
  <si>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</si>
  <si>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</si>
  <si>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</si>
  <si>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</si>
  <si>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</si>
  <si>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</si>
  <si>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</si>
  <si>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</si>
  <si>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</si>
  <si>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</si>
  <si>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</si>
  <si>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</si>
  <si>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</si>
  <si>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</si>
  <si>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</si>
  <si>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</si>
  <si>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</si>
  <si>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</si>
  <si>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</si>
  <si>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</si>
  <si>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</si>
  <si>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</si>
  <si>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</si>
  <si>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</si>
  <si>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</si>
  <si>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</si>
  <si>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</si>
  <si>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</si>
  <si>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</si>
  <si>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</si>
  <si>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</si>
  <si>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</si>
  <si>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</si>
  <si>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</si>
  <si>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</si>
  <si>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</si>
  <si>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</si>
  <si>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</si>
  <si>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</si>
  <si>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</si>
  <si>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</si>
  <si>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</si>
  <si>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</si>
  <si>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</si>
  <si>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</si>
  <si>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</si>
  <si>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</si>
  <si>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</si>
  <si>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</si>
  <si>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</si>
  <si>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</si>
  <si>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</si>
  <si>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</si>
  <si>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</si>
  <si>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</si>
  <si>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</si>
  <si>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</si>
  <si>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</si>
  <si>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</si>
  <si>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</si>
  <si>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</si>
  <si>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</si>
  <si>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</si>
  <si>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</si>
  <si>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</si>
  <si>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</si>
  <si>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</si>
  <si>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</si>
  <si>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</si>
  <si>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</si>
  <si>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</si>
  <si>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</si>
  <si>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</si>
  <si>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</si>
  <si>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</si>
  <si>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</si>
  <si>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</si>
  <si>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</si>
  <si>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</si>
  <si>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</si>
  <si>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</si>
  <si>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</si>
  <si>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</si>
  <si>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</si>
  <si>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</si>
  <si>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</si>
  <si>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</si>
  <si>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</si>
  <si>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</si>
  <si>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</si>
  <si>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</si>
  <si>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</si>
  <si>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</si>
  <si>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</si>
  <si>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</si>
  <si>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</si>
  <si>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</si>
  <si>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</si>
  <si>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</si>
  <si>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</si>
  <si>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</si>
  <si>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</si>
  <si>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</si>
  <si>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</si>
  <si>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</si>
  <si>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</si>
  <si>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</si>
  <si>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</si>
  <si>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</si>
  <si>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</si>
  <si>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</si>
  <si>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</si>
  <si>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</si>
  <si>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</si>
  <si>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</si>
  <si>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</si>
  <si>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</si>
  <si>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</si>
  <si>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</si>
  <si>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</si>
  <si>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</si>
  <si>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</si>
  <si>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</si>
  <si>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</si>
  <si>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</si>
  <si>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</si>
  <si>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</si>
  <si>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</si>
  <si>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</si>
  <si>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</si>
  <si>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</si>
  <si>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</si>
  <si>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</si>
  <si>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</si>
  <si>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</si>
  <si>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</si>
  <si>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</si>
  <si>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</si>
  <si>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</si>
  <si>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</si>
  <si>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</si>
  <si>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</si>
  <si>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</si>
  <si>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</si>
  <si>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</si>
  <si>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</si>
  <si>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</si>
  <si>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</si>
  <si>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</si>
  <si>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</si>
  <si>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</si>
  <si>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</si>
  <si>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</si>
  <si>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</si>
  <si>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</si>
  <si>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</si>
  <si>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</si>
  <si>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</si>
  <si>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</si>
  <si>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</si>
  <si>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</si>
  <si>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</si>
  <si>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</si>
  <si>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</si>
  <si>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</si>
  <si>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</si>
  <si>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</si>
  <si>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</si>
  <si>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</si>
  <si>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</si>
  <si>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</si>
  <si>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</si>
  <si>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</si>
  <si>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</si>
  <si>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</si>
  <si>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</si>
  <si>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</si>
  <si>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</si>
  <si>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</si>
  <si>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</si>
  <si>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</si>
  <si>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</si>
  <si>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</si>
  <si>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</si>
  <si>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</si>
  <si>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</si>
  <si>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</si>
  <si>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</si>
  <si>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</si>
  <si>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</si>
  <si>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</si>
  <si>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</si>
  <si>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</si>
  <si>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</si>
  <si>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</si>
  <si>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</si>
  <si>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</si>
  <si>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</si>
  <si>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</si>
  <si>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</si>
  <si>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</si>
  <si>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</si>
  <si>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</si>
  <si>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</si>
  <si>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</si>
  <si>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</si>
  <si>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</si>
  <si>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</si>
  <si>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</si>
  <si>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</si>
  <si>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</si>
  <si>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</si>
  <si>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</si>
  <si>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</si>
  <si>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</si>
  <si>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</si>
  <si>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</si>
  <si>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</si>
  <si>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</si>
  <si>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</si>
  <si>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</si>
  <si>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</si>
  <si>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</si>
  <si>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</si>
  <si>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</si>
  <si>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</si>
  <si>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</si>
  <si>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</si>
  <si>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</si>
  <si>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</si>
  <si>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</si>
  <si>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</si>
  <si>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</si>
  <si>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</si>
  <si>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</si>
  <si>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</si>
  <si>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</si>
  <si>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</si>
  <si>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</si>
  <si>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</si>
  <si>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</si>
  <si>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</si>
  <si>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</si>
  <si>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</si>
  <si>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</si>
  <si>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</si>
  <si>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</si>
  <si>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</si>
  <si>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</si>
  <si>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</si>
  <si>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</si>
  <si>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</si>
  <si>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</si>
  <si>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</si>
  <si>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</si>
  <si>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</si>
  <si>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</si>
  <si>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</si>
  <si>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</si>
  <si>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</si>
  <si>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</si>
  <si>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</si>
  <si>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</si>
  <si>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</si>
  <si>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</si>
  <si>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</si>
  <si>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</si>
  <si>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</si>
  <si>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</si>
  <si>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</si>
  <si>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</si>
  <si>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</si>
  <si>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</si>
  <si>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</si>
  <si>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</si>
  <si>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</si>
  <si>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</si>
  <si>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</si>
  <si>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</si>
  <si>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</si>
  <si>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</si>
  <si>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</si>
  <si>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</si>
  <si>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</si>
  <si>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</si>
  <si>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</si>
  <si>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</si>
  <si>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</si>
  <si>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</si>
  <si>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</si>
  <si>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</si>
  <si>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</si>
  <si>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</si>
  <si>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</si>
  <si>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</si>
  <si>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</si>
  <si>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</si>
  <si>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</si>
  <si>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</si>
  <si>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</si>
  <si>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</si>
  <si>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</si>
  <si>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</si>
  <si>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</si>
  <si>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</si>
  <si>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</si>
  <si>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</si>
  <si>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</si>
  <si>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</si>
  <si>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</si>
  <si>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</si>
  <si>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</si>
  <si>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</si>
  <si>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</si>
  <si>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</si>
  <si>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</si>
  <si>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</si>
  <si>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</si>
  <si>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</si>
  <si>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</si>
  <si>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</si>
  <si>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</si>
  <si>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</si>
  <si>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</si>
  <si>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</si>
  <si>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</si>
  <si>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</si>
  <si>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</si>
  <si>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</si>
  <si>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</si>
  <si>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</si>
  <si>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</si>
  <si>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</si>
  <si>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</si>
  <si>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</si>
  <si>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</si>
  <si>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</si>
  <si>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</si>
  <si>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</si>
  <si>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</si>
  <si>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</si>
  <si>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</si>
  <si>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</si>
  <si>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</si>
  <si>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</si>
  <si>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</si>
  <si>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</si>
  <si>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</si>
  <si>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</si>
  <si>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</si>
  <si>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</si>
  <si>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</si>
  <si>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</si>
  <si>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</si>
  <si>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</si>
  <si>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</si>
  <si>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</si>
  <si>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</si>
  <si>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</si>
  <si>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</si>
  <si>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</si>
  <si>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</si>
  <si>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</si>
  <si>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</si>
  <si>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</si>
  <si>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</si>
  <si>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</si>
  <si>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</si>
  <si>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FR.22.01, FR.22.02, FR.22.03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</si>
  <si>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</si>
  <si>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</si>
  <si>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</si>
  <si>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</si>
  <si>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</si>
  <si>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</si>
  <si>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</si>
  <si>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</si>
  <si>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</si>
  <si>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</si>
  <si>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</si>
  <si>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</si>
  <si>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</si>
  <si>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</si>
  <si>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</si>
  <si>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</si>
  <si>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</si>
  <si>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</si>
  <si>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</si>
  <si>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</si>
  <si>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</si>
  <si>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</si>
  <si>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</si>
  <si>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</si>
  <si>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</si>
  <si>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</si>
  <si>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</si>
  <si>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</si>
  <si>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</si>
  <si>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</si>
  <si>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</si>
  <si>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</si>
  <si>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</si>
  <si>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</si>
  <si>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</si>
  <si>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</si>
  <si>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</si>
  <si>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</si>
  <si>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</si>
  <si>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</si>
  <si>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</si>
  <si>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</si>
  <si>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</si>
  <si>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</si>
  <si>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</si>
  <si>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</si>
  <si>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</si>
  <si>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</si>
  <si>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</si>
  <si>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</si>
  <si>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</si>
  <si>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</si>
  <si>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</si>
  <si>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</si>
  <si>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</si>
  <si>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</si>
  <si>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</si>
  <si>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</si>
  <si>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</si>
  <si>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</si>
  <si>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</si>
  <si>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</si>
  <si>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</si>
  <si>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</si>
  <si>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</si>
  <si>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</si>
  <si>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</si>
  <si>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</si>
  <si>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</si>
  <si>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</si>
  <si>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</si>
  <si>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</si>
  <si>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</si>
  <si>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</si>
  <si>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</si>
  <si>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</si>
  <si>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</si>
  <si>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</si>
  <si>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</si>
  <si>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</si>
  <si>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</si>
  <si>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</si>
  <si>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</si>
  <si>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</si>
  <si>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</si>
  <si>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</si>
  <si>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</si>
  <si>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</si>
  <si>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</si>
  <si>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</si>
  <si>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</si>
  <si>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</si>
  <si>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</si>
  <si>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</si>
  <si>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</si>
  <si>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</si>
  <si>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</si>
  <si>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</si>
  <si>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</si>
  <si>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</si>
  <si>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</si>
  <si>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</si>
  <si>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</si>
  <si>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</si>
  <si>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</si>
  <si>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</si>
  <si>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</si>
  <si>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</si>
  <si>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</si>
  <si>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</si>
  <si>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</si>
  <si>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</si>
  <si>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</si>
  <si>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</si>
  <si>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</si>
  <si>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</si>
  <si>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</si>
  <si>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</si>
  <si>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</si>
  <si>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</si>
  <si>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</si>
  <si>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</si>
  <si>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</si>
  <si>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</si>
  <si>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</si>
  <si>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</si>
  <si>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</si>
  <si>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</si>
  <si>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</si>
  <si>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</si>
  <si>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</si>
  <si>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</si>
  <si>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</si>
  <si>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</si>
  <si>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</si>
  <si>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</si>
  <si>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</si>
  <si>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</si>
  <si>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</si>
  <si>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</si>
  <si>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</si>
  <si>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</si>
  <si>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</si>
  <si>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</si>
  <si>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</si>
  <si>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</si>
  <si>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</si>
  <si>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</si>
  <si>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</si>
  <si>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</si>
  <si>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</si>
  <si>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</si>
  <si>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</si>
  <si>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</si>
  <si>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</si>
  <si>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</si>
  <si>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</si>
  <si>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</si>
  <si>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</si>
  <si>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</si>
  <si>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</si>
  <si>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</si>
  <si>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</si>
  <si>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</si>
  <si>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</si>
  <si>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</si>
  <si>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</si>
  <si>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</si>
  <si>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</si>
  <si>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</si>
  <si>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</si>
  <si>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</si>
  <si>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</si>
  <si>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</si>
  <si>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</si>
  <si>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</si>
  <si>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</si>
  <si>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</si>
  <si>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</si>
  <si>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</si>
  <si>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</si>
  <si>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</si>
  <si>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</si>
  <si>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</si>
  <si>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</si>
  <si>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</si>
  <si>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</si>
  <si>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</si>
  <si>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</si>
  <si>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</si>
  <si>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</si>
  <si>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</si>
  <si>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</si>
  <si>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</si>
  <si>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</si>
  <si>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</si>
  <si>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</si>
  <si>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</si>
  <si>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</si>
  <si>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</si>
  <si>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</si>
  <si>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</si>
  <si>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</si>
  <si>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</si>
  <si>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</si>
  <si>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</si>
  <si>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</si>
  <si>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</si>
  <si>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</si>
  <si>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</si>
  <si>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</si>
  <si>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</si>
  <si>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</si>
  <si>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</si>
  <si>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</si>
  <si>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</si>
  <si>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</si>
  <si>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</si>
  <si>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</si>
  <si>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</si>
  <si>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</si>
  <si>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</si>
  <si>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</si>
  <si>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</si>
  <si>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</si>
  <si>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</si>
  <si>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</si>
  <si>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</si>
  <si>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</si>
  <si>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</si>
  <si>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</si>
  <si>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</si>
  <si>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</si>
  <si>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</si>
  <si>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</si>
  <si>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</si>
  <si>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</si>
  <si>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</si>
  <si>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</si>
  <si>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</si>
  <si>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</si>
  <si>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</si>
  <si>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</si>
  <si>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</si>
  <si>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</si>
  <si>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</si>
  <si>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</si>
  <si>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</si>
  <si>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</si>
  <si>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</si>
  <si>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</si>
  <si>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</si>
  <si>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</si>
  <si>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</si>
  <si>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</si>
  <si>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</si>
  <si>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</si>
  <si>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</si>
  <si>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</si>
  <si>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</si>
  <si>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</si>
  <si>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</si>
  <si>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</si>
  <si>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</si>
  <si>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</si>
  <si>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</si>
  <si>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</si>
  <si>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</si>
  <si>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</si>
  <si>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</si>
  <si>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</si>
  <si>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</si>
  <si>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</si>
  <si>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</si>
  <si>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</si>
  <si>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</si>
  <si>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</si>
  <si>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</si>
  <si>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</si>
  <si>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</si>
  <si>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</si>
  <si>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</si>
  <si>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</si>
  <si>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</si>
  <si>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</si>
  <si>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</si>
  <si>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</si>
  <si>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</si>
  <si>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</si>
  <si>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</si>
  <si>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</si>
  <si>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</si>
  <si>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</si>
  <si>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</si>
  <si>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</si>
  <si>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</si>
  <si>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</si>
  <si>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</si>
  <si>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</si>
  <si>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</si>
  <si>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</si>
  <si>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</si>
  <si>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</si>
  <si>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</si>
  <si>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</si>
  <si>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</si>
  <si>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</si>
  <si>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</si>
  <si>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</si>
  <si>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</si>
  <si>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</si>
  <si>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</si>
  <si>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</si>
  <si>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</si>
  <si>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</si>
  <si>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</si>
  <si>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</si>
  <si>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</si>
  <si>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</si>
  <si>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</si>
  <si>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</si>
  <si>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</si>
  <si>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</si>
  <si>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</si>
  <si>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</si>
  <si>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</si>
  <si>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</si>
  <si>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</si>
  <si>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</si>
  <si>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</si>
  <si>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</si>
  <si>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</si>
  <si>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</si>
  <si>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</si>
  <si>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</si>
  <si>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</si>
  <si>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</si>
  <si>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</si>
  <si>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</si>
  <si>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</si>
  <si>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</si>
  <si>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</si>
  <si>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</si>
  <si>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</si>
  <si>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</si>
  <si>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</si>
  <si>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</si>
  <si>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</si>
  <si>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</si>
  <si>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</si>
  <si>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</si>
  <si>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</si>
  <si>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</si>
  <si>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</si>
  <si>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</si>
  <si>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</si>
  <si>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</si>
  <si>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</si>
  <si>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</si>
  <si>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</si>
  <si>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</si>
  <si>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</si>
  <si>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</si>
  <si>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</si>
  <si>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</si>
  <si>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</si>
  <si>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</si>
  <si>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</si>
  <si>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</si>
  <si>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</si>
  <si>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</si>
  <si>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</si>
  <si>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</si>
  <si>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</si>
  <si>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</si>
  <si>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</si>
  <si>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</si>
  <si>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</si>
  <si>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</si>
  <si>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</si>
  <si>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</si>
  <si>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</si>
  <si>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</si>
  <si>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</si>
  <si>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</si>
  <si>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</si>
  <si>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</si>
  <si>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</si>
  <si>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</si>
  <si>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</si>
  <si>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</si>
  <si>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</si>
  <si>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</si>
  <si>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</si>
  <si>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</si>
  <si>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</si>
  <si>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</si>
  <si>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</si>
  <si>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</si>
  <si>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</si>
  <si>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</si>
  <si>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</si>
  <si>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</si>
  <si>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</si>
  <si>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</si>
  <si>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</si>
  <si>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</si>
  <si>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</si>
  <si>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</si>
  <si>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</si>
  <si>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</si>
  <si>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</si>
  <si>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</si>
  <si>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</si>
  <si>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</si>
  <si>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</si>
  <si>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</si>
  <si>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</si>
  <si>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</si>
  <si>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</si>
  <si>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</si>
  <si>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</si>
  <si>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</si>
  <si>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</si>
  <si>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</si>
  <si>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</si>
  <si>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</si>
  <si>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</si>
  <si>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</si>
  <si>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</si>
  <si>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</si>
  <si>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</si>
  <si>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</si>
  <si>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</si>
  <si>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</si>
  <si>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</si>
  <si>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</si>
  <si>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</si>
  <si>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</si>
  <si>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</si>
  <si>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</si>
  <si>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</si>
  <si>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</si>
  <si>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</si>
  <si>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</si>
  <si>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</si>
  <si>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</si>
  <si>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</si>
  <si>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</si>
  <si>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</si>
  <si>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</si>
  <si>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</si>
  <si>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</si>
  <si>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</si>
  <si>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</si>
  <si>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</si>
  <si>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</si>
  <si>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</si>
  <si>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</si>
  <si>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</si>
  <si>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</si>
  <si>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</si>
  <si>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</si>
  <si>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</si>
  <si>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</si>
  <si>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</si>
  <si>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</si>
  <si>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</si>
  <si>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</si>
  <si>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</si>
  <si>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</si>
  <si>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</si>
  <si>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</si>
  <si>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</si>
  <si>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</si>
  <si>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</si>
  <si>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</si>
  <si>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</si>
  <si>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</si>
  <si>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</si>
  <si>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</si>
  <si>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</si>
  <si>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</si>
  <si>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</si>
  <si>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</si>
  <si>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</si>
  <si>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</si>
  <si>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</si>
  <si>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</si>
  <si>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</si>
  <si>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</si>
  <si>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</si>
  <si>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</si>
  <si>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</si>
  <si>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</si>
  <si>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</si>
  <si>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</si>
  <si>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</si>
  <si>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</si>
  <si>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</si>
  <si>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</si>
  <si>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</si>
  <si>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</si>
  <si>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</si>
  <si>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</si>
  <si>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</si>
  <si>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</si>
  <si>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</si>
  <si>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</si>
  <si>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</si>
  <si>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</si>
  <si>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</si>
  <si>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</si>
  <si>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</si>
  <si>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</si>
  <si>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</si>
  <si>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</si>
  <si>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</si>
  <si>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</si>
  <si>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</si>
  <si>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</si>
  <si>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</si>
  <si>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</si>
  <si>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</si>
  <si>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</si>
  <si>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</si>
  <si>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</si>
  <si>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</si>
  <si>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</si>
  <si>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</si>
  <si>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</si>
  <si>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</si>
  <si>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</si>
  <si>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</si>
  <si>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</si>
  <si>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</si>
  <si>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</si>
  <si>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</si>
  <si>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</si>
  <si>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</si>
  <si>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</si>
  <si>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</si>
  <si>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</si>
  <si>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</si>
  <si>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</si>
  <si>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</si>
  <si>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</si>
  <si>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</si>
  <si>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</si>
  <si>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</si>
  <si>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</si>
  <si>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</si>
  <si>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</si>
  <si>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</si>
  <si>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</si>
  <si>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</si>
  <si>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</si>
  <si>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</si>
  <si>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</si>
  <si>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</si>
  <si>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</si>
  <si>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</si>
  <si>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</si>
  <si>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</si>
  <si>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</si>
  <si>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</si>
  <si>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</si>
  <si>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</si>
  <si>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</si>
  <si>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</si>
  <si>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</si>
  <si>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</si>
  <si>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</si>
  <si>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</si>
  <si>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</si>
  <si>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</si>
  <si>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</si>
  <si>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</si>
  <si>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</si>
  <si>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</si>
  <si>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</si>
  <si>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</si>
  <si>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</si>
  <si>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</si>
  <si>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</si>
  <si>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</si>
  <si>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</si>
  <si>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</si>
  <si>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</si>
  <si>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</si>
  <si>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</si>
  <si>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</si>
  <si>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</si>
  <si>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</si>
  <si>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</si>
  <si>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</si>
  <si>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</si>
  <si>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</si>
  <si>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</si>
  <si>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</si>
  <si>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</si>
  <si>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</si>
  <si>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</si>
  <si>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</si>
  <si>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</si>
  <si>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</si>
  <si>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</si>
  <si>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</si>
  <si>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</si>
  <si>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</si>
  <si>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</si>
  <si>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</si>
  <si>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</si>
  <si>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</si>
  <si>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</si>
  <si>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</si>
  <si>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</si>
  <si>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</si>
  <si>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</si>
  <si>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</si>
  <si>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</si>
  <si>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</si>
  <si>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</si>
  <si>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</si>
  <si>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</si>
  <si>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</si>
  <si>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</si>
  <si>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</si>
  <si>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</si>
  <si>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</si>
  <si>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</si>
  <si>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</si>
  <si>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</si>
  <si>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</si>
  <si>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</si>
  <si>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</si>
  <si>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</si>
  <si>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</si>
  <si>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</si>
  <si>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</si>
  <si>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</si>
  <si>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</si>
  <si>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</si>
  <si>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</si>
  <si>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</si>
  <si>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</si>
  <si>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</si>
  <si>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</si>
  <si>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</si>
  <si>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</si>
  <si>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</si>
  <si>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</si>
  <si>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</si>
  <si>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</si>
  <si>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</si>
  <si>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</si>
  <si>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</si>
  <si>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</si>
  <si>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</si>
  <si>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</si>
  <si>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</si>
  <si>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</si>
  <si>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</si>
  <si>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</si>
  <si>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</si>
  <si>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</si>
  <si>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</si>
  <si>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</si>
  <si>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</si>
  <si>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</si>
  <si>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</si>
  <si>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</si>
  <si>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</si>
  <si>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</si>
  <si>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</si>
  <si>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</si>
  <si>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</si>
  <si>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</si>
  <si>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</si>
  <si>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</si>
  <si>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</si>
  <si>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</si>
  <si>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</si>
  <si>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</si>
  <si>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</si>
  <si>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</si>
  <si>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</si>
  <si>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</si>
  <si>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</si>
  <si>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</si>
  <si>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</si>
  <si>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</si>
  <si>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</si>
  <si>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</si>
  <si>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</si>
  <si>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</si>
  <si>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</si>
  <si>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</si>
  <si>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</si>
  <si>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</si>
  <si>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</si>
  <si>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</si>
  <si>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</si>
  <si>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</si>
  <si>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</si>
  <si>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</si>
  <si>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</si>
  <si>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</si>
  <si>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</si>
  <si>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</si>
  <si>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</si>
  <si>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</si>
  <si>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</si>
  <si>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</si>
  <si>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</si>
  <si>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</si>
  <si>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</si>
  <si>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</si>
  <si>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</si>
  <si>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</si>
  <si>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</si>
  <si>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</si>
  <si>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</si>
  <si>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</si>
  <si>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</si>
  <si>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</si>
  <si>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</si>
  <si>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</si>
  <si>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</si>
  <si>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</si>
  <si>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</si>
  <si>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</si>
  <si>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</si>
  <si>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</si>
  <si>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</si>
  <si>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</si>
  <si>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</si>
  <si>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</si>
  <si>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</si>
  <si>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</si>
  <si>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</si>
  <si>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</si>
  <si>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</si>
  <si>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</si>
  <si>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</si>
  <si>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</si>
  <si>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</si>
  <si>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</si>
  <si>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</si>
  <si>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</si>
  <si>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</si>
  <si>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</si>
  <si>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</si>
  <si>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</si>
  <si>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</si>
  <si>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</si>
  <si>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</si>
  <si>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</si>
  <si>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</si>
  <si>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</si>
  <si>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</si>
  <si>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</si>
  <si>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</si>
  <si>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</si>
  <si>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</si>
  <si>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</si>
  <si>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</si>
  <si>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</si>
  <si>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</si>
  <si>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</si>
  <si>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</si>
  <si>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</si>
  <si>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</si>
  <si>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</si>
  <si>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</si>
  <si>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</si>
  <si>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</si>
  <si>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</si>
  <si>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</si>
  <si>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</si>
  <si>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</si>
  <si>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</si>
  <si>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</si>
  <si>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</si>
  <si>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</si>
  <si>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</si>
  <si>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</si>
  <si>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</si>
  <si>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</si>
  <si>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</si>
  <si>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</si>
  <si>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</si>
  <si>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</si>
  <si>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</si>
  <si>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</si>
  <si>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</si>
  <si>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</si>
  <si>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</si>
  <si>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</si>
  <si>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</si>
  <si>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</si>
  <si>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</si>
  <si>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</si>
  <si>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</si>
  <si>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</si>
  <si>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</si>
  <si>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</si>
  <si>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</si>
  <si>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</si>
  <si>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</si>
  <si>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</si>
  <si>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</si>
  <si>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</si>
  <si>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</si>
  <si>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</si>
  <si>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</si>
  <si>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</si>
  <si>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</si>
  <si>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</si>
  <si>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</si>
  <si>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</si>
  <si>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</si>
  <si>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</si>
  <si>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</si>
  <si>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</si>
  <si>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</si>
  <si>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</si>
  <si>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</si>
  <si>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</si>
  <si>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</si>
  <si>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</si>
  <si>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</si>
  <si>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</si>
  <si>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</si>
  <si>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</si>
  <si>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</si>
  <si>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</si>
  <si>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</si>
  <si>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</si>
  <si>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</si>
  <si>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</si>
  <si>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</si>
  <si>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</si>
  <si>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</si>
  <si>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</si>
  <si>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</si>
  <si>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</si>
  <si>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</si>
  <si>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</si>
  <si>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</si>
  <si>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</si>
  <si>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</si>
  <si>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</si>
  <si>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</si>
  <si>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</si>
  <si>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</si>
  <si>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</si>
  <si>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</si>
  <si>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</si>
  <si>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</si>
  <si>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</si>
  <si>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</si>
  <si>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</si>
  <si>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</si>
  <si>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</si>
  <si>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</si>
  <si>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</si>
  <si>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</si>
  <si>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</si>
  <si>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</si>
  <si>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</si>
  <si>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</si>
  <si>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</si>
  <si>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</si>
  <si>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</si>
  <si>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</si>
  <si>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</si>
  <si>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</si>
  <si>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</si>
  <si>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</si>
  <si>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</si>
  <si>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</si>
  <si>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</si>
  <si>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</si>
  <si>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</si>
  <si>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</si>
  <si>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</si>
  <si>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</si>
  <si>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</si>
  <si>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</si>
  <si>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</si>
  <si>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</si>
  <si>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</si>
  <si>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</si>
  <si>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</si>
  <si>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</si>
  <si>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</si>
  <si>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</si>
  <si>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</si>
  <si>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</si>
  <si>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</si>
  <si>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</si>
  <si>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</si>
  <si>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</si>
  <si>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</si>
  <si>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</si>
  <si>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</si>
  <si>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</si>
  <si>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</si>
  <si>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</si>
  <si>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</si>
  <si>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</si>
  <si>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</si>
  <si>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</si>
  <si>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</si>
  <si>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</si>
  <si>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</si>
  <si>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</si>
  <si>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</si>
  <si>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</si>
  <si>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</si>
  <si>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</si>
  <si>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</si>
  <si>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</si>
  <si>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</si>
  <si>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</si>
  <si>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</si>
  <si>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</si>
  <si>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</si>
  <si>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</si>
  <si>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</si>
  <si>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</si>
  <si>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</si>
  <si>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</si>
  <si>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</si>
  <si>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</si>
  <si>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</si>
  <si>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</si>
  <si>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</si>
  <si>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</si>
  <si>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</si>
  <si>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</si>
  <si>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</si>
  <si>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</si>
  <si>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</si>
  <si>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</si>
  <si>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</si>
  <si>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</si>
  <si>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</si>
  <si>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</si>
  <si>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</si>
  <si>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</si>
  <si>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</si>
  <si>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</si>
  <si>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</si>
  <si>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</si>
  <si>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</si>
  <si>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</si>
  <si>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</si>
  <si>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</si>
  <si>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</si>
  <si>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</si>
  <si>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</si>
  <si>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</si>
  <si>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</si>
  <si>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</si>
  <si>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</si>
  <si>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</si>
  <si>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</si>
  <si>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</si>
  <si>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</si>
  <si>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</si>
  <si>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</si>
  <si>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</si>
  <si>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</si>
  <si>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</si>
  <si>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</si>
  <si>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</si>
  <si>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</si>
  <si>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</si>
  <si>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</si>
  <si>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</si>
  <si>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</si>
  <si>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</si>
  <si>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</si>
  <si>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</si>
  <si>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</si>
  <si>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</si>
  <si>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</si>
  <si>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</si>
  <si>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</si>
  <si>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</si>
  <si>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</si>
  <si>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</si>
  <si>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</si>
  <si>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</si>
  <si>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</si>
  <si>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</si>
  <si>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</si>
  <si>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</si>
  <si>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</si>
  <si>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</si>
  <si>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</si>
  <si>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</si>
  <si>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</si>
  <si>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</si>
  <si>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</si>
  <si>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</si>
  <si>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</si>
  <si>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</si>
  <si>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</si>
  <si>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</si>
  <si>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</si>
  <si>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</si>
  <si>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</si>
  <si>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</si>
  <si>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</si>
  <si>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</si>
  <si>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</si>
  <si>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</si>
  <si>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</si>
  <si>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</si>
  <si>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</si>
  <si>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</si>
  <si>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</si>
  <si>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</si>
  <si>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</si>
  <si>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</si>
  <si>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</si>
  <si>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</si>
  <si>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</si>
  <si>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</si>
  <si>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</si>
  <si>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</si>
  <si>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</si>
  <si>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</si>
  <si>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</si>
  <si>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</si>
  <si>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</si>
  <si>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</si>
  <si>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</si>
  <si>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</si>
  <si>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</si>
  <si>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</si>
  <si>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</si>
  <si>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</si>
  <si>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</si>
  <si>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</si>
  <si>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</si>
  <si>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</si>
  <si>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</si>
  <si>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</si>
  <si>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</si>
  <si>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</si>
  <si>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</si>
  <si>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</si>
  <si>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</si>
  <si>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</si>
  <si>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</si>
  <si>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</si>
  <si>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</si>
  <si>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</si>
  <si>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</si>
  <si>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</si>
  <si>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</si>
  <si>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</si>
  <si>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</si>
  <si>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</si>
  <si>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</si>
  <si>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</si>
  <si>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</si>
  <si>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</si>
  <si>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</si>
  <si>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</si>
  <si>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</si>
  <si>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</si>
  <si>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</si>
  <si>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</si>
  <si>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</si>
  <si>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</si>
  <si>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</si>
  <si>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</si>
  <si>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</si>
  <si>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</si>
  <si>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</si>
  <si>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</si>
  <si>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</si>
  <si>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</si>
  <si>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</si>
  <si>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</si>
  <si>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</si>
  <si>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</si>
  <si>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</si>
  <si>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</si>
  <si>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</si>
  <si>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</si>
  <si>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</si>
  <si>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</si>
  <si>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</si>
  <si>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</si>
  <si>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</si>
  <si>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</si>
  <si>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</si>
  <si>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</si>
  <si>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</si>
  <si>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</si>
  <si>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</si>
  <si>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</si>
  <si>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</si>
  <si>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</si>
  <si>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</si>
  <si>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</si>
  <si>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</si>
  <si>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</si>
  <si>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</si>
  <si>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</si>
  <si>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</si>
  <si>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</si>
  <si>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</si>
  <si>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</si>
  <si>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</si>
  <si>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</si>
  <si>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</si>
  <si>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</si>
  <si>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</si>
  <si>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</si>
  <si>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</si>
  <si>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</si>
  <si>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</si>
  <si>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</si>
  <si>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</si>
  <si>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</si>
  <si>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</si>
  <si>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</si>
  <si>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</si>
  <si>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</si>
  <si>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</si>
  <si>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</si>
  <si>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</si>
  <si>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</si>
  <si>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</si>
  <si>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</si>
  <si>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</si>
  <si>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</si>
  <si>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</si>
  <si>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</si>
  <si>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</si>
  <si>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</si>
  <si>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</si>
  <si>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</si>
  <si>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</si>
  <si>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</si>
  <si>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</si>
  <si>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</si>
  <si>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</si>
  <si>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</si>
  <si>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</si>
  <si>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</si>
  <si>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</si>
  <si>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</si>
  <si>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</si>
  <si>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</si>
  <si>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</si>
  <si>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</si>
  <si>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</si>
  <si>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</si>
  <si>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</si>
  <si>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</si>
  <si>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</si>
  <si>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</si>
  <si>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</si>
  <si>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</si>
  <si>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</si>
  <si>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</si>
  <si>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</si>
  <si>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</si>
  <si>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</si>
  <si>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</si>
  <si>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</si>
  <si>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</si>
  <si>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</si>
  <si>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</si>
  <si>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</si>
  <si>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</si>
  <si>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</si>
  <si>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</si>
  <si>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</si>
  <si>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</si>
  <si>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</si>
  <si>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</si>
  <si>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</si>
  <si>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</si>
  <si>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</si>
  <si>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</si>
  <si>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</si>
  <si>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</si>
  <si>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</si>
  <si>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</si>
  <si>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</si>
  <si>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</si>
  <si>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</si>
  <si>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</si>
  <si>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</si>
  <si>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</si>
  <si>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</si>
  <si>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</si>
  <si>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</si>
  <si>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</si>
  <si>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</si>
  <si>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</si>
  <si>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</si>
  <si>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</si>
  <si>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</si>
  <si>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</si>
  <si>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</si>
  <si>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</si>
  <si>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</si>
  <si>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</si>
  <si>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</si>
  <si>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</si>
  <si>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</si>
  <si>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</si>
  <si>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</si>
  <si>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</si>
  <si>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</si>
  <si>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</si>
  <si>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</si>
  <si>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</si>
  <si>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</si>
  <si>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</si>
  <si>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</si>
  <si>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</si>
  <si>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</si>
  <si>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</si>
  <si>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</si>
  <si>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</si>
  <si>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</si>
  <si>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</si>
  <si>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</si>
  <si>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</si>
  <si>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</si>
  <si>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</si>
  <si>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</si>
  <si>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</si>
  <si>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</si>
  <si>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</si>
  <si>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</si>
  <si>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</si>
  <si>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</si>
  <si>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</si>
  <si>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</si>
  <si>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</si>
  <si>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</si>
  <si>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</si>
  <si>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</si>
  <si>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</si>
  <si>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</si>
  <si>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</si>
  <si>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</si>
  <si>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</si>
  <si>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</si>
  <si>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</si>
  <si>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</si>
  <si>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</si>
  <si>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</si>
  <si>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</si>
  <si>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</si>
  <si>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</si>
  <si>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</si>
  <si>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</si>
  <si>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</si>
  <si>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</si>
  <si>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</si>
  <si>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</si>
  <si>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</si>
  <si>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</si>
  <si>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</si>
  <si>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</si>
  <si>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</si>
  <si>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</si>
  <si>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</si>
  <si>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</si>
  <si>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</si>
  <si>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</si>
  <si>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</si>
  <si>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</si>
  <si>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</si>
  <si>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</si>
  <si>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</si>
  <si>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</si>
  <si>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</si>
  <si>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</si>
  <si>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</si>
  <si>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</si>
  <si>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</si>
  <si>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</si>
  <si>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</si>
  <si>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</si>
  <si>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</si>
  <si>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</si>
  <si>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</si>
  <si>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</si>
  <si>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</si>
  <si>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</si>
  <si>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</si>
  <si>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</si>
  <si>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</si>
  <si>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</si>
  <si>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</si>
  <si>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</si>
  <si>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</si>
  <si>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</si>
  <si>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</si>
  <si>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</si>
  <si>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</si>
  <si>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</si>
  <si>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</si>
  <si>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</si>
  <si>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</si>
  <si>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</si>
  <si>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</si>
  <si>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</si>
  <si>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</si>
  <si>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</si>
  <si>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</si>
  <si>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</si>
  <si>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</si>
  <si>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</si>
  <si>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</si>
  <si>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</si>
  <si>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</si>
  <si>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</si>
  <si>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</si>
  <si>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</si>
  <si>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</si>
  <si>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</si>
  <si>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</si>
  <si>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</si>
  <si>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</si>
  <si>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</si>
  <si>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</si>
  <si>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</si>
  <si>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</si>
  <si>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</si>
  <si>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</si>
  <si>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</si>
  <si>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</si>
  <si>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</si>
  <si>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</si>
  <si>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</si>
  <si>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</si>
  <si>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</si>
  <si>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</si>
  <si>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</si>
  <si>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</si>
  <si>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</si>
  <si>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</si>
  <si>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</si>
  <si>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</si>
  <si>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</si>
  <si>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</si>
  <si>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</si>
  <si>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</si>
  <si>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</si>
  <si>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</si>
  <si>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</si>
  <si>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</si>
  <si>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</si>
  <si>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</si>
  <si>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</si>
  <si>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</si>
  <si>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</si>
  <si>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</si>
  <si>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</si>
  <si>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</si>
  <si>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</si>
  <si>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</si>
  <si>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</si>
  <si>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</si>
  <si>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</si>
  <si>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</si>
  <si>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</si>
  <si>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</si>
  <si>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</si>
  <si>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</si>
  <si>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</si>
  <si>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</si>
  <si>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</si>
  <si>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</si>
  <si>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</si>
  <si>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</si>
  <si>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</si>
  <si>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</si>
  <si>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</si>
  <si>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</si>
  <si>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</si>
  <si>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</si>
  <si>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</si>
  <si>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</si>
  <si>
    <t>e1616</t>
  </si>
  <si>
    <t>e1617</t>
  </si>
  <si>
    <t>Provisions pour participation aux bénéfices en instance d'affectation en prestations ou aux provisions mathématiques</t>
  </si>
  <si>
    <t>Provisions pour participation aux bénéfices après déduction de l'affectation en prestations ou aux provisions mathématiques</t>
  </si>
  <si>
    <t>121: Montant global des PPB (130)</t>
  </si>
  <si>
    <t>PC</t>
  </si>
  <si>
    <t>Détail montant global de la participation aux bénéfices</t>
  </si>
  <si>
    <t>e2353</t>
  </si>
  <si>
    <t>e2354</t>
  </si>
  <si>
    <t>e2355</t>
  </si>
  <si>
    <t>e2356</t>
  </si>
  <si>
    <t>e2357</t>
  </si>
  <si>
    <t>e2358</t>
  </si>
  <si>
    <t>e2359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</si>
  <si>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</si>
  <si>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</si>
  <si>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</si>
  <si>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</si>
  <si>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</si>
  <si>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</si>
  <si>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</si>
  <si>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</si>
  <si>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</si>
  <si>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Contrats de retraite professionnelle supplémentaire régis par l'article L. 143-1 ne relevant pas des 12, 14 ou 15 [16]</t>
  </si>
  <si>
    <t>e1274</t>
  </si>
  <si>
    <t>131: Classification des activités Vie [140]</t>
  </si>
  <si>
    <t>142: Classification des activités Vie [140]</t>
  </si>
  <si>
    <t>Metric: Nombre de crédits</t>
  </si>
  <si>
    <t>ii307</t>
  </si>
  <si>
    <t>e1275</t>
  </si>
  <si>
    <t>e1276</t>
  </si>
  <si>
    <t>FR.14.02</t>
  </si>
  <si>
    <t>Contrats emprunteurs - garanties individuelles (Total)</t>
  </si>
  <si>
    <t>Contrats emprunteurs - garanties collectives (Total)</t>
  </si>
  <si>
    <t>FR.22.01</t>
  </si>
  <si>
    <t>N+31 et suivants</t>
  </si>
  <si>
    <t>e2800</t>
  </si>
  <si>
    <t>e2801</t>
  </si>
  <si>
    <t>e2802</t>
  </si>
  <si>
    <t>e2803</t>
  </si>
  <si>
    <t>e2804</t>
  </si>
  <si>
    <t>e2805</t>
  </si>
  <si>
    <t>e2806</t>
  </si>
  <si>
    <t>e2807</t>
  </si>
  <si>
    <t>e2808</t>
  </si>
  <si>
    <t>e2809</t>
  </si>
  <si>
    <t>e2810</t>
  </si>
  <si>
    <t>e2811</t>
  </si>
  <si>
    <t>e2812</t>
  </si>
  <si>
    <t>e2813</t>
  </si>
  <si>
    <t>e2814</t>
  </si>
  <si>
    <t>e2815</t>
  </si>
  <si>
    <t>e2816</t>
  </si>
  <si>
    <t>e2817</t>
  </si>
  <si>
    <t>e2818</t>
  </si>
  <si>
    <t>e2819</t>
  </si>
  <si>
    <t>e2820</t>
  </si>
  <si>
    <t>NG</t>
  </si>
  <si>
    <t>Niveaux de garantie</t>
  </si>
  <si>
    <t>Intervalles de pourcentages</t>
  </si>
  <si>
    <t>1- Référence au 1 de l'article L. 134-1 du CDA</t>
  </si>
  <si>
    <t>2- Référence au 2 de l'article L. 134-1 du CDA</t>
  </si>
  <si>
    <t>PD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</si>
  <si>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</si>
  <si>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</si>
  <si>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</si>
  <si>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</si>
  <si>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</si>
  <si>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</si>
  <si>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</si>
  <si>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</si>
  <si>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</si>
  <si>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e2378</t>
  </si>
  <si>
    <t>e2379</t>
  </si>
  <si>
    <t>e2380</t>
  </si>
  <si>
    <t>e2381</t>
  </si>
  <si>
    <t>e2382</t>
  </si>
  <si>
    <t>e2383</t>
  </si>
  <si>
    <t>e2384</t>
  </si>
  <si>
    <t>Honoraires médecins spécialistes exerçant en cabinet libéral</t>
  </si>
  <si>
    <t>Honoraires sages-femmes exerçant en cabinet libéral</t>
  </si>
  <si>
    <t>Frais de déplacement médecins et sages-femmes exerçant en cabinet libéral</t>
  </si>
  <si>
    <t>Honoraires infirmiers exerçant en cabinet libéral</t>
  </si>
  <si>
    <t>Honoraires masseurs-kinésithérapeutes exerçant en cabinet libéral</t>
  </si>
  <si>
    <t>Honoraires autres auxiliaires médicaux (orthophonistes, orthoptistes, pédicures-podologues) exerçant en cabinet libéral</t>
  </si>
  <si>
    <t>Frais de déplacement auxiliaires en cabinets libéraux</t>
  </si>
  <si>
    <t>Prothèses, implants, etc. dentaires pris en charge par l'assurance maladie obligatoire</t>
  </si>
  <si>
    <t>Panier 100% santé dentaire</t>
  </si>
  <si>
    <t>Panier 100% santé dentaire, prothèses fixes</t>
  </si>
  <si>
    <t>Panier 100% santé dentaire, prothèses amovibles</t>
  </si>
  <si>
    <t>Panier tarifs maîtrisés dentaire</t>
  </si>
  <si>
    <t>Panier tarifs maîtrisés dentaire, prothèses fixes</t>
  </si>
  <si>
    <t>Panier tarifs maîtrisés dentaire, prothèses amovibles</t>
  </si>
  <si>
    <t>Panier tarifs libres dentaire</t>
  </si>
  <si>
    <t>Panier tarifs libres dentaire, prothèses fixes</t>
  </si>
  <si>
    <t>Panier tarifs libres dentaire, prothèses amovibles</t>
  </si>
  <si>
    <t>Prothèses, implants, etc. dentaires non-pris en charge par l'assurance maladie obligatoire</t>
  </si>
  <si>
    <t>Panier 100% santé optique</t>
  </si>
  <si>
    <t>Panier 100% santé optique, verres simples</t>
  </si>
  <si>
    <t>Panier libre optique</t>
  </si>
  <si>
    <t>Panier libre optique, verres simples</t>
  </si>
  <si>
    <t>Audioprothèses (y compris entretien, réparation, prestations de suivi, etc.)</t>
  </si>
  <si>
    <t>Panier libre audiologie</t>
  </si>
  <si>
    <t>Biens médicaux (hors optique et audioprothèses) pris en charge par l'assurance maladie obligatoire</t>
  </si>
  <si>
    <t>Autres biens médicaux (hors optique et audioprothèses) pris en charge par l'assurance maladie obligatoire</t>
  </si>
  <si>
    <t>Prothèses (sauf dentaires et audiologiques), orthèses, véhicules pour handicapé physique pris en charge par l'AMO</t>
  </si>
  <si>
    <t>Biens médicaux (hors optique et audioprothèses) non pris en charge par l'assurance maladie obligatoire</t>
  </si>
  <si>
    <t>Autres biens médicaux (hors optique et audioprothèses) non pris en charge par l'assurance maladie obligatoire</t>
  </si>
  <si>
    <t>Prothèses (sauf dentaires et audiologiques), orthèses, véhicules pour handicapé physique non pris en charge par l'AMO</t>
  </si>
  <si>
    <t>Honoraires médecins généralistes exerçant en cabinet libéral</t>
  </si>
  <si>
    <t>101: Type de prestations en frais de soins [140]</t>
  </si>
  <si>
    <t>271: Classification des garanties (contrats emprunteurs) [140]</t>
  </si>
  <si>
    <t>100: Niveaux de garantie [140]</t>
  </si>
  <si>
    <t>&gt; 100%</t>
  </si>
  <si>
    <t>e2821</t>
  </si>
  <si>
    <t>&gt;= 0% et &lt; 5%</t>
  </si>
  <si>
    <t>&gt;= 5% et &lt; 10%</t>
  </si>
  <si>
    <t>&gt;= 10% et &lt; 15%</t>
  </si>
  <si>
    <t>&gt;= 15% et &lt; 20%</t>
  </si>
  <si>
    <t>&gt;= 20% et &lt; 25%</t>
  </si>
  <si>
    <t>&gt;= 25% et &lt; 30%</t>
  </si>
  <si>
    <t>&gt;= 30% et &lt; 35%</t>
  </si>
  <si>
    <t>&gt;= 35% et &lt; 40%</t>
  </si>
  <si>
    <t>&gt;= 40% et &lt; 45%</t>
  </si>
  <si>
    <t>&gt;= 45% et &lt; 50%</t>
  </si>
  <si>
    <t>&gt;= 50% et &lt; 55%</t>
  </si>
  <si>
    <t>&gt;= 55% et &lt; 60%</t>
  </si>
  <si>
    <t>&gt;= 60% et &lt; 65%</t>
  </si>
  <si>
    <t>&gt;= 65% et &lt; 70%</t>
  </si>
  <si>
    <t>&gt;= 70% et &lt; 75%</t>
  </si>
  <si>
    <t>&gt;= 75% et &lt; 80%</t>
  </si>
  <si>
    <t>&gt;= 80% et &lt; 85%</t>
  </si>
  <si>
    <t>&gt;= 85% et &lt; 90%</t>
  </si>
  <si>
    <t>&gt;= 90% et &lt; 95%</t>
  </si>
  <si>
    <t>&gt;= 95% et &lt; 100%</t>
  </si>
  <si>
    <t>Panier 100% santé audiologie</t>
  </si>
  <si>
    <t>MP</t>
  </si>
  <si>
    <t>Modalités constitution provision de diversification</t>
  </si>
  <si>
    <t>Modalités constitution provision</t>
  </si>
  <si>
    <t>e2900</t>
  </si>
  <si>
    <t>e2901</t>
  </si>
  <si>
    <t>100: Référence au 1 ou 2 de l'article L. 134-1 du CDA [140]</t>
  </si>
  <si>
    <t>e1330</t>
  </si>
  <si>
    <t>e1331</t>
  </si>
  <si>
    <t>e1332</t>
  </si>
  <si>
    <t>e1333</t>
  </si>
  <si>
    <t>e1334</t>
  </si>
  <si>
    <t>e1335</t>
  </si>
  <si>
    <t>e1336</t>
  </si>
  <si>
    <t>e1337</t>
  </si>
  <si>
    <t>e1338</t>
  </si>
  <si>
    <t>e1339</t>
  </si>
  <si>
    <t>e1340</t>
  </si>
  <si>
    <t>e1341</t>
  </si>
  <si>
    <t>e1342</t>
  </si>
  <si>
    <t>e1343</t>
  </si>
  <si>
    <t>e1344</t>
  </si>
  <si>
    <t>e1345</t>
  </si>
  <si>
    <t>e1346</t>
  </si>
  <si>
    <t>e1347</t>
  </si>
  <si>
    <t>120: Années d'échéance Provision diversification [140]</t>
  </si>
  <si>
    <t>Année d'échéance</t>
  </si>
  <si>
    <t>AE</t>
  </si>
  <si>
    <t>100%</t>
  </si>
  <si>
    <t>Honoraires médecins et sages-femmes exerçant en cabinet libéral</t>
  </si>
  <si>
    <t>e2385</t>
  </si>
  <si>
    <t>e2386</t>
  </si>
  <si>
    <t>Honoraires auxiliaires en cabinets libéraux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</si>
</sst>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1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5" fillId="0" borderId="0" xfId="0" applyFo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0" borderId="0" xfId="0" applyAlignment="1">
      <alignment horizontal="left" indent="5"/>
    </xf>
    <xf numFmtId="0" fontId="0" fillId="0" borderId="0" xfId="0" quotePrefix="1" applyFill="1"/>
    <xf numFmtId="0" fontId="30" fillId="0" borderId="0" xfId="0" applyFont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  <xf numFmtId="0" fontId="0" fillId="0" borderId="0" xfId="0" applyAlignment="1">
      <alignment horizontal="left" indent="2"/>
    </xf>
    <xf numFmtId="0" fontId="4" fillId="33" borderId="0" xfId="0" applyFont="1" applyFill="1"/>
    <xf numFmtId="0" fontId="0" fillId="33" borderId="0" xfId="0" applyFill="1"/>
    <xf numFmtId="0" fontId="0" fillId="33" borderId="2" xfId="0" applyFill="1" applyBorder="1" applyAlignment="1">
      <alignment horizontal="left"/>
    </xf>
    <xf numFmtId="0" fontId="0" fillId="33" borderId="2" xfId="0" applyFill="1" applyBorder="1" applyAlignment="1">
      <alignment horizontal="left" indent="6"/>
    </xf>
    <xf numFmtId="0" fontId="0" fillId="33" borderId="2" xfId="0" applyFill="1" applyBorder="1" applyAlignment="1">
      <alignment horizontal="left" indent="4"/>
    </xf>
    <xf numFmtId="0" fontId="0" fillId="33" borderId="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2" xfId="0" applyFont="1" applyFill="1" applyBorder="1"/>
    <xf numFmtId="0" fontId="0" fillId="33" borderId="0" xfId="0" applyFont="1" applyFill="1"/>
    <xf numFmtId="0" fontId="0" fillId="33" borderId="2" xfId="0" applyFont="1" applyFill="1" applyBorder="1" applyAlignment="1">
      <alignment horizontal="left" indent="1"/>
    </xf>
    <xf numFmtId="0" fontId="0" fillId="33" borderId="2" xfId="0" applyFont="1" applyFill="1" applyBorder="1" applyAlignment="1"/>
    <xf numFmtId="0" fontId="10" fillId="33" borderId="0" xfId="2480" applyFill="1"/>
    <xf numFmtId="0" fontId="0" fillId="2" borderId="1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 indent="1"/>
    </xf>
    <xf numFmtId="3" fontId="4" fillId="0" borderId="2" xfId="1" applyFont="1" applyFill="1" applyBorder="1" applyAlignment="1">
      <alignment horizontal="left" vertical="center" indent="1"/>
      <protection locked="0"/>
    </xf>
    <xf numFmtId="3" fontId="4" fillId="33" borderId="2" xfId="1" applyFont="1" applyFill="1" applyBorder="1" applyAlignment="1">
      <alignment horizontal="left" vertical="center"/>
      <protection locked="0"/>
    </xf>
    <xf numFmtId="3" fontId="4" fillId="0" borderId="2" xfId="1" applyFont="1" applyFill="1" applyBorder="1" applyAlignment="1">
      <alignment horizontal="left" vertical="center" indent="7"/>
      <protection locked="0"/>
    </xf>
    <xf numFmtId="3" fontId="4" fillId="0" borderId="2" xfId="1" applyFont="1" applyFill="1" applyBorder="1" applyAlignment="1">
      <alignment horizontal="left" vertical="center" indent="8"/>
      <protection locked="0"/>
    </xf>
    <xf numFmtId="0" fontId="0" fillId="33" borderId="2" xfId="0" applyFont="1" applyFill="1" applyBorder="1" applyAlignment="1">
      <alignment horizontal="left" indent="2"/>
    </xf>
    <xf numFmtId="0" fontId="4" fillId="33" borderId="2" xfId="0" applyFont="1" applyFill="1" applyBorder="1" applyAlignment="1">
      <alignment horizontal="left" vertical="center" indent="3"/>
    </xf>
    <xf numFmtId="3" fontId="10" fillId="0" borderId="0" xfId="2480" applyNumberFormat="1"/>
    <xf numFmtId="0" fontId="0" fillId="33" borderId="14" xfId="0" applyFill="1" applyBorder="1" applyAlignment="1">
      <alignment vertical="center"/>
    </xf>
    <xf numFmtId="0" fontId="4" fillId="0" borderId="2" xfId="0" applyFont="1" applyBorder="1" applyAlignment="1">
      <alignment horizontal="left" indent="1"/>
    </xf>
    <xf numFmtId="0" fontId="0" fillId="33" borderId="2" xfId="0" applyFill="1" applyBorder="1" applyAlignment="1">
      <alignment horizontal="left" indent="2"/>
    </xf>
    <xf numFmtId="0" fontId="0" fillId="0" borderId="0" xfId="0" applyFill="1" applyAlignment="1">
      <alignment horizontal="left" indent="1"/>
    </xf>
    <xf numFmtId="0" fontId="0" fillId="33" borderId="0" xfId="0" applyFill="1" applyAlignment="1">
      <alignment horizontal="left"/>
    </xf>
    <xf numFmtId="49" fontId="0" fillId="2" borderId="10" xfId="0" applyNumberFormat="1" applyFont="1" applyFill="1" applyBorder="1" applyAlignment="1"/>
    <xf numFmtId="49" fontId="0" fillId="2" borderId="10" xfId="0" applyNumberFormat="1" applyFont="1" applyFill="1" applyBorder="1"/>
    <xf numFmtId="49" fontId="28" fillId="2" borderId="10" xfId="0" applyNumberFormat="1" applyFont="1" applyFill="1" applyBorder="1"/>
    <xf numFmtId="49" fontId="0" fillId="2" borderId="13" xfId="0" applyNumberFormat="1" applyFont="1" applyFill="1" applyBorder="1"/>
    <xf numFmtId="49" fontId="0" fillId="2" borderId="13" xfId="0" applyNumberFormat="1" applyFont="1" applyFill="1" applyBorder="1" applyAlignment="1"/>
    <xf numFmtId="49" fontId="0" fillId="0" borderId="0" xfId="0" applyNumberFormat="1"/>
    <xf numFmtId="49" fontId="0" fillId="33" borderId="0" xfId="0" applyNumberFormat="1" applyFill="1" applyAlignment="1">
      <alignment wrapText="1"/>
    </xf>
    <xf numFmtId="49" fontId="0" fillId="33" borderId="0" xfId="0" applyNumberFormat="1" applyFill="1"/>
    <xf numFmtId="49" fontId="0" fillId="0" borderId="11" xfId="0" applyNumberFormat="1" applyBorder="1"/>
    <xf numFmtId="49" fontId="0" fillId="33" borderId="2" xfId="0" applyNumberFormat="1" applyFill="1" applyBorder="1"/>
    <xf numFmtId="49" fontId="0" fillId="0" borderId="2" xfId="0" applyNumberFormat="1" applyBorder="1" applyAlignment="1"/>
    <xf numFmtId="49" fontId="0" fillId="33" borderId="2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left" wrapText="1" indent="1"/>
    </xf>
    <xf numFmtId="49" fontId="0" fillId="0" borderId="0" xfId="0" applyNumberFormat="1" applyFill="1"/>
    <xf numFmtId="49" fontId="0" fillId="0" borderId="2" xfId="0" applyNumberFormat="1" applyFill="1" applyBorder="1" applyAlignment="1"/>
    <xf numFmtId="49" fontId="0" fillId="0" borderId="2" xfId="0" applyNumberFormat="1" applyBorder="1" applyAlignment="1">
      <alignment horizontal="left" indent="2"/>
    </xf>
    <xf numFmtId="49" fontId="0" fillId="0" borderId="2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 indent="2"/>
    </xf>
    <xf numFmtId="49" fontId="0" fillId="0" borderId="0" xfId="0" applyNumberFormat="1" applyAlignment="1"/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zoomScale="85" zoomScaleNormal="85" workbookViewId="0">
      <selection activeCell="L2" sqref="L2"/>
    </sheetView>
  </sheetViews>
  <sheetFormatPr baseColWidth="10" defaultRowHeight="15"/>
  <cols>
    <col min="1" max="1" width="2.140625" bestFit="1" customWidth="1"/>
    <col min="2" max="2" width="12.140625" bestFit="1" customWidth="1"/>
    <col min="3" max="3" width="20.42578125" bestFit="1" customWidth="1"/>
    <col min="4" max="4" width="6.28515625" bestFit="1" customWidth="1"/>
    <col min="5" max="5" width="35.5703125" bestFit="1" customWidth="1"/>
    <col min="6" max="6" width="36.140625" bestFit="1" customWidth="1"/>
    <col min="7" max="7" width="9.7109375" bestFit="1" customWidth="1"/>
    <col min="8" max="8" width="20.42578125" bestFit="1" customWidth="1"/>
    <col min="9" max="9" width="6.28515625" bestFit="1" customWidth="1"/>
    <col min="10" max="10" width="35.42578125" bestFit="1" customWidth="1"/>
    <col min="11" max="11" width="36.140625" bestFit="1" customWidth="1"/>
    <col min="12" max="12" width="13.85546875" bestFit="1" customWidth="1"/>
    <col min="13" max="13" width="45" bestFit="1" customWidth="1"/>
    <col min="14" max="14" width="44.28515625" bestFit="1" customWidth="1"/>
    <col min="15" max="15" width="44.85546875" bestFit="1" customWidth="1"/>
  </cols>
  <sheetData>
    <row r="1" spans="1:17">
      <c r="A1" s="23" t="s">
        <v>406</v>
      </c>
      <c r="B1" s="23" t="s">
        <v>407</v>
      </c>
      <c r="C1" s="23" t="s">
        <v>408</v>
      </c>
      <c r="D1" s="23" t="s">
        <v>409</v>
      </c>
      <c r="E1" s="23" t="s">
        <v>410</v>
      </c>
      <c r="F1" s="23" t="s">
        <v>411</v>
      </c>
      <c r="G1" s="35" t="s">
        <v>242</v>
      </c>
      <c r="H1" s="35" t="s">
        <v>408</v>
      </c>
      <c r="I1" s="35" t="s">
        <v>409</v>
      </c>
      <c r="J1" s="35" t="s">
        <v>410</v>
      </c>
      <c r="K1" s="35" t="s">
        <v>411</v>
      </c>
      <c r="L1" s="35" t="s">
        <v>2405</v>
      </c>
      <c r="M1" s="35" t="s">
        <v>2406</v>
      </c>
      <c r="N1" s="35" t="s">
        <v>2407</v>
      </c>
      <c r="O1" s="35" t="s">
        <v>2408</v>
      </c>
      <c r="P1" s="35"/>
      <c r="Q1" s="35"/>
    </row>
    <row r="2" spans="1:17" s="9" customFormat="1">
      <c r="A2" s="37">
        <v>1</v>
      </c>
      <c r="B2" s="37" t="s">
        <v>243</v>
      </c>
      <c r="C2" s="37" t="s">
        <v>412</v>
      </c>
      <c r="D2" s="37" t="s">
        <v>243</v>
      </c>
      <c r="E2" s="37" t="s">
        <v>413</v>
      </c>
      <c r="F2" s="138" t="s">
        <v>414</v>
      </c>
      <c r="G2" s="138"/>
      <c r="H2" s="142" t="s">
        <v>412</v>
      </c>
      <c r="I2" s="9" t="s">
        <v>243</v>
      </c>
      <c r="J2" s="9" t="s">
        <v>413</v>
      </c>
      <c r="K2" s="9" t="s">
        <v>414</v>
      </c>
      <c r="L2" s="9" t="s">
        <v>2409</v>
      </c>
      <c r="N2" s="9" t="s">
        <v>2410</v>
      </c>
      <c r="O2" s="9" t="s">
        <v>2411</v>
      </c>
    </row>
    <row r="3" spans="1:17" s="9" customFormat="1">
      <c r="A3" s="37">
        <v>2</v>
      </c>
      <c r="B3" s="37" t="s">
        <v>415</v>
      </c>
      <c r="C3" s="37" t="s">
        <v>416</v>
      </c>
      <c r="D3" s="37" t="s">
        <v>415</v>
      </c>
      <c r="E3" s="37" t="s">
        <v>417</v>
      </c>
      <c r="F3" s="138" t="s">
        <v>418</v>
      </c>
      <c r="G3" s="96" t="s">
        <v>1823</v>
      </c>
      <c r="H3" s="142" t="s">
        <v>416</v>
      </c>
      <c r="I3" s="9" t="s">
        <v>415</v>
      </c>
      <c r="J3" s="9" t="s">
        <v>417</v>
      </c>
      <c r="K3" s="9" t="s">
        <v>418</v>
      </c>
      <c r="L3" s="9" t="s">
        <v>2409</v>
      </c>
    </row>
    <row r="4" spans="1:17" s="9" customFormat="1">
      <c r="A4" s="37">
        <v>3</v>
      </c>
      <c r="B4" s="37" t="s">
        <v>419</v>
      </c>
      <c r="C4" s="37" t="s">
        <v>420</v>
      </c>
      <c r="D4" s="37" t="s">
        <v>419</v>
      </c>
      <c r="E4" s="37" t="s">
        <v>421</v>
      </c>
      <c r="F4" s="138" t="s">
        <v>422</v>
      </c>
      <c r="G4" s="96"/>
      <c r="H4" s="142" t="s">
        <v>420</v>
      </c>
      <c r="I4" s="9" t="s">
        <v>419</v>
      </c>
      <c r="J4" s="9" t="s">
        <v>421</v>
      </c>
      <c r="K4" s="9" t="s">
        <v>422</v>
      </c>
      <c r="L4" s="9" t="s">
        <v>2409</v>
      </c>
      <c r="M4" s="9" t="s">
        <v>2412</v>
      </c>
    </row>
    <row r="5" spans="1:17" s="9" customFormat="1">
      <c r="A5" s="37">
        <v>4</v>
      </c>
      <c r="B5" s="37" t="s">
        <v>423</v>
      </c>
      <c r="C5" s="37" t="s">
        <v>424</v>
      </c>
      <c r="D5" s="37" t="s">
        <v>423</v>
      </c>
      <c r="E5" s="37" t="s">
        <v>425</v>
      </c>
      <c r="F5" s="138" t="s">
        <v>426</v>
      </c>
      <c r="G5" s="96"/>
      <c r="H5" s="142" t="s">
        <v>424</v>
      </c>
      <c r="I5" s="9" t="s">
        <v>423</v>
      </c>
      <c r="J5" s="9" t="s">
        <v>425</v>
      </c>
      <c r="K5" s="9" t="s">
        <v>426</v>
      </c>
      <c r="L5" s="9" t="s">
        <v>2409</v>
      </c>
    </row>
    <row r="6" spans="1:17" s="93" customFormat="1">
      <c r="A6" s="165">
        <v>5</v>
      </c>
      <c r="B6" s="165" t="s">
        <v>427</v>
      </c>
      <c r="C6" s="165" t="s">
        <v>427</v>
      </c>
      <c r="D6" s="165" t="s">
        <v>427</v>
      </c>
      <c r="E6" s="166" t="s">
        <v>2413</v>
      </c>
      <c r="F6" s="93" t="s">
        <v>2413</v>
      </c>
      <c r="H6" s="93" t="s">
        <v>427</v>
      </c>
      <c r="I6" s="93" t="s">
        <v>427</v>
      </c>
      <c r="J6" s="93" t="s">
        <v>2413</v>
      </c>
      <c r="K6" s="93" t="s">
        <v>2413</v>
      </c>
      <c r="L6" s="93" t="s">
        <v>610</v>
      </c>
      <c r="M6" s="93" t="s">
        <v>2414</v>
      </c>
      <c r="N6" s="93" t="s">
        <v>2415</v>
      </c>
      <c r="O6" s="93" t="s">
        <v>2416</v>
      </c>
    </row>
    <row r="7" spans="1:17" s="9" customFormat="1">
      <c r="F7" s="142"/>
      <c r="G7" s="142"/>
      <c r="H7" s="142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H34" sqref="H34"/>
    </sheetView>
  </sheetViews>
  <sheetFormatPr baseColWidth="10" defaultColWidth="9.140625" defaultRowHeight="15"/>
  <cols>
    <col min="1" max="1" width="25" bestFit="1" customWidth="1"/>
    <col min="2" max="2" width="6.5703125" bestFit="1" customWidth="1"/>
    <col min="10" max="10" width="27.85546875" bestFit="1" customWidth="1"/>
    <col min="12" max="12" width="27.85546875" style="161" customWidth="1"/>
    <col min="18" max="18" width="30.8554687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80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1431</v>
      </c>
      <c r="B2" t="s">
        <v>245</v>
      </c>
      <c r="C2" t="s">
        <v>610</v>
      </c>
      <c r="D2" t="s">
        <v>243</v>
      </c>
      <c r="H2">
        <f>COUNTIF($J$2:$J$415,A2)</f>
        <v>1</v>
      </c>
      <c r="J2" s="18" t="s">
        <v>1428</v>
      </c>
      <c r="L2" s="181"/>
      <c r="O2" t="s">
        <v>427</v>
      </c>
      <c r="Q2" t="s">
        <v>1374</v>
      </c>
    </row>
    <row r="3" spans="1:22">
      <c r="A3" t="s">
        <v>1430</v>
      </c>
      <c r="B3" t="s">
        <v>614</v>
      </c>
      <c r="D3" t="s">
        <v>243</v>
      </c>
      <c r="H3">
        <f t="shared" ref="H3:H11" si="0">COUNTIF($J$2:$J$415,A3)</f>
        <v>1</v>
      </c>
      <c r="J3" s="53" t="s">
        <v>1429</v>
      </c>
      <c r="K3" s="9" t="str">
        <f>VLOOKUP(J3,$A$2:$B$11,2,FALSE)</f>
        <v>x4</v>
      </c>
      <c r="L3" s="181" t="str">
        <f t="shared" ref="L3:L12" si="1">J3</f>
        <v>Stock</v>
      </c>
      <c r="O3" t="s">
        <v>243</v>
      </c>
    </row>
    <row r="4" spans="1:22">
      <c r="A4" t="s">
        <v>1377</v>
      </c>
      <c r="B4" t="s">
        <v>1402</v>
      </c>
      <c r="D4" t="s">
        <v>427</v>
      </c>
      <c r="H4">
        <f t="shared" si="0"/>
        <v>1</v>
      </c>
      <c r="J4" s="47" t="s">
        <v>1430</v>
      </c>
      <c r="K4" s="9" t="str">
        <f t="shared" ref="K4:K12" si="2">VLOOKUP(J4,$A$2:$B$11,2,FALSE)</f>
        <v>x1</v>
      </c>
      <c r="L4" s="181" t="str">
        <f t="shared" si="1"/>
        <v>Début</v>
      </c>
      <c r="O4" t="s">
        <v>243</v>
      </c>
      <c r="S4" s="9"/>
    </row>
    <row r="5" spans="1:22">
      <c r="A5" s="92" t="s">
        <v>1398</v>
      </c>
      <c r="B5" t="s">
        <v>1403</v>
      </c>
      <c r="D5" t="s">
        <v>427</v>
      </c>
      <c r="H5">
        <f t="shared" si="0"/>
        <v>1</v>
      </c>
      <c r="J5" s="47" t="s">
        <v>1431</v>
      </c>
      <c r="K5" s="9" t="str">
        <f t="shared" si="2"/>
        <v>x0</v>
      </c>
      <c r="L5" s="181" t="str">
        <f t="shared" si="1"/>
        <v>Fin</v>
      </c>
      <c r="O5" t="s">
        <v>243</v>
      </c>
      <c r="S5" s="9"/>
    </row>
    <row r="6" spans="1:22">
      <c r="A6" s="92" t="s">
        <v>1399</v>
      </c>
      <c r="B6" t="s">
        <v>1404</v>
      </c>
      <c r="D6" t="s">
        <v>427</v>
      </c>
      <c r="H6">
        <f t="shared" si="0"/>
        <v>1</v>
      </c>
      <c r="J6" s="53" t="s">
        <v>1432</v>
      </c>
      <c r="K6" s="9" t="str">
        <f t="shared" si="2"/>
        <v>x2</v>
      </c>
      <c r="L6" s="181" t="str">
        <f t="shared" si="1"/>
        <v>Flux</v>
      </c>
      <c r="O6" t="s">
        <v>243</v>
      </c>
    </row>
    <row r="7" spans="1:22">
      <c r="A7" s="92" t="s">
        <v>1400</v>
      </c>
      <c r="B7" t="s">
        <v>1405</v>
      </c>
      <c r="D7" t="s">
        <v>427</v>
      </c>
      <c r="H7">
        <f t="shared" si="0"/>
        <v>1</v>
      </c>
      <c r="J7" s="47" t="s">
        <v>1377</v>
      </c>
      <c r="K7" s="9" t="str">
        <f t="shared" si="2"/>
        <v>e550</v>
      </c>
      <c r="L7" s="181" t="str">
        <f t="shared" si="1"/>
        <v>Début d'année à date</v>
      </c>
      <c r="O7" t="s">
        <v>427</v>
      </c>
    </row>
    <row r="8" spans="1:22">
      <c r="A8" s="92" t="s">
        <v>1401</v>
      </c>
      <c r="B8" t="s">
        <v>1406</v>
      </c>
      <c r="D8" t="s">
        <v>427</v>
      </c>
      <c r="H8">
        <f t="shared" si="0"/>
        <v>1</v>
      </c>
      <c r="J8" s="47" t="s">
        <v>1381</v>
      </c>
      <c r="K8" s="9" t="str">
        <f t="shared" si="2"/>
        <v>e555</v>
      </c>
      <c r="L8" s="181" t="str">
        <f t="shared" si="1"/>
        <v>Exercices antérieurs à N-1</v>
      </c>
      <c r="O8" t="s">
        <v>427</v>
      </c>
    </row>
    <row r="9" spans="1:22">
      <c r="A9" t="s">
        <v>1381</v>
      </c>
      <c r="B9" t="s">
        <v>1407</v>
      </c>
      <c r="D9" t="s">
        <v>427</v>
      </c>
      <c r="H9">
        <f t="shared" si="0"/>
        <v>1</v>
      </c>
      <c r="J9" s="47" t="s">
        <v>1398</v>
      </c>
      <c r="K9" s="9" t="str">
        <f t="shared" si="2"/>
        <v>e551</v>
      </c>
      <c r="L9" s="181" t="str">
        <f t="shared" si="1"/>
        <v>Début d'année à Fin T1</v>
      </c>
      <c r="O9" t="s">
        <v>427</v>
      </c>
    </row>
    <row r="10" spans="1:22">
      <c r="A10" t="s">
        <v>1432</v>
      </c>
      <c r="B10" t="s">
        <v>1375</v>
      </c>
      <c r="D10" t="s">
        <v>243</v>
      </c>
      <c r="H10">
        <f t="shared" si="0"/>
        <v>1</v>
      </c>
      <c r="J10" s="47" t="s">
        <v>1399</v>
      </c>
      <c r="K10" s="9" t="str">
        <f t="shared" si="2"/>
        <v>e552</v>
      </c>
      <c r="L10" s="181" t="str">
        <f t="shared" si="1"/>
        <v>Début d'année à Fin T2</v>
      </c>
      <c r="O10" t="s">
        <v>427</v>
      </c>
    </row>
    <row r="11" spans="1:22">
      <c r="A11" t="s">
        <v>1429</v>
      </c>
      <c r="B11" t="s">
        <v>1376</v>
      </c>
      <c r="D11" t="s">
        <v>243</v>
      </c>
      <c r="H11">
        <f t="shared" si="0"/>
        <v>1</v>
      </c>
      <c r="J11" s="47" t="s">
        <v>1400</v>
      </c>
      <c r="K11" s="9" t="str">
        <f t="shared" si="2"/>
        <v>e553</v>
      </c>
      <c r="L11" s="181" t="str">
        <f t="shared" si="1"/>
        <v>Début d'année à Fin T3</v>
      </c>
      <c r="O11" t="s">
        <v>427</v>
      </c>
    </row>
    <row r="12" spans="1:22">
      <c r="J12" s="47" t="s">
        <v>1401</v>
      </c>
      <c r="K12" s="9" t="str">
        <f t="shared" si="2"/>
        <v>e554</v>
      </c>
      <c r="L12" s="181" t="str">
        <f t="shared" si="1"/>
        <v>Début d'année à Fin T4</v>
      </c>
      <c r="O12" t="s">
        <v>427</v>
      </c>
    </row>
  </sheetData>
  <sortState ref="A4:A9">
    <sortCondition ref="A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7.140625" bestFit="1" customWidth="1"/>
    <col min="4" max="4" width="8" customWidth="1"/>
    <col min="9" max="9" width="5.85546875" customWidth="1"/>
    <col min="10" max="10" width="40.42578125" customWidth="1"/>
    <col min="11" max="11" width="6.28515625" bestFit="1" customWidth="1"/>
    <col min="12" max="12" width="40.42578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44" t="s">
        <v>244</v>
      </c>
      <c r="B2" t="s">
        <v>1948</v>
      </c>
      <c r="C2" t="s">
        <v>610</v>
      </c>
      <c r="D2" t="s">
        <v>427</v>
      </c>
      <c r="H2">
        <f>COUNTIF($J$2:$J$412,A2)</f>
        <v>3</v>
      </c>
      <c r="J2" s="42" t="s">
        <v>1098</v>
      </c>
      <c r="L2" s="178"/>
      <c r="O2" t="s">
        <v>427</v>
      </c>
      <c r="Q2" s="9" t="s">
        <v>1108</v>
      </c>
    </row>
    <row r="3" spans="1:22">
      <c r="A3" s="43" t="s">
        <v>1237</v>
      </c>
      <c r="B3" t="s">
        <v>1097</v>
      </c>
      <c r="D3" t="s">
        <v>427</v>
      </c>
      <c r="H3">
        <f>COUNTIF($J$2:$J$411,A3)</f>
        <v>1</v>
      </c>
      <c r="J3" s="45" t="s">
        <v>244</v>
      </c>
      <c r="K3" s="1" t="str">
        <f>VLOOKUP(J3,$A$1:$I$302,2,FALSE)</f>
        <v>e0</v>
      </c>
      <c r="L3" s="182" t="str">
        <f>J3</f>
        <v>Total/NA</v>
      </c>
      <c r="M3" t="s">
        <v>190</v>
      </c>
      <c r="O3" t="s">
        <v>243</v>
      </c>
    </row>
    <row r="4" spans="1:22">
      <c r="A4" s="43" t="s">
        <v>1101</v>
      </c>
      <c r="B4" t="s">
        <v>1111</v>
      </c>
      <c r="D4" t="s">
        <v>427</v>
      </c>
      <c r="H4">
        <f>COUNTIF($J$2:$J$411,A4)</f>
        <v>1</v>
      </c>
      <c r="J4" s="46" t="s">
        <v>1099</v>
      </c>
      <c r="K4" s="1" t="str">
        <f>VLOOKUP(J4,$A$1:$I$302,2,FALSE)</f>
        <v>e1903</v>
      </c>
      <c r="L4" s="183" t="str">
        <f>J4</f>
        <v>Direction</v>
      </c>
      <c r="N4" t="s">
        <v>192</v>
      </c>
      <c r="O4" t="s">
        <v>427</v>
      </c>
    </row>
    <row r="5" spans="1:22">
      <c r="A5" s="78" t="s">
        <v>1099</v>
      </c>
      <c r="B5" t="s">
        <v>1112</v>
      </c>
      <c r="D5" t="s">
        <v>427</v>
      </c>
      <c r="H5">
        <f t="shared" ref="H5:H10" si="0">COUNTIF($J$2:$J$411,A5)</f>
        <v>1</v>
      </c>
      <c r="J5" s="47" t="s">
        <v>1101</v>
      </c>
      <c r="K5" s="1" t="str">
        <f>VLOOKUP(J5,$A$1:$I$302,2,FALSE)</f>
        <v>e1902</v>
      </c>
      <c r="L5" s="181" t="str">
        <f>J5</f>
        <v>Cadres</v>
      </c>
      <c r="N5" t="s">
        <v>192</v>
      </c>
      <c r="O5" t="s">
        <v>427</v>
      </c>
    </row>
    <row r="6" spans="1:22">
      <c r="A6" s="78" t="s">
        <v>1439</v>
      </c>
      <c r="B6" t="s">
        <v>1113</v>
      </c>
      <c r="D6" t="s">
        <v>427</v>
      </c>
      <c r="H6">
        <f t="shared" si="0"/>
        <v>1</v>
      </c>
      <c r="J6" s="47" t="s">
        <v>1100</v>
      </c>
      <c r="K6" s="1" t="str">
        <f>VLOOKUP(J6,$A$1:$I$302,2,FALSE)</f>
        <v>e1907</v>
      </c>
      <c r="L6" s="181" t="str">
        <f>J6</f>
        <v>Non cadres</v>
      </c>
      <c r="N6" t="s">
        <v>192</v>
      </c>
      <c r="O6" t="s">
        <v>427</v>
      </c>
    </row>
    <row r="7" spans="1:22">
      <c r="A7" s="43" t="s">
        <v>1440</v>
      </c>
      <c r="B7" t="s">
        <v>1114</v>
      </c>
      <c r="D7" t="s">
        <v>427</v>
      </c>
      <c r="H7">
        <f t="shared" si="0"/>
        <v>1</v>
      </c>
      <c r="J7" s="42" t="s">
        <v>1105</v>
      </c>
      <c r="K7" s="1"/>
      <c r="L7" s="178"/>
      <c r="O7" t="s">
        <v>427</v>
      </c>
      <c r="Q7" s="9" t="s">
        <v>1107</v>
      </c>
    </row>
    <row r="8" spans="1:22">
      <c r="A8" s="43" t="s">
        <v>1441</v>
      </c>
      <c r="B8" t="s">
        <v>1115</v>
      </c>
      <c r="D8" t="s">
        <v>427</v>
      </c>
      <c r="H8">
        <f t="shared" si="0"/>
        <v>1</v>
      </c>
      <c r="J8" s="45" t="s">
        <v>244</v>
      </c>
      <c r="K8" s="1" t="str">
        <f>VLOOKUP(J8,$A$1:$I$302,2,FALSE)</f>
        <v>e0</v>
      </c>
      <c r="L8" s="182" t="str">
        <f>J8</f>
        <v>Total/NA</v>
      </c>
      <c r="M8" t="s">
        <v>190</v>
      </c>
      <c r="O8" t="s">
        <v>243</v>
      </c>
    </row>
    <row r="9" spans="1:22">
      <c r="A9" s="43" t="s">
        <v>1100</v>
      </c>
      <c r="B9" t="s">
        <v>1116</v>
      </c>
      <c r="D9" t="s">
        <v>427</v>
      </c>
      <c r="H9">
        <f t="shared" si="0"/>
        <v>1</v>
      </c>
      <c r="J9" s="46" t="s">
        <v>1102</v>
      </c>
      <c r="K9" s="1" t="str">
        <f>VLOOKUP(J9,$A$1:$I$302,2,FALSE)</f>
        <v>e1908</v>
      </c>
      <c r="L9" s="183" t="str">
        <f>J9</f>
        <v>Personnel Commercial</v>
      </c>
      <c r="N9" t="s">
        <v>192</v>
      </c>
      <c r="O9" t="s">
        <v>427</v>
      </c>
    </row>
    <row r="10" spans="1:22">
      <c r="A10" s="78" t="s">
        <v>1102</v>
      </c>
      <c r="B10" t="s">
        <v>1442</v>
      </c>
      <c r="D10" t="s">
        <v>427</v>
      </c>
      <c r="H10">
        <f t="shared" si="0"/>
        <v>1</v>
      </c>
      <c r="J10" s="47" t="s">
        <v>1237</v>
      </c>
      <c r="K10" s="1" t="str">
        <f>VLOOKUP(J10,$A$1:$I$302,2,FALSE)</f>
        <v>e1901</v>
      </c>
      <c r="L10" s="181" t="str">
        <f>J10</f>
        <v>Autre personnel</v>
      </c>
      <c r="N10" t="s">
        <v>192</v>
      </c>
      <c r="O10" t="s">
        <v>427</v>
      </c>
    </row>
    <row r="11" spans="1:22">
      <c r="J11" s="42" t="s">
        <v>1117</v>
      </c>
      <c r="K11" s="1"/>
      <c r="L11" s="178"/>
      <c r="O11" t="s">
        <v>427</v>
      </c>
      <c r="Q11" s="9" t="s">
        <v>1106</v>
      </c>
    </row>
    <row r="12" spans="1:22">
      <c r="J12" s="45" t="s">
        <v>244</v>
      </c>
      <c r="K12" s="1" t="str">
        <f>VLOOKUP(J12,$A$1:$I$302,2,FALSE)</f>
        <v>e0</v>
      </c>
      <c r="L12" s="182" t="str">
        <f>J12</f>
        <v>Total/NA</v>
      </c>
      <c r="M12" t="s">
        <v>190</v>
      </c>
      <c r="O12" t="s">
        <v>243</v>
      </c>
    </row>
    <row r="13" spans="1:22">
      <c r="J13" s="46" t="s">
        <v>1439</v>
      </c>
      <c r="K13" s="1" t="str">
        <f>VLOOKUP(J13,$A$1:$I$302,2,FALSE)</f>
        <v>e1904</v>
      </c>
      <c r="L13" s="183" t="str">
        <f>J13</f>
        <v>Membres des organes d'administration</v>
      </c>
      <c r="N13" t="s">
        <v>192</v>
      </c>
      <c r="O13" t="s">
        <v>427</v>
      </c>
    </row>
    <row r="14" spans="1:22">
      <c r="J14" s="47" t="s">
        <v>1440</v>
      </c>
      <c r="K14" s="1" t="str">
        <f>VLOOKUP(J14,$A$1:$I$302,2,FALSE)</f>
        <v>e1905</v>
      </c>
      <c r="L14" s="181" t="str">
        <f>J14</f>
        <v>Membres des organes de direction</v>
      </c>
      <c r="N14" t="s">
        <v>192</v>
      </c>
      <c r="O14" t="s">
        <v>427</v>
      </c>
    </row>
    <row r="15" spans="1:22">
      <c r="J15" s="47" t="s">
        <v>1441</v>
      </c>
      <c r="K15" s="1" t="str">
        <f>VLOOKUP(J15,$A$1:$I$302,2,FALSE)</f>
        <v>e1906</v>
      </c>
      <c r="L15" s="181" t="str">
        <f>J15</f>
        <v>Membres des organes de surveillance</v>
      </c>
      <c r="N15" t="s">
        <v>192</v>
      </c>
      <c r="O15" t="s">
        <v>427</v>
      </c>
    </row>
  </sheetData>
  <sortState ref="A3:A9">
    <sortCondition ref="A3:A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G28" sqref="G28"/>
    </sheetView>
  </sheetViews>
  <sheetFormatPr baseColWidth="10" defaultRowHeight="15"/>
  <cols>
    <col min="1" max="1" width="17" bestFit="1" customWidth="1"/>
    <col min="10" max="10" width="22.28515625" bestFit="1" customWidth="1"/>
    <col min="12" max="12" width="22.28515625" style="16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80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>COUNTIF($J$2:$J$373,A2)</f>
        <v>1</v>
      </c>
      <c r="J2" s="150" t="s">
        <v>2230</v>
      </c>
      <c r="K2" s="102"/>
      <c r="L2" s="184"/>
      <c r="M2" s="102"/>
      <c r="N2" s="102"/>
      <c r="O2" s="102" t="s">
        <v>427</v>
      </c>
      <c r="P2" s="102"/>
      <c r="Q2" s="102" t="s">
        <v>1970</v>
      </c>
      <c r="R2" s="102"/>
    </row>
    <row r="3" spans="1:22" s="149" customFormat="1">
      <c r="A3" s="149" t="s">
        <v>2231</v>
      </c>
      <c r="B3" s="102" t="s">
        <v>2232</v>
      </c>
      <c r="D3" s="149" t="s">
        <v>427</v>
      </c>
      <c r="H3" s="149">
        <f>COUNTIF($J$2:$J$373,A3)</f>
        <v>1</v>
      </c>
      <c r="J3" s="151" t="s">
        <v>244</v>
      </c>
      <c r="K3" s="148" t="str">
        <f>VLOOKUP(J3,$A$1:$I$295,2,FALSE)</f>
        <v>e0</v>
      </c>
      <c r="L3" s="184" t="str">
        <f>J3</f>
        <v>Total/NA</v>
      </c>
      <c r="M3" s="102" t="s">
        <v>190</v>
      </c>
      <c r="N3" s="102"/>
      <c r="O3" s="102" t="s">
        <v>427</v>
      </c>
      <c r="P3" s="102"/>
      <c r="Q3" s="102"/>
      <c r="R3" s="102"/>
    </row>
    <row r="4" spans="1:22" s="149" customFormat="1">
      <c r="A4" s="149" t="s">
        <v>2233</v>
      </c>
      <c r="B4" s="149" t="s">
        <v>2234</v>
      </c>
      <c r="D4" s="149" t="s">
        <v>427</v>
      </c>
      <c r="H4" s="149">
        <f>COUNTIF($J$2:$J$373,A4)</f>
        <v>1</v>
      </c>
      <c r="J4" s="129" t="s">
        <v>2231</v>
      </c>
      <c r="K4" s="148" t="str">
        <f>VLOOKUP(J4,$A$1:$I$295,2,FALSE)</f>
        <v>e2100</v>
      </c>
      <c r="L4" s="184" t="str">
        <f>J4</f>
        <v>Flux informatique</v>
      </c>
      <c r="M4" s="102"/>
      <c r="N4" s="102" t="s">
        <v>192</v>
      </c>
      <c r="O4" s="102" t="s">
        <v>427</v>
      </c>
      <c r="P4" s="102"/>
      <c r="Q4" s="102"/>
      <c r="R4" s="102"/>
    </row>
    <row r="5" spans="1:22" s="149" customFormat="1">
      <c r="J5" s="129" t="s">
        <v>2233</v>
      </c>
      <c r="K5" s="148" t="str">
        <f>VLOOKUP(J5,$A$1:$I$295,2,FALSE)</f>
        <v>e2101</v>
      </c>
      <c r="L5" s="184" t="str">
        <f>J5</f>
        <v>Flux papier</v>
      </c>
      <c r="M5" s="102"/>
      <c r="N5" s="102" t="s">
        <v>192</v>
      </c>
      <c r="O5" s="102" t="s">
        <v>427</v>
      </c>
      <c r="P5" s="102"/>
      <c r="Q5" s="102"/>
      <c r="R5" s="102"/>
    </row>
    <row r="6" spans="1:22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7"/>
  <sheetViews>
    <sheetView zoomScale="90" zoomScaleNormal="90" workbookViewId="0">
      <selection activeCell="B1" sqref="B1"/>
    </sheetView>
  </sheetViews>
  <sheetFormatPr baseColWidth="10" defaultRowHeight="15"/>
  <cols>
    <col min="1" max="1" width="41.42578125" bestFit="1" customWidth="1"/>
    <col min="2" max="2" width="6.5703125" bestFit="1" customWidth="1"/>
    <col min="10" max="10" width="45.140625" bestFit="1" customWidth="1"/>
    <col min="12" max="12" width="45.1406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403</v>
      </c>
      <c r="B2" t="s">
        <v>245</v>
      </c>
      <c r="C2" t="s">
        <v>610</v>
      </c>
      <c r="D2" t="s">
        <v>243</v>
      </c>
      <c r="H2">
        <f>COUNTIF($J$2:$J$415,A2)</f>
        <v>1</v>
      </c>
      <c r="J2" s="43" t="s">
        <v>1167</v>
      </c>
      <c r="L2" s="181"/>
      <c r="O2" t="s">
        <v>427</v>
      </c>
      <c r="Q2" t="s">
        <v>322</v>
      </c>
    </row>
    <row r="3" spans="1:22">
      <c r="A3" s="14" t="s">
        <v>324</v>
      </c>
      <c r="B3" t="s">
        <v>1487</v>
      </c>
      <c r="D3" t="s">
        <v>427</v>
      </c>
      <c r="H3">
        <f>COUNTIF($J$2:$J$415,A3)</f>
        <v>1</v>
      </c>
      <c r="J3" s="15" t="s">
        <v>403</v>
      </c>
      <c r="K3" s="1" t="str">
        <f>VLOOKUP(J3,$A$1:$I$305,2,FALSE)</f>
        <v>x0</v>
      </c>
      <c r="L3" s="178" t="str">
        <f>J3</f>
        <v>Non applicable/toutes les zones géographiques</v>
      </c>
      <c r="M3" t="s">
        <v>190</v>
      </c>
      <c r="O3" t="s">
        <v>243</v>
      </c>
    </row>
    <row r="4" spans="1:22">
      <c r="A4" s="14" t="s">
        <v>326</v>
      </c>
      <c r="B4" s="139" t="s">
        <v>1488</v>
      </c>
      <c r="D4" t="s">
        <v>427</v>
      </c>
      <c r="H4">
        <f>COUNTIF($J$2:$J$415,A4)</f>
        <v>1</v>
      </c>
      <c r="J4" s="16" t="s">
        <v>325</v>
      </c>
      <c r="K4" s="1" t="str">
        <f>VLOOKUP(J4,$A$1:$I$305,2,FALSE)</f>
        <v>e1104</v>
      </c>
      <c r="L4" s="178" t="str">
        <f>J4</f>
        <v>UE</v>
      </c>
      <c r="M4" t="s">
        <v>190</v>
      </c>
      <c r="N4" t="s">
        <v>192</v>
      </c>
      <c r="O4" t="s">
        <v>427</v>
      </c>
    </row>
    <row r="5" spans="1:22">
      <c r="A5" s="43" t="s">
        <v>405</v>
      </c>
      <c r="B5" s="139" t="s">
        <v>1489</v>
      </c>
      <c r="D5" t="s">
        <v>427</v>
      </c>
      <c r="H5">
        <f>COUNTIF($J$2:$J$415,A5)</f>
        <v>1</v>
      </c>
      <c r="J5" s="17" t="s">
        <v>324</v>
      </c>
      <c r="K5" s="1" t="str">
        <f>VLOOKUP(J5,$A$1:$I$305,2,FALSE)</f>
        <v>e1101</v>
      </c>
      <c r="L5" s="178" t="str">
        <f>J5</f>
        <v>France</v>
      </c>
      <c r="N5" t="s">
        <v>192</v>
      </c>
      <c r="O5" t="s">
        <v>427</v>
      </c>
    </row>
    <row r="6" spans="1:22">
      <c r="A6" s="14" t="s">
        <v>325</v>
      </c>
      <c r="B6" s="139" t="s">
        <v>1490</v>
      </c>
      <c r="D6" t="s">
        <v>427</v>
      </c>
      <c r="H6">
        <f>COUNTIF($J$2:$J$415,A6)</f>
        <v>1</v>
      </c>
      <c r="J6" s="22" t="s">
        <v>405</v>
      </c>
      <c r="K6" s="1" t="str">
        <f>VLOOKUP(J6,$A$1:$I$305,2,FALSE)</f>
        <v>e1103</v>
      </c>
      <c r="L6" s="181" t="str">
        <f>J6</f>
        <v>Pays de l'UE [autres que France]</v>
      </c>
      <c r="N6" t="s">
        <v>192</v>
      </c>
      <c r="O6" t="s">
        <v>427</v>
      </c>
    </row>
    <row r="7" spans="1:22">
      <c r="J7" s="16" t="s">
        <v>326</v>
      </c>
      <c r="K7" s="1" t="str">
        <f>VLOOKUP(J7,$A$1:$I$305,2,FALSE)</f>
        <v>e1102</v>
      </c>
      <c r="L7" s="178" t="str">
        <f>J7</f>
        <v>Hors UE</v>
      </c>
      <c r="N7" t="s">
        <v>192</v>
      </c>
      <c r="O7" t="s">
        <v>427</v>
      </c>
    </row>
  </sheetData>
  <sortState ref="A3:B6">
    <sortCondition ref="A3:A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2" sqref="A2"/>
    </sheetView>
  </sheetViews>
  <sheetFormatPr baseColWidth="10" defaultRowHeight="15"/>
  <cols>
    <col min="1" max="1" width="58.5703125" bestFit="1" customWidth="1"/>
    <col min="10" max="10" width="43.140625" customWidth="1"/>
    <col min="12" max="12" width="20.42578125" style="140" customWidth="1"/>
  </cols>
  <sheetData>
    <row r="1" spans="1:22" s="139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21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>COUNTIF($J$2:$J$362,A2)</f>
        <v>1</v>
      </c>
      <c r="J2" s="150" t="s">
        <v>2235</v>
      </c>
      <c r="K2" s="102"/>
      <c r="L2" s="131"/>
      <c r="M2" s="102"/>
      <c r="N2" s="102"/>
      <c r="O2" s="102" t="s">
        <v>427</v>
      </c>
      <c r="P2" s="102"/>
      <c r="Q2" s="102" t="s">
        <v>1971</v>
      </c>
      <c r="R2" s="102"/>
    </row>
    <row r="3" spans="1:22" s="149" customFormat="1">
      <c r="A3" s="149" t="s">
        <v>2236</v>
      </c>
      <c r="B3" s="149" t="s">
        <v>2237</v>
      </c>
      <c r="D3" s="149" t="s">
        <v>427</v>
      </c>
      <c r="H3" s="149">
        <f>COUNTIF($J$2:$J$362,A3)</f>
        <v>1</v>
      </c>
      <c r="J3" s="151" t="s">
        <v>244</v>
      </c>
      <c r="K3" s="102" t="str">
        <f>VLOOKUP(J3,A:B,2,FALSE)</f>
        <v>e0</v>
      </c>
      <c r="L3" s="131" t="str">
        <f>J3</f>
        <v>Total/NA</v>
      </c>
      <c r="M3" s="102" t="s">
        <v>190</v>
      </c>
      <c r="N3" s="102"/>
      <c r="O3" s="102" t="s">
        <v>243</v>
      </c>
      <c r="P3" s="102"/>
      <c r="Q3" s="102"/>
      <c r="R3" s="102"/>
    </row>
    <row r="4" spans="1:22" s="149" customFormat="1">
      <c r="A4" s="149" t="s">
        <v>2238</v>
      </c>
      <c r="B4" s="149" t="s">
        <v>2239</v>
      </c>
      <c r="D4" s="149" t="s">
        <v>427</v>
      </c>
      <c r="H4" s="149">
        <f>COUNTIF($J$2:$J$362,A4)</f>
        <v>1</v>
      </c>
      <c r="J4" s="129" t="s">
        <v>2236</v>
      </c>
      <c r="K4" s="102" t="str">
        <f>VLOOKUP(J4,A:B,2,FALSE)</f>
        <v>e2200</v>
      </c>
      <c r="L4" s="131" t="str">
        <f>J4</f>
        <v>Régime obligatoire d'assurance maladie (délégation de gestion)</v>
      </c>
      <c r="M4" s="102"/>
      <c r="N4" s="102" t="s">
        <v>192</v>
      </c>
      <c r="O4" s="102" t="s">
        <v>427</v>
      </c>
      <c r="P4" s="102"/>
      <c r="Q4" s="102"/>
      <c r="R4" s="102"/>
    </row>
    <row r="5" spans="1:22" s="149" customFormat="1" ht="15" customHeight="1">
      <c r="J5" s="152" t="s">
        <v>2238</v>
      </c>
      <c r="K5" s="102" t="str">
        <f>VLOOKUP(J5,A:B,2,FALSE)</f>
        <v>e2201</v>
      </c>
      <c r="L5" s="132" t="str">
        <f>J5</f>
        <v>Régime complémentaire</v>
      </c>
      <c r="M5" s="102"/>
      <c r="N5" s="102" t="s">
        <v>192</v>
      </c>
      <c r="O5" s="102" t="s">
        <v>427</v>
      </c>
      <c r="P5" s="102"/>
      <c r="Q5" s="102"/>
      <c r="R5" s="102"/>
    </row>
    <row r="6" spans="1:22" s="139" customFormat="1">
      <c r="L6" s="14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  <outlinePr summaryBelow="0"/>
    <pageSetUpPr fitToPage="1"/>
  </sheetPr>
  <dimension ref="A1:AA525"/>
  <sheetViews>
    <sheetView topLeftCell="F466" zoomScale="60" zoomScaleNormal="60" workbookViewId="0">
      <selection activeCell="J488" sqref="J488"/>
    </sheetView>
  </sheetViews>
  <sheetFormatPr baseColWidth="10" defaultRowHeight="15" outlineLevelRow="6"/>
  <cols>
    <col min="1" max="1" width="176.42578125" customWidth="1"/>
    <col min="2" max="2" width="10.140625" bestFit="1" customWidth="1"/>
    <col min="3" max="9" width="11.42578125" customWidth="1"/>
    <col min="10" max="10" width="144.140625" style="9" customWidth="1"/>
    <col min="11" max="11" width="10.85546875" customWidth="1"/>
    <col min="12" max="12" width="111.5703125" style="92" customWidth="1"/>
    <col min="13" max="13" width="21" customWidth="1"/>
    <col min="16" max="16" width="11.42578125" customWidth="1"/>
    <col min="17" max="17" width="6.28515625" customWidth="1"/>
    <col min="18" max="18" width="12.85546875" customWidth="1"/>
    <col min="19" max="19" width="15.5703125" customWidth="1"/>
    <col min="20" max="20" width="19.85546875" customWidth="1"/>
    <col min="21" max="21" width="28.42578125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85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s="9" t="s">
        <v>245</v>
      </c>
      <c r="C2" s="9" t="s">
        <v>610</v>
      </c>
      <c r="D2" s="9" t="s">
        <v>243</v>
      </c>
      <c r="E2" s="9"/>
      <c r="F2" s="9"/>
      <c r="G2" s="9"/>
      <c r="H2" s="9">
        <f t="shared" ref="H2:H65" si="0">COUNTIF($J$2:$J$557,A2)</f>
        <v>24</v>
      </c>
      <c r="I2" s="9"/>
      <c r="J2" s="18" t="s">
        <v>623</v>
      </c>
      <c r="K2" s="9"/>
      <c r="L2" s="18"/>
      <c r="M2" s="9"/>
      <c r="N2" s="9"/>
      <c r="O2" t="s">
        <v>427</v>
      </c>
      <c r="P2" s="9"/>
      <c r="Q2" s="9" t="s">
        <v>66</v>
      </c>
      <c r="R2" s="9"/>
      <c r="S2" s="9"/>
    </row>
    <row r="3" spans="1:22" outlineLevel="1">
      <c r="A3" s="87" t="s">
        <v>178</v>
      </c>
      <c r="B3" s="9" t="s">
        <v>923</v>
      </c>
      <c r="C3" s="9"/>
      <c r="D3" s="9" t="s">
        <v>427</v>
      </c>
      <c r="E3" s="9"/>
      <c r="F3" s="9"/>
      <c r="G3" s="9"/>
      <c r="H3" s="9">
        <f t="shared" si="0"/>
        <v>1</v>
      </c>
      <c r="I3" s="9"/>
      <c r="J3" s="53" t="s">
        <v>244</v>
      </c>
      <c r="K3" s="1" t="str">
        <f>VLOOKUP(J3,$A$1:$I$315,2,FALSE)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8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7" t="s">
        <v>1372</v>
      </c>
      <c r="K4" s="1" t="str">
        <f>VLOOKUP(J4,$A$1:$I$315,2,FALSE)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2" t="s">
        <v>427</v>
      </c>
      <c r="P4" s="9"/>
      <c r="Q4" s="9"/>
      <c r="R4" s="9"/>
      <c r="S4" s="9"/>
    </row>
    <row r="5" spans="1:22" outlineLevel="3">
      <c r="A5" s="87" t="s">
        <v>1372</v>
      </c>
      <c r="B5" s="9" t="s">
        <v>924</v>
      </c>
      <c r="C5" s="9"/>
      <c r="D5" s="9" t="s">
        <v>427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VLOOKUP(J5,$A$1:$I$315,2,FALSE)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7" t="s">
        <v>304</v>
      </c>
      <c r="B6" s="9" t="s">
        <v>925</v>
      </c>
      <c r="C6" s="9"/>
      <c r="D6" s="9" t="s">
        <v>427</v>
      </c>
      <c r="E6" s="9"/>
      <c r="F6" s="9"/>
      <c r="G6" s="9"/>
      <c r="H6" s="9">
        <f t="shared" si="0"/>
        <v>1</v>
      </c>
      <c r="I6" s="9"/>
      <c r="J6" s="22" t="s">
        <v>1186</v>
      </c>
      <c r="K6" s="1" t="str">
        <f>VLOOKUP(J6,$A$1:$I$315,2,FALSE)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427</v>
      </c>
      <c r="P6" s="9"/>
      <c r="Q6" s="9"/>
      <c r="R6" s="9"/>
      <c r="S6" s="9"/>
    </row>
    <row r="7" spans="1:22" outlineLevel="2">
      <c r="A7" s="87" t="s">
        <v>144</v>
      </c>
      <c r="B7" s="9" t="s">
        <v>926</v>
      </c>
      <c r="C7" s="9"/>
      <c r="D7" s="9" t="s">
        <v>427</v>
      </c>
      <c r="E7" s="9"/>
      <c r="F7" s="9"/>
      <c r="G7" s="9"/>
      <c r="H7" s="9">
        <f t="shared" si="0"/>
        <v>2</v>
      </c>
      <c r="I7" s="9"/>
      <c r="J7" s="47" t="s">
        <v>285</v>
      </c>
      <c r="K7" s="1" t="str">
        <f>VLOOKUP(J7,$A$1:$I$315,2,FALSE)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7" t="s">
        <v>147</v>
      </c>
      <c r="B8" s="9" t="s">
        <v>927</v>
      </c>
      <c r="C8" s="9"/>
      <c r="D8" s="9" t="s">
        <v>427</v>
      </c>
      <c r="E8" s="9"/>
      <c r="F8" s="9"/>
      <c r="G8" s="9"/>
      <c r="H8" s="9">
        <f t="shared" si="0"/>
        <v>2</v>
      </c>
      <c r="I8" s="9"/>
      <c r="J8" s="18" t="s">
        <v>624</v>
      </c>
      <c r="K8" s="1"/>
      <c r="L8" s="18" t="str">
        <f t="shared" si="1"/>
        <v>110: Type d'opérations par catégories comptables</v>
      </c>
      <c r="M8" s="9"/>
      <c r="N8" s="9"/>
      <c r="O8" s="9" t="s">
        <v>427</v>
      </c>
      <c r="P8" s="9"/>
      <c r="Q8" s="9" t="s">
        <v>248</v>
      </c>
      <c r="R8" s="13" t="s">
        <v>1871</v>
      </c>
      <c r="S8" s="13"/>
    </row>
    <row r="9" spans="1:22" outlineLevel="1">
      <c r="A9" s="87" t="s">
        <v>148</v>
      </c>
      <c r="B9" s="9" t="s">
        <v>928</v>
      </c>
      <c r="C9" s="9"/>
      <c r="D9" s="9" t="s">
        <v>427</v>
      </c>
      <c r="E9" s="9"/>
      <c r="F9" s="9"/>
      <c r="G9" s="9"/>
      <c r="H9" s="9">
        <f t="shared" si="0"/>
        <v>2</v>
      </c>
      <c r="I9" s="9"/>
      <c r="J9" s="53" t="s">
        <v>244</v>
      </c>
      <c r="K9" s="1" t="str">
        <f>VLOOKUP(J9,$A$1:$I$315,2,FALSE)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7" t="s">
        <v>182</v>
      </c>
      <c r="B10" s="9" t="s">
        <v>929</v>
      </c>
      <c r="C10" s="9"/>
      <c r="D10" s="9" t="s">
        <v>427</v>
      </c>
      <c r="E10" s="9"/>
      <c r="F10" s="9"/>
      <c r="G10" s="9"/>
      <c r="H10" s="9">
        <f t="shared" si="0"/>
        <v>1</v>
      </c>
      <c r="I10" s="9"/>
      <c r="J10" s="47" t="s">
        <v>61</v>
      </c>
      <c r="K10" s="1" t="str">
        <f>VLOOKUP(J10,$A$1:$I$315,2,FALSE)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427</v>
      </c>
      <c r="P10" s="9"/>
      <c r="Q10" s="9"/>
      <c r="R10" s="13"/>
      <c r="S10" s="13"/>
    </row>
    <row r="11" spans="1:22" outlineLevel="2">
      <c r="A11" s="87" t="s">
        <v>226</v>
      </c>
      <c r="B11" s="9" t="s">
        <v>930</v>
      </c>
      <c r="C11" s="9"/>
      <c r="D11" s="9" t="s">
        <v>427</v>
      </c>
      <c r="E11" s="9"/>
      <c r="F11" s="9"/>
      <c r="G11" s="9"/>
      <c r="H11" s="9">
        <f t="shared" si="0"/>
        <v>1</v>
      </c>
      <c r="I11" s="9"/>
      <c r="J11" s="47" t="s">
        <v>60</v>
      </c>
      <c r="K11" s="1" t="str">
        <f>VLOOKUP(J11,$A$1:$I$315,2,FALSE)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427</v>
      </c>
      <c r="P11" s="13"/>
      <c r="Q11" s="13"/>
      <c r="R11" s="13"/>
      <c r="S11" s="13"/>
    </row>
    <row r="12" spans="1:22">
      <c r="A12" s="87" t="s">
        <v>137</v>
      </c>
      <c r="B12" s="9" t="s">
        <v>931</v>
      </c>
      <c r="C12" s="9"/>
      <c r="D12" s="9" t="s">
        <v>427</v>
      </c>
      <c r="E12" s="9"/>
      <c r="F12" s="9"/>
      <c r="G12" s="9"/>
      <c r="H12" s="9">
        <f t="shared" si="0"/>
        <v>2</v>
      </c>
      <c r="I12" s="9"/>
      <c r="J12" s="43" t="s">
        <v>625</v>
      </c>
      <c r="K12" s="1"/>
      <c r="L12" s="18"/>
      <c r="O12" s="9" t="s">
        <v>427</v>
      </c>
      <c r="Q12" t="s">
        <v>248</v>
      </c>
      <c r="R12" s="13" t="s">
        <v>1868</v>
      </c>
    </row>
    <row r="13" spans="1:22" outlineLevel="1">
      <c r="A13" s="87" t="s">
        <v>136</v>
      </c>
      <c r="B13" s="9" t="s">
        <v>932</v>
      </c>
      <c r="C13" s="9"/>
      <c r="D13" s="9" t="s">
        <v>427</v>
      </c>
      <c r="E13" s="9"/>
      <c r="F13" s="9"/>
      <c r="G13" s="9"/>
      <c r="H13" s="9">
        <f t="shared" si="0"/>
        <v>2</v>
      </c>
      <c r="I13" s="9"/>
      <c r="J13" s="53" t="s">
        <v>244</v>
      </c>
      <c r="K13" s="1" t="str">
        <f t="shared" ref="K13:K44" si="2">VLOOKUP(J13,$A$1:$I$315,2,FALSE)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7" t="s">
        <v>128</v>
      </c>
      <c r="B14" s="9" t="s">
        <v>933</v>
      </c>
      <c r="C14" s="9"/>
      <c r="D14" s="9" t="s">
        <v>427</v>
      </c>
      <c r="E14" s="9"/>
      <c r="F14" s="9"/>
      <c r="G14" s="9"/>
      <c r="H14" s="9">
        <f t="shared" si="0"/>
        <v>9</v>
      </c>
      <c r="I14" s="9"/>
      <c r="J14" s="47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427</v>
      </c>
    </row>
    <row r="15" spans="1:22" outlineLevel="3">
      <c r="A15" s="87" t="s">
        <v>129</v>
      </c>
      <c r="B15" s="9" t="s">
        <v>934</v>
      </c>
      <c r="C15" s="9"/>
      <c r="D15" s="9" t="s">
        <v>427</v>
      </c>
      <c r="E15" s="9"/>
      <c r="F15" s="9"/>
      <c r="G15" s="9"/>
      <c r="H15" s="9">
        <f t="shared" si="0"/>
        <v>9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427</v>
      </c>
    </row>
    <row r="16" spans="1:22" outlineLevel="4">
      <c r="A16" s="87" t="s">
        <v>313</v>
      </c>
      <c r="B16" s="9" t="s">
        <v>935</v>
      </c>
      <c r="C16" s="9"/>
      <c r="D16" s="9" t="s">
        <v>427</v>
      </c>
      <c r="E16" s="9"/>
      <c r="F16" s="9"/>
      <c r="G16" s="9"/>
      <c r="H16" s="9">
        <f t="shared" si="0"/>
        <v>1</v>
      </c>
      <c r="I16" s="9"/>
      <c r="J16" s="56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427</v>
      </c>
    </row>
    <row r="17" spans="1:15" outlineLevel="4">
      <c r="A17" s="87" t="s">
        <v>312</v>
      </c>
      <c r="B17" s="9" t="s">
        <v>936</v>
      </c>
      <c r="C17" s="9"/>
      <c r="D17" s="9" t="s">
        <v>427</v>
      </c>
      <c r="E17" s="9"/>
      <c r="F17" s="9"/>
      <c r="G17" s="9"/>
      <c r="H17" s="9">
        <f t="shared" si="0"/>
        <v>2</v>
      </c>
      <c r="I17" s="9"/>
      <c r="J17" s="56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427</v>
      </c>
    </row>
    <row r="18" spans="1:15" outlineLevel="3">
      <c r="A18" s="87" t="s">
        <v>321</v>
      </c>
      <c r="B18" s="9" t="s">
        <v>937</v>
      </c>
      <c r="C18" s="9"/>
      <c r="D18" s="9" t="s">
        <v>427</v>
      </c>
      <c r="E18" s="9"/>
      <c r="F18" s="9"/>
      <c r="G18" s="9"/>
      <c r="H18" s="9">
        <f t="shared" si="0"/>
        <v>5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427</v>
      </c>
    </row>
    <row r="19" spans="1:15" outlineLevel="4">
      <c r="A19" s="87" t="s">
        <v>317</v>
      </c>
      <c r="B19" s="9" t="s">
        <v>938</v>
      </c>
      <c r="C19" s="9"/>
      <c r="D19" s="9" t="s">
        <v>427</v>
      </c>
      <c r="E19" s="9"/>
      <c r="F19" s="9"/>
      <c r="G19" s="9"/>
      <c r="H19" s="9">
        <f t="shared" si="0"/>
        <v>5</v>
      </c>
      <c r="I19" s="9"/>
      <c r="J19" s="56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427</v>
      </c>
    </row>
    <row r="20" spans="1:15" outlineLevel="4">
      <c r="A20" s="87" t="s">
        <v>1536</v>
      </c>
      <c r="B20" s="9" t="s">
        <v>939</v>
      </c>
      <c r="C20" s="9"/>
      <c r="D20" s="9" t="s">
        <v>427</v>
      </c>
      <c r="E20" s="9"/>
      <c r="F20" s="9"/>
      <c r="G20" s="9"/>
      <c r="H20" s="9">
        <f t="shared" si="0"/>
        <v>1</v>
      </c>
      <c r="I20" s="9"/>
      <c r="J20" s="56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427</v>
      </c>
    </row>
    <row r="21" spans="1:15" outlineLevel="4">
      <c r="A21" s="87" t="s">
        <v>309</v>
      </c>
      <c r="B21" s="9" t="s">
        <v>940</v>
      </c>
      <c r="C21" s="9"/>
      <c r="D21" s="9" t="s">
        <v>427</v>
      </c>
      <c r="E21" s="9"/>
      <c r="F21" s="9"/>
      <c r="G21" s="9"/>
      <c r="H21" s="9">
        <f t="shared" si="0"/>
        <v>1</v>
      </c>
      <c r="I21" s="9"/>
      <c r="J21" s="56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427</v>
      </c>
    </row>
    <row r="22" spans="1:15" outlineLevel="3">
      <c r="A22" s="87" t="s">
        <v>311</v>
      </c>
      <c r="B22" s="9" t="s">
        <v>941</v>
      </c>
      <c r="C22" s="9"/>
      <c r="D22" s="9" t="s">
        <v>427</v>
      </c>
      <c r="E22" s="9"/>
      <c r="F22" s="9"/>
      <c r="G22" s="9"/>
      <c r="H22" s="9">
        <f t="shared" si="0"/>
        <v>2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427</v>
      </c>
    </row>
    <row r="23" spans="1:15" outlineLevel="4">
      <c r="A23" s="87" t="s">
        <v>183</v>
      </c>
      <c r="B23" s="9" t="s">
        <v>942</v>
      </c>
      <c r="C23" s="9"/>
      <c r="D23" s="9" t="s">
        <v>427</v>
      </c>
      <c r="E23" s="9"/>
      <c r="F23" s="9"/>
      <c r="G23" s="9"/>
      <c r="H23" s="9">
        <f t="shared" si="0"/>
        <v>1</v>
      </c>
      <c r="I23" s="9"/>
      <c r="J23" s="56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427</v>
      </c>
    </row>
    <row r="24" spans="1:15" outlineLevel="4">
      <c r="A24" s="87" t="s">
        <v>303</v>
      </c>
      <c r="B24" s="9" t="s">
        <v>943</v>
      </c>
      <c r="C24" s="9"/>
      <c r="D24" s="9" t="s">
        <v>427</v>
      </c>
      <c r="E24" s="9"/>
      <c r="F24" s="9"/>
      <c r="G24" s="9"/>
      <c r="H24" s="9">
        <f t="shared" si="0"/>
        <v>1</v>
      </c>
      <c r="I24" s="9"/>
      <c r="J24" s="56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427</v>
      </c>
    </row>
    <row r="25" spans="1:15" outlineLevel="3">
      <c r="A25" s="87" t="s">
        <v>141</v>
      </c>
      <c r="B25" s="9" t="s">
        <v>944</v>
      </c>
      <c r="C25" s="9"/>
      <c r="D25" s="9" t="s">
        <v>427</v>
      </c>
      <c r="E25" s="9"/>
      <c r="F25" s="9"/>
      <c r="G25" s="9"/>
      <c r="H25" s="9">
        <f t="shared" si="0"/>
        <v>2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427</v>
      </c>
    </row>
    <row r="26" spans="1:15" outlineLevel="4">
      <c r="A26" s="87" t="s">
        <v>150</v>
      </c>
      <c r="B26" s="9" t="s">
        <v>945</v>
      </c>
      <c r="C26" s="9"/>
      <c r="D26" s="9" t="s">
        <v>427</v>
      </c>
      <c r="E26" s="9"/>
      <c r="F26" s="9"/>
      <c r="G26" s="9"/>
      <c r="H26" s="9">
        <f t="shared" si="0"/>
        <v>2</v>
      </c>
      <c r="I26" s="9"/>
      <c r="J26" s="56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427</v>
      </c>
    </row>
    <row r="27" spans="1:15" outlineLevel="4">
      <c r="A27" s="87" t="s">
        <v>179</v>
      </c>
      <c r="B27" s="9" t="s">
        <v>946</v>
      </c>
      <c r="C27" s="9"/>
      <c r="D27" s="9" t="s">
        <v>427</v>
      </c>
      <c r="E27" s="9"/>
      <c r="F27" s="9"/>
      <c r="G27" s="9"/>
      <c r="H27" s="9">
        <f t="shared" si="0"/>
        <v>1</v>
      </c>
      <c r="I27" s="9"/>
      <c r="J27" s="56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427</v>
      </c>
    </row>
    <row r="28" spans="1:15" outlineLevel="3">
      <c r="A28" s="87" t="s">
        <v>130</v>
      </c>
      <c r="B28" s="9" t="s">
        <v>947</v>
      </c>
      <c r="C28" s="9"/>
      <c r="D28" s="9" t="s">
        <v>427</v>
      </c>
      <c r="E28" s="9"/>
      <c r="F28" s="9"/>
      <c r="G28" s="9"/>
      <c r="H28" s="9">
        <f t="shared" si="0"/>
        <v>9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427</v>
      </c>
    </row>
    <row r="29" spans="1:15" outlineLevel="3">
      <c r="A29" s="87" t="s">
        <v>131</v>
      </c>
      <c r="B29" s="9" t="s">
        <v>948</v>
      </c>
      <c r="C29" s="9"/>
      <c r="D29" s="9" t="s">
        <v>427</v>
      </c>
      <c r="E29" s="9"/>
      <c r="F29" s="9"/>
      <c r="G29" s="9"/>
      <c r="H29" s="9">
        <f t="shared" si="0"/>
        <v>9</v>
      </c>
      <c r="I29" s="9"/>
      <c r="J29" s="22" t="s">
        <v>388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427</v>
      </c>
    </row>
    <row r="30" spans="1:15" outlineLevel="4">
      <c r="A30" s="87" t="s">
        <v>305</v>
      </c>
      <c r="B30" s="9" t="s">
        <v>949</v>
      </c>
      <c r="C30" s="9"/>
      <c r="D30" s="9" t="s">
        <v>427</v>
      </c>
      <c r="E30" s="9"/>
      <c r="F30" s="9"/>
      <c r="G30" s="9"/>
      <c r="H30" s="9">
        <f t="shared" si="0"/>
        <v>1</v>
      </c>
      <c r="I30" s="9"/>
      <c r="J30" s="56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427</v>
      </c>
    </row>
    <row r="31" spans="1:15" outlineLevel="4">
      <c r="A31" s="87" t="s">
        <v>134</v>
      </c>
      <c r="B31" s="9" t="s">
        <v>950</v>
      </c>
      <c r="C31" s="9"/>
      <c r="D31" s="9" t="s">
        <v>427</v>
      </c>
      <c r="E31" s="9"/>
      <c r="F31" s="9"/>
      <c r="G31" s="9"/>
      <c r="H31" s="9">
        <f t="shared" si="0"/>
        <v>7</v>
      </c>
      <c r="I31" s="9"/>
      <c r="J31" s="56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427</v>
      </c>
    </row>
    <row r="32" spans="1:15" outlineLevel="4">
      <c r="A32" s="87" t="s">
        <v>132</v>
      </c>
      <c r="B32" s="9" t="s">
        <v>951</v>
      </c>
      <c r="C32" s="9"/>
      <c r="D32" s="9" t="s">
        <v>427</v>
      </c>
      <c r="E32" s="9"/>
      <c r="F32" s="9"/>
      <c r="G32" s="9"/>
      <c r="H32" s="9">
        <f t="shared" si="0"/>
        <v>4</v>
      </c>
      <c r="I32" s="9"/>
      <c r="J32" s="56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427</v>
      </c>
    </row>
    <row r="33" spans="1:15" outlineLevel="4">
      <c r="A33" s="87" t="s">
        <v>133</v>
      </c>
      <c r="B33" s="9" t="s">
        <v>952</v>
      </c>
      <c r="C33" s="9"/>
      <c r="D33" s="9" t="s">
        <v>427</v>
      </c>
      <c r="E33" s="9"/>
      <c r="F33" s="9"/>
      <c r="G33" s="9"/>
      <c r="H33" s="9">
        <f t="shared" si="0"/>
        <v>4</v>
      </c>
      <c r="I33" s="9"/>
      <c r="J33" s="56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427</v>
      </c>
    </row>
    <row r="34" spans="1:15" outlineLevel="3">
      <c r="A34" s="87" t="s">
        <v>125</v>
      </c>
      <c r="B34" s="9" t="s">
        <v>953</v>
      </c>
      <c r="C34" s="9"/>
      <c r="D34" s="9" t="s">
        <v>427</v>
      </c>
      <c r="E34" s="9"/>
      <c r="F34" s="9"/>
      <c r="G34" s="9"/>
      <c r="H34" s="9">
        <f t="shared" si="0"/>
        <v>9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427</v>
      </c>
    </row>
    <row r="35" spans="1:15" outlineLevel="4">
      <c r="A35" s="87" t="s">
        <v>126</v>
      </c>
      <c r="B35" s="9" t="s">
        <v>954</v>
      </c>
      <c r="C35" s="9"/>
      <c r="D35" s="9" t="s">
        <v>427</v>
      </c>
      <c r="E35" s="9"/>
      <c r="F35" s="9"/>
      <c r="G35" s="9"/>
      <c r="H35" s="9">
        <f t="shared" si="0"/>
        <v>9</v>
      </c>
      <c r="I35" s="9"/>
      <c r="J35" s="56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427</v>
      </c>
    </row>
    <row r="36" spans="1:15" outlineLevel="4">
      <c r="A36" s="87" t="s">
        <v>135</v>
      </c>
      <c r="B36" s="9" t="s">
        <v>955</v>
      </c>
      <c r="C36" s="9"/>
      <c r="D36" s="9" t="s">
        <v>427</v>
      </c>
      <c r="E36" s="9"/>
      <c r="F36" s="9"/>
      <c r="G36" s="9"/>
      <c r="H36" s="9">
        <f t="shared" si="0"/>
        <v>7</v>
      </c>
      <c r="I36" s="9"/>
      <c r="J36" s="56" t="s">
        <v>509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427</v>
      </c>
    </row>
    <row r="37" spans="1:15" outlineLevel="4">
      <c r="A37" s="87" t="s">
        <v>306</v>
      </c>
      <c r="B37" s="9" t="s">
        <v>956</v>
      </c>
      <c r="C37" s="9"/>
      <c r="D37" s="9" t="s">
        <v>427</v>
      </c>
      <c r="E37" s="9"/>
      <c r="F37" s="9"/>
      <c r="G37" s="9"/>
      <c r="H37" s="9">
        <f t="shared" si="0"/>
        <v>1</v>
      </c>
      <c r="I37" s="9"/>
      <c r="J37" s="56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427</v>
      </c>
    </row>
    <row r="38" spans="1:15" outlineLevel="4">
      <c r="A38" s="87" t="s">
        <v>127</v>
      </c>
      <c r="B38" s="9" t="s">
        <v>957</v>
      </c>
      <c r="C38" s="9"/>
      <c r="D38" s="9" t="s">
        <v>427</v>
      </c>
      <c r="E38" s="9"/>
      <c r="F38" s="9"/>
      <c r="G38" s="9"/>
      <c r="H38" s="9">
        <f t="shared" si="0"/>
        <v>9</v>
      </c>
      <c r="I38" s="9"/>
      <c r="J38" s="56" t="s">
        <v>1426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427</v>
      </c>
    </row>
    <row r="39" spans="1:15" outlineLevel="5">
      <c r="A39" s="87" t="s">
        <v>388</v>
      </c>
      <c r="B39" s="9" t="s">
        <v>958</v>
      </c>
      <c r="C39" s="9"/>
      <c r="D39" s="9" t="s">
        <v>427</v>
      </c>
      <c r="E39" s="9"/>
      <c r="F39" s="9"/>
      <c r="G39" s="9"/>
      <c r="H39" s="9">
        <f t="shared" si="0"/>
        <v>9</v>
      </c>
      <c r="I39" s="9"/>
      <c r="J39" s="70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427</v>
      </c>
    </row>
    <row r="40" spans="1:15" outlineLevel="5">
      <c r="A40" s="87" t="s">
        <v>149</v>
      </c>
      <c r="B40" s="9" t="s">
        <v>959</v>
      </c>
      <c r="C40" s="9"/>
      <c r="D40" s="9" t="s">
        <v>427</v>
      </c>
      <c r="E40" s="9"/>
      <c r="F40" s="9"/>
      <c r="G40" s="9"/>
      <c r="H40" s="9">
        <f t="shared" si="0"/>
        <v>2</v>
      </c>
      <c r="I40" s="9"/>
      <c r="J40" s="70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427</v>
      </c>
    </row>
    <row r="41" spans="1:15" outlineLevel="4">
      <c r="A41" s="87" t="s">
        <v>330</v>
      </c>
      <c r="B41" s="9" t="s">
        <v>960</v>
      </c>
      <c r="C41" s="9"/>
      <c r="D41" s="9" t="s">
        <v>427</v>
      </c>
      <c r="E41" s="9"/>
      <c r="F41" s="9"/>
      <c r="G41" s="9"/>
      <c r="H41" s="9">
        <f t="shared" si="0"/>
        <v>1</v>
      </c>
      <c r="I41" s="9"/>
      <c r="J41" s="56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427</v>
      </c>
    </row>
    <row r="42" spans="1:15" outlineLevel="3">
      <c r="A42" s="87" t="s">
        <v>140</v>
      </c>
      <c r="B42" s="9" t="s">
        <v>961</v>
      </c>
      <c r="C42" s="9"/>
      <c r="D42" s="9" t="s">
        <v>427</v>
      </c>
      <c r="E42" s="9"/>
      <c r="F42" s="9"/>
      <c r="G42" s="9"/>
      <c r="H42" s="9">
        <f t="shared" si="0"/>
        <v>2</v>
      </c>
      <c r="I42" s="9"/>
      <c r="J42" s="22" t="s">
        <v>387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427</v>
      </c>
    </row>
    <row r="43" spans="1:15" outlineLevel="2">
      <c r="A43" s="87" t="s">
        <v>138</v>
      </c>
      <c r="B43" s="9" t="s">
        <v>962</v>
      </c>
      <c r="C43" s="9"/>
      <c r="D43" s="9" t="s">
        <v>427</v>
      </c>
      <c r="E43" s="9"/>
      <c r="F43" s="9"/>
      <c r="G43" s="9"/>
      <c r="H43" s="9">
        <f t="shared" si="0"/>
        <v>2</v>
      </c>
      <c r="I43" s="9"/>
      <c r="J43" s="47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427</v>
      </c>
    </row>
    <row r="44" spans="1:15" outlineLevel="3">
      <c r="A44" s="87" t="s">
        <v>139</v>
      </c>
      <c r="B44" s="9" t="s">
        <v>963</v>
      </c>
      <c r="C44" s="9"/>
      <c r="D44" s="9" t="s">
        <v>427</v>
      </c>
      <c r="E44" s="9"/>
      <c r="F44" s="9"/>
      <c r="G44" s="9"/>
      <c r="H44" s="9">
        <f t="shared" si="0"/>
        <v>2</v>
      </c>
      <c r="I44" s="9"/>
      <c r="J44" s="22" t="s">
        <v>332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427</v>
      </c>
    </row>
    <row r="45" spans="1:15" outlineLevel="4">
      <c r="A45" s="87" t="s">
        <v>331</v>
      </c>
      <c r="B45" s="9" t="s">
        <v>964</v>
      </c>
      <c r="C45" s="9"/>
      <c r="D45" s="9" t="s">
        <v>427</v>
      </c>
      <c r="E45" s="9"/>
      <c r="F45" s="9"/>
      <c r="G45" s="9"/>
      <c r="H45" s="9">
        <f t="shared" si="0"/>
        <v>1</v>
      </c>
      <c r="I45" s="9"/>
      <c r="J45" s="56" t="s">
        <v>1841</v>
      </c>
      <c r="K45" s="1" t="str">
        <f t="shared" ref="K45:K70" si="4">VLOOKUP(J45,$A$1:$I$315,2,FALSE)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427</v>
      </c>
    </row>
    <row r="46" spans="1:15" outlineLevel="5">
      <c r="A46" s="87" t="s">
        <v>632</v>
      </c>
      <c r="B46" s="9" t="s">
        <v>965</v>
      </c>
      <c r="C46" s="9"/>
      <c r="D46" s="9" t="s">
        <v>427</v>
      </c>
      <c r="E46" s="9"/>
      <c r="F46" s="9"/>
      <c r="G46" s="9"/>
      <c r="H46" s="9">
        <f t="shared" si="0"/>
        <v>2</v>
      </c>
      <c r="I46" s="9"/>
      <c r="J46" s="70" t="s">
        <v>631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427</v>
      </c>
    </row>
    <row r="47" spans="1:15" outlineLevel="6">
      <c r="A47" s="87" t="s">
        <v>1841</v>
      </c>
      <c r="B47" s="9" t="s">
        <v>966</v>
      </c>
      <c r="C47" s="9"/>
      <c r="D47" s="9" t="s">
        <v>427</v>
      </c>
      <c r="E47" s="9"/>
      <c r="F47" s="9"/>
      <c r="G47" s="9"/>
      <c r="H47" s="9">
        <f t="shared" si="0"/>
        <v>1</v>
      </c>
      <c r="I47" s="9"/>
      <c r="J47" s="71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427</v>
      </c>
    </row>
    <row r="48" spans="1:15" outlineLevel="6">
      <c r="A48" s="87" t="s">
        <v>631</v>
      </c>
      <c r="B48" s="9" t="s">
        <v>967</v>
      </c>
      <c r="C48" s="9"/>
      <c r="D48" s="9" t="s">
        <v>427</v>
      </c>
      <c r="E48" s="9"/>
      <c r="F48" s="9"/>
      <c r="G48" s="9"/>
      <c r="H48" s="9">
        <f t="shared" si="0"/>
        <v>2</v>
      </c>
      <c r="I48" s="9"/>
      <c r="J48" s="71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427</v>
      </c>
    </row>
    <row r="49" spans="1:15" outlineLevel="5">
      <c r="A49" s="87" t="s">
        <v>548</v>
      </c>
      <c r="B49" s="9" t="s">
        <v>968</v>
      </c>
      <c r="C49" s="9"/>
      <c r="D49" s="9" t="s">
        <v>427</v>
      </c>
      <c r="E49" s="9"/>
      <c r="F49" s="9"/>
      <c r="G49" s="9"/>
      <c r="H49" s="9">
        <f t="shared" si="0"/>
        <v>3</v>
      </c>
      <c r="I49" s="9"/>
      <c r="J49" s="70" t="s">
        <v>632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427</v>
      </c>
    </row>
    <row r="50" spans="1:15" outlineLevel="6">
      <c r="A50" s="87" t="s">
        <v>547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5</v>
      </c>
      <c r="I50" s="9"/>
      <c r="J50" s="71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427</v>
      </c>
    </row>
    <row r="51" spans="1:15" outlineLevel="6">
      <c r="A51" s="87" t="s">
        <v>550</v>
      </c>
      <c r="B51" s="9" t="s">
        <v>969</v>
      </c>
      <c r="C51" s="9"/>
      <c r="D51" s="9" t="s">
        <v>427</v>
      </c>
      <c r="E51" s="9"/>
      <c r="F51" s="9"/>
      <c r="G51" s="9"/>
      <c r="H51" s="9">
        <f t="shared" si="0"/>
        <v>2</v>
      </c>
      <c r="I51" s="9"/>
      <c r="J51" s="71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427</v>
      </c>
    </row>
    <row r="52" spans="1:15" outlineLevel="4">
      <c r="A52" s="87" t="s">
        <v>314</v>
      </c>
      <c r="B52" s="9" t="s">
        <v>970</v>
      </c>
      <c r="C52" s="9"/>
      <c r="D52" s="9" t="s">
        <v>427</v>
      </c>
      <c r="E52" s="9"/>
      <c r="F52" s="9"/>
      <c r="G52" s="9"/>
      <c r="H52" s="9">
        <f t="shared" si="0"/>
        <v>2</v>
      </c>
      <c r="I52" s="9"/>
      <c r="J52" s="56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427</v>
      </c>
    </row>
    <row r="53" spans="1:15" outlineLevel="5">
      <c r="A53" s="87" t="s">
        <v>318</v>
      </c>
      <c r="B53" s="9" t="s">
        <v>971</v>
      </c>
      <c r="C53" s="9"/>
      <c r="D53" s="9" t="s">
        <v>427</v>
      </c>
      <c r="E53" s="9"/>
      <c r="F53" s="9"/>
      <c r="G53" s="9"/>
      <c r="H53" s="9">
        <f t="shared" si="0"/>
        <v>1</v>
      </c>
      <c r="I53" s="9"/>
      <c r="J53" s="70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427</v>
      </c>
    </row>
    <row r="54" spans="1:15" outlineLevel="5">
      <c r="A54" s="87" t="s">
        <v>354</v>
      </c>
      <c r="B54" s="9" t="s">
        <v>972</v>
      </c>
      <c r="C54" s="9"/>
      <c r="D54" s="9" t="s">
        <v>427</v>
      </c>
      <c r="E54" s="9"/>
      <c r="F54" s="9"/>
      <c r="G54" s="9"/>
      <c r="H54" s="9">
        <f t="shared" si="0"/>
        <v>1</v>
      </c>
      <c r="I54" s="9"/>
      <c r="J54" s="70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427</v>
      </c>
    </row>
    <row r="55" spans="1:15" outlineLevel="4">
      <c r="A55" s="87" t="s">
        <v>345</v>
      </c>
      <c r="B55" s="9" t="s">
        <v>973</v>
      </c>
      <c r="C55" s="9"/>
      <c r="D55" s="9" t="s">
        <v>427</v>
      </c>
      <c r="E55" s="9"/>
      <c r="F55" s="9"/>
      <c r="G55" s="9"/>
      <c r="H55" s="9">
        <f t="shared" si="0"/>
        <v>1</v>
      </c>
      <c r="I55" s="9"/>
      <c r="J55" s="56" t="s">
        <v>330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427</v>
      </c>
    </row>
    <row r="56" spans="1:15" outlineLevel="5">
      <c r="A56" s="87" t="s">
        <v>1083</v>
      </c>
      <c r="B56" s="9" t="s">
        <v>974</v>
      </c>
      <c r="C56" s="9"/>
      <c r="D56" s="9" t="s">
        <v>427</v>
      </c>
      <c r="E56" s="9"/>
      <c r="F56" s="9"/>
      <c r="G56" s="9"/>
      <c r="H56" s="9">
        <f t="shared" si="0"/>
        <v>1</v>
      </c>
      <c r="I56" s="9"/>
      <c r="J56" s="70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427</v>
      </c>
    </row>
    <row r="57" spans="1:15" outlineLevel="5">
      <c r="A57" s="87" t="s">
        <v>1082</v>
      </c>
      <c r="B57" s="9" t="s">
        <v>975</v>
      </c>
      <c r="C57" s="9"/>
      <c r="D57" s="9" t="s">
        <v>427</v>
      </c>
      <c r="E57" s="9"/>
      <c r="F57" s="9"/>
      <c r="G57" s="9"/>
      <c r="H57" s="9">
        <f t="shared" si="0"/>
        <v>1</v>
      </c>
      <c r="I57" s="9"/>
      <c r="J57" s="70" t="s">
        <v>331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427</v>
      </c>
    </row>
    <row r="58" spans="1:15" outlineLevel="6">
      <c r="A58" s="87" t="s">
        <v>310</v>
      </c>
      <c r="B58" s="9" t="s">
        <v>976</v>
      </c>
      <c r="C58" s="9"/>
      <c r="D58" s="9" t="s">
        <v>427</v>
      </c>
      <c r="E58" s="9"/>
      <c r="F58" s="9"/>
      <c r="G58" s="9"/>
      <c r="H58" s="9">
        <f t="shared" si="0"/>
        <v>1</v>
      </c>
      <c r="I58" s="9"/>
      <c r="J58" s="71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427</v>
      </c>
    </row>
    <row r="59" spans="1:15" outlineLevel="6">
      <c r="A59" s="87" t="s">
        <v>509</v>
      </c>
      <c r="B59" s="9" t="s">
        <v>977</v>
      </c>
      <c r="C59" s="9"/>
      <c r="D59" s="9" t="s">
        <v>427</v>
      </c>
      <c r="E59" s="9"/>
      <c r="F59" s="9"/>
      <c r="G59" s="9"/>
      <c r="H59" s="9">
        <f t="shared" si="0"/>
        <v>2</v>
      </c>
      <c r="I59" s="9"/>
      <c r="J59" s="71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427</v>
      </c>
    </row>
    <row r="60" spans="1:15" outlineLevel="4">
      <c r="A60" s="87" t="s">
        <v>187</v>
      </c>
      <c r="B60" s="9" t="s">
        <v>978</v>
      </c>
      <c r="C60" s="9"/>
      <c r="D60" s="9" t="s">
        <v>427</v>
      </c>
      <c r="E60" s="9"/>
      <c r="F60" s="9"/>
      <c r="G60" s="9"/>
      <c r="H60" s="9">
        <f t="shared" si="0"/>
        <v>5</v>
      </c>
      <c r="I60" s="9"/>
      <c r="J60" s="56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427</v>
      </c>
    </row>
    <row r="61" spans="1:15" outlineLevel="4">
      <c r="A61" s="87" t="s">
        <v>189</v>
      </c>
      <c r="B61" s="9" t="s">
        <v>979</v>
      </c>
      <c r="C61" s="9"/>
      <c r="D61" s="9" t="s">
        <v>427</v>
      </c>
      <c r="E61" s="9"/>
      <c r="F61" s="9"/>
      <c r="G61" s="9"/>
      <c r="H61" s="9">
        <f t="shared" si="0"/>
        <v>2</v>
      </c>
      <c r="I61" s="9"/>
      <c r="J61" s="56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427</v>
      </c>
    </row>
    <row r="62" spans="1:15" outlineLevel="4">
      <c r="A62" s="87" t="s">
        <v>188</v>
      </c>
      <c r="B62" s="9" t="s">
        <v>980</v>
      </c>
      <c r="C62" s="9"/>
      <c r="D62" s="9" t="s">
        <v>427</v>
      </c>
      <c r="E62" s="9"/>
      <c r="F62" s="9"/>
      <c r="G62" s="9"/>
      <c r="H62" s="9">
        <f t="shared" si="0"/>
        <v>5</v>
      </c>
      <c r="I62" s="9"/>
      <c r="J62" s="56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427</v>
      </c>
    </row>
    <row r="63" spans="1:15" outlineLevel="4">
      <c r="A63" s="87" t="s">
        <v>316</v>
      </c>
      <c r="B63" s="9" t="s">
        <v>981</v>
      </c>
      <c r="C63" s="9"/>
      <c r="D63" s="9" t="s">
        <v>427</v>
      </c>
      <c r="E63" s="9"/>
      <c r="F63" s="9"/>
      <c r="G63" s="9"/>
      <c r="H63" s="9">
        <f t="shared" si="0"/>
        <v>4</v>
      </c>
      <c r="I63" s="9"/>
      <c r="J63" s="56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427</v>
      </c>
    </row>
    <row r="64" spans="1:15" outlineLevel="4">
      <c r="A64" s="87" t="s">
        <v>320</v>
      </c>
      <c r="B64" s="9" t="s">
        <v>914</v>
      </c>
      <c r="C64" s="9"/>
      <c r="D64" s="9" t="s">
        <v>427</v>
      </c>
      <c r="E64" s="9"/>
      <c r="F64" s="9"/>
      <c r="G64" s="9"/>
      <c r="H64" s="9">
        <f t="shared" si="0"/>
        <v>4</v>
      </c>
      <c r="I64" s="9"/>
      <c r="J64" s="56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427</v>
      </c>
    </row>
    <row r="65" spans="1:18" outlineLevel="3">
      <c r="A65" s="87" t="s">
        <v>319</v>
      </c>
      <c r="B65" s="9" t="s">
        <v>915</v>
      </c>
      <c r="C65" s="9"/>
      <c r="D65" s="9" t="s">
        <v>427</v>
      </c>
      <c r="E65" s="9"/>
      <c r="F65" s="9"/>
      <c r="G65" s="9"/>
      <c r="H65" s="9">
        <f t="shared" si="0"/>
        <v>1</v>
      </c>
      <c r="I65" s="9"/>
      <c r="J65" s="22" t="s">
        <v>333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427</v>
      </c>
    </row>
    <row r="66" spans="1:18" outlineLevel="4">
      <c r="A66" s="87" t="s">
        <v>184</v>
      </c>
      <c r="B66" s="9" t="s">
        <v>916</v>
      </c>
      <c r="C66" s="9"/>
      <c r="D66" s="9" t="s">
        <v>427</v>
      </c>
      <c r="E66" s="9"/>
      <c r="F66" s="9"/>
      <c r="G66" s="9"/>
      <c r="H66" s="9">
        <f t="shared" ref="H66:H129" si="6">COUNTIF($J$2:$J$557,A66)</f>
        <v>1</v>
      </c>
      <c r="I66" s="9"/>
      <c r="J66" s="56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427</v>
      </c>
    </row>
    <row r="67" spans="1:18" outlineLevel="4">
      <c r="A67" s="87" t="s">
        <v>286</v>
      </c>
      <c r="B67" s="9" t="s">
        <v>917</v>
      </c>
      <c r="C67" s="9"/>
      <c r="D67" s="9" t="s">
        <v>427</v>
      </c>
      <c r="E67" s="9"/>
      <c r="F67" s="9"/>
      <c r="G67" s="9"/>
      <c r="H67" s="9">
        <f t="shared" si="6"/>
        <v>1</v>
      </c>
      <c r="I67" s="9"/>
      <c r="J67" s="56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427</v>
      </c>
    </row>
    <row r="68" spans="1:18" outlineLevel="4">
      <c r="A68" s="87" t="s">
        <v>327</v>
      </c>
      <c r="B68" s="13" t="s">
        <v>918</v>
      </c>
      <c r="C68" s="13"/>
      <c r="D68" s="13" t="s">
        <v>427</v>
      </c>
      <c r="E68" s="13"/>
      <c r="F68" s="13"/>
      <c r="G68" s="13"/>
      <c r="H68" s="9">
        <f t="shared" si="6"/>
        <v>2</v>
      </c>
      <c r="I68" s="9"/>
      <c r="J68" s="56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427</v>
      </c>
    </row>
    <row r="69" spans="1:18" outlineLevel="4">
      <c r="A69" s="87" t="s">
        <v>61</v>
      </c>
      <c r="B69" s="9" t="s">
        <v>919</v>
      </c>
      <c r="C69" s="9"/>
      <c r="D69" s="9" t="s">
        <v>427</v>
      </c>
      <c r="E69" s="9"/>
      <c r="F69" s="9"/>
      <c r="G69" s="9"/>
      <c r="H69" s="9">
        <f t="shared" si="6"/>
        <v>3</v>
      </c>
      <c r="I69" s="9"/>
      <c r="J69" s="56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427</v>
      </c>
    </row>
    <row r="70" spans="1:18" outlineLevel="4">
      <c r="A70" s="87" t="s">
        <v>332</v>
      </c>
      <c r="B70" s="9" t="s">
        <v>920</v>
      </c>
      <c r="C70" s="9"/>
      <c r="D70" s="9" t="s">
        <v>427</v>
      </c>
      <c r="E70" s="9"/>
      <c r="F70" s="9"/>
      <c r="G70" s="9"/>
      <c r="H70" s="9">
        <f t="shared" si="6"/>
        <v>1</v>
      </c>
      <c r="I70" s="9"/>
      <c r="J70" s="56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427</v>
      </c>
    </row>
    <row r="71" spans="1:18">
      <c r="A71" s="87" t="s">
        <v>333</v>
      </c>
      <c r="B71" s="9" t="s">
        <v>921</v>
      </c>
      <c r="C71" s="9"/>
      <c r="D71" s="9" t="s">
        <v>427</v>
      </c>
      <c r="E71" s="9"/>
      <c r="F71" s="9"/>
      <c r="G71" s="9"/>
      <c r="H71" s="9">
        <f t="shared" si="6"/>
        <v>1</v>
      </c>
      <c r="I71" s="9"/>
      <c r="J71" s="43" t="s">
        <v>626</v>
      </c>
      <c r="K71" s="1"/>
      <c r="L71" s="18"/>
      <c r="O71" s="9" t="s">
        <v>427</v>
      </c>
      <c r="Q71" t="s">
        <v>248</v>
      </c>
      <c r="R71" t="s">
        <v>1148</v>
      </c>
    </row>
    <row r="72" spans="1:18" outlineLevel="1">
      <c r="A72" s="87" t="s">
        <v>181</v>
      </c>
      <c r="B72" s="9" t="s">
        <v>922</v>
      </c>
      <c r="C72" s="9"/>
      <c r="D72" s="9" t="s">
        <v>427</v>
      </c>
      <c r="E72" s="9"/>
      <c r="F72" s="9"/>
      <c r="G72" s="9"/>
      <c r="H72" s="9">
        <f t="shared" si="6"/>
        <v>1</v>
      </c>
      <c r="I72" s="9"/>
      <c r="J72" s="53" t="s">
        <v>244</v>
      </c>
      <c r="K72" s="1" t="str">
        <f t="shared" ref="K72:K91" si="7">VLOOKUP(J72,$A$1:$I$315,2,FALSE)</f>
        <v>x0</v>
      </c>
      <c r="L72" s="18" t="str">
        <f t="shared" ref="L72:L175" si="8">J72</f>
        <v>Total/NA</v>
      </c>
      <c r="M72" s="9" t="s">
        <v>190</v>
      </c>
      <c r="N72" s="9"/>
      <c r="O72" s="9" t="s">
        <v>243</v>
      </c>
    </row>
    <row r="73" spans="1:18" outlineLevel="2">
      <c r="A73" s="87" t="s">
        <v>526</v>
      </c>
      <c r="B73" s="9" t="s">
        <v>982</v>
      </c>
      <c r="C73" s="9"/>
      <c r="D73" s="9" t="s">
        <v>427</v>
      </c>
      <c r="E73" s="9"/>
      <c r="F73" s="9"/>
      <c r="G73" s="9"/>
      <c r="H73" s="9">
        <f t="shared" si="6"/>
        <v>1</v>
      </c>
      <c r="I73" s="9"/>
      <c r="J73" s="47" t="s">
        <v>547</v>
      </c>
      <c r="K73" s="1" t="str">
        <f t="shared" si="7"/>
        <v>x91</v>
      </c>
      <c r="L73" s="18" t="str">
        <f t="shared" si="8"/>
        <v>Épargne hors UC</v>
      </c>
      <c r="M73" t="s">
        <v>190</v>
      </c>
      <c r="N73" t="s">
        <v>192</v>
      </c>
      <c r="O73" s="9" t="s">
        <v>243</v>
      </c>
    </row>
    <row r="74" spans="1:18" outlineLevel="3">
      <c r="A74" s="88" t="s">
        <v>1186</v>
      </c>
      <c r="B74" s="9" t="s">
        <v>909</v>
      </c>
      <c r="C74" s="9"/>
      <c r="D74" s="9" t="s">
        <v>427</v>
      </c>
      <c r="E74" s="9"/>
      <c r="F74" s="9"/>
      <c r="G74" s="9"/>
      <c r="H74" s="9">
        <f t="shared" si="6"/>
        <v>1</v>
      </c>
      <c r="I74" s="9"/>
      <c r="J74" s="22" t="s">
        <v>188</v>
      </c>
      <c r="K74" s="1" t="str">
        <f t="shared" si="7"/>
        <v>e961</v>
      </c>
      <c r="L74" s="18" t="str">
        <f t="shared" si="8"/>
        <v>Garanties en cas de vie et capitalisation [hors contrats en UC]</v>
      </c>
      <c r="M74" t="s">
        <v>190</v>
      </c>
      <c r="N74" t="s">
        <v>192</v>
      </c>
      <c r="O74" s="9" t="s">
        <v>427</v>
      </c>
    </row>
    <row r="75" spans="1:18" outlineLevel="4">
      <c r="A75" s="87" t="s">
        <v>387</v>
      </c>
      <c r="B75" s="9" t="s">
        <v>910</v>
      </c>
      <c r="C75" s="9"/>
      <c r="D75" s="9" t="s">
        <v>427</v>
      </c>
      <c r="E75" s="9"/>
      <c r="F75" s="9"/>
      <c r="G75" s="9"/>
      <c r="H75" s="9">
        <f t="shared" si="6"/>
        <v>10</v>
      </c>
      <c r="I75" s="9"/>
      <c r="J75" s="56" t="s">
        <v>125</v>
      </c>
      <c r="K75" s="1" t="str">
        <f t="shared" si="7"/>
        <v>e932</v>
      </c>
      <c r="L75" s="18" t="str">
        <f t="shared" si="8"/>
        <v>Contrats de capitalisation à prime unique (ou versements libres) [1]</v>
      </c>
      <c r="N75" t="s">
        <v>192</v>
      </c>
      <c r="O75" s="9" t="s">
        <v>427</v>
      </c>
    </row>
    <row r="76" spans="1:18" outlineLevel="4">
      <c r="A76" s="87" t="s">
        <v>510</v>
      </c>
      <c r="B76" s="9" t="s">
        <v>911</v>
      </c>
      <c r="C76" s="9"/>
      <c r="D76" s="9" t="s">
        <v>427</v>
      </c>
      <c r="E76" s="9"/>
      <c r="F76" s="9"/>
      <c r="G76" s="9"/>
      <c r="H76" s="9">
        <f t="shared" si="6"/>
        <v>1</v>
      </c>
      <c r="I76" s="9"/>
      <c r="J76" s="56" t="s">
        <v>126</v>
      </c>
      <c r="K76" s="1" t="str">
        <f t="shared" si="7"/>
        <v>e933</v>
      </c>
      <c r="L76" s="18" t="str">
        <f t="shared" si="8"/>
        <v>Contrats de capitalisation à primes périodiques [2]</v>
      </c>
      <c r="N76" t="s">
        <v>192</v>
      </c>
      <c r="O76" s="9" t="s">
        <v>427</v>
      </c>
    </row>
    <row r="77" spans="1:18" outlineLevel="4">
      <c r="A77" s="87" t="s">
        <v>145</v>
      </c>
      <c r="B77" s="9" t="s">
        <v>912</v>
      </c>
      <c r="C77" s="9"/>
      <c r="D77" s="9" t="s">
        <v>427</v>
      </c>
      <c r="E77" s="9"/>
      <c r="F77" s="9"/>
      <c r="G77" s="9"/>
      <c r="H77" s="9">
        <f t="shared" si="6"/>
        <v>2</v>
      </c>
      <c r="I77" s="9"/>
      <c r="J77" s="56" t="s">
        <v>128</v>
      </c>
      <c r="K77" s="1" t="str">
        <f t="shared" si="7"/>
        <v>e911</v>
      </c>
      <c r="L77" s="18" t="str">
        <f t="shared" si="8"/>
        <v>Autres contrats individuels d'assurance vie à prime unique (ou versements libres) (y compris groupes ouverts) [4]</v>
      </c>
      <c r="N77" t="s">
        <v>192</v>
      </c>
      <c r="O77" s="9" t="s">
        <v>427</v>
      </c>
    </row>
    <row r="78" spans="1:18" outlineLevel="4">
      <c r="A78" s="87" t="s">
        <v>143</v>
      </c>
      <c r="B78" s="9" t="s">
        <v>913</v>
      </c>
      <c r="C78" s="9"/>
      <c r="D78" s="9" t="s">
        <v>427</v>
      </c>
      <c r="E78" s="9"/>
      <c r="F78" s="9"/>
      <c r="G78" s="9"/>
      <c r="H78" s="9">
        <f t="shared" si="6"/>
        <v>2</v>
      </c>
      <c r="I78" s="9"/>
      <c r="J78" s="56" t="s">
        <v>129</v>
      </c>
      <c r="K78" s="1" t="str">
        <f t="shared" si="7"/>
        <v>e912</v>
      </c>
      <c r="L78" s="18" t="str">
        <f t="shared" si="8"/>
        <v>Autres contrats individuels d'assurance vie à primes périodiques (y compris groupes ouverts) [5]</v>
      </c>
      <c r="N78" t="s">
        <v>192</v>
      </c>
      <c r="O78" s="9" t="s">
        <v>427</v>
      </c>
    </row>
    <row r="79" spans="1:18" outlineLevel="4">
      <c r="A79" s="88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56" t="s">
        <v>131</v>
      </c>
      <c r="K79" s="1" t="str">
        <f t="shared" si="7"/>
        <v>e927</v>
      </c>
      <c r="L79" s="18" t="str">
        <f t="shared" si="8"/>
        <v>Contrats collectifs d'assurance en cas de vie [7]</v>
      </c>
      <c r="N79" t="s">
        <v>192</v>
      </c>
      <c r="O79" s="9" t="s">
        <v>427</v>
      </c>
    </row>
    <row r="80" spans="1:18" outlineLevel="3">
      <c r="A80" s="87" t="s">
        <v>142</v>
      </c>
      <c r="B80" s="9" t="s">
        <v>903</v>
      </c>
      <c r="C80" s="9"/>
      <c r="D80" s="9" t="s">
        <v>427</v>
      </c>
      <c r="E80" s="9"/>
      <c r="F80" s="9"/>
      <c r="G80" s="9"/>
      <c r="H80" s="9">
        <f t="shared" si="6"/>
        <v>2</v>
      </c>
      <c r="I80" s="9"/>
      <c r="J80" s="22" t="s">
        <v>187</v>
      </c>
      <c r="K80" s="1" t="str">
        <f t="shared" si="7"/>
        <v>e959</v>
      </c>
      <c r="L80" s="18" t="str">
        <f t="shared" si="8"/>
        <v>Garanties en cas de décès</v>
      </c>
      <c r="M80" t="s">
        <v>190</v>
      </c>
      <c r="N80" t="s">
        <v>192</v>
      </c>
      <c r="O80" s="9" t="s">
        <v>427</v>
      </c>
    </row>
    <row r="81" spans="1:19" outlineLevel="4">
      <c r="A81" s="87" t="s">
        <v>1239</v>
      </c>
      <c r="B81" s="9" t="s">
        <v>904</v>
      </c>
      <c r="C81" s="9"/>
      <c r="D81" s="9" t="s">
        <v>427</v>
      </c>
      <c r="E81" s="9"/>
      <c r="F81" s="9"/>
      <c r="G81" s="9"/>
      <c r="H81" s="9">
        <f t="shared" si="6"/>
        <v>1</v>
      </c>
      <c r="I81" s="9"/>
      <c r="J81" s="56" t="s">
        <v>127</v>
      </c>
      <c r="K81" s="1" t="str">
        <f t="shared" si="7"/>
        <v>e936</v>
      </c>
      <c r="L81" s="18" t="str">
        <f t="shared" si="8"/>
        <v>Contrats individuels d'assurance temporaire décès (y compris groupes ouverts) [3]</v>
      </c>
      <c r="N81" t="s">
        <v>192</v>
      </c>
      <c r="O81" s="9" t="s">
        <v>427</v>
      </c>
    </row>
    <row r="82" spans="1:19" outlineLevel="4">
      <c r="A82" s="87" t="s">
        <v>1238</v>
      </c>
      <c r="B82" s="9" t="s">
        <v>905</v>
      </c>
      <c r="C82" s="9"/>
      <c r="D82" s="9" t="s">
        <v>427</v>
      </c>
      <c r="E82" s="9"/>
      <c r="F82" s="9"/>
      <c r="G82" s="9"/>
      <c r="H82" s="9">
        <f t="shared" si="6"/>
        <v>1</v>
      </c>
      <c r="I82" s="9"/>
      <c r="J82" s="56" t="s">
        <v>130</v>
      </c>
      <c r="K82" s="1" t="str">
        <f t="shared" si="7"/>
        <v>e926</v>
      </c>
      <c r="L82" s="18" t="str">
        <f t="shared" si="8"/>
        <v>Contrats collectifs d'assurance en cas de décès [6]</v>
      </c>
      <c r="N82" t="s">
        <v>192</v>
      </c>
      <c r="O82" s="9" t="s">
        <v>427</v>
      </c>
    </row>
    <row r="83" spans="1:19" outlineLevel="2">
      <c r="A83" s="87" t="s">
        <v>185</v>
      </c>
      <c r="B83" s="9" t="s">
        <v>906</v>
      </c>
      <c r="C83" s="9"/>
      <c r="D83" s="9" t="s">
        <v>427</v>
      </c>
      <c r="E83" s="9"/>
      <c r="F83" s="9"/>
      <c r="G83" s="9"/>
      <c r="H83" s="9">
        <f t="shared" si="6"/>
        <v>2</v>
      </c>
      <c r="I83" s="9"/>
      <c r="J83" s="47" t="s">
        <v>548</v>
      </c>
      <c r="K83" s="1" t="str">
        <f t="shared" si="7"/>
        <v>e948</v>
      </c>
      <c r="L83" s="18" t="str">
        <f t="shared" si="8"/>
        <v>Épargne en UC</v>
      </c>
      <c r="M83" t="s">
        <v>190</v>
      </c>
      <c r="N83" t="s">
        <v>192</v>
      </c>
      <c r="O83" s="9" t="s">
        <v>427</v>
      </c>
    </row>
    <row r="84" spans="1:19" outlineLevel="3">
      <c r="A84" s="87" t="s">
        <v>1537</v>
      </c>
      <c r="B84" s="9" t="s">
        <v>907</v>
      </c>
      <c r="C84" s="9"/>
      <c r="D84" s="9" t="s">
        <v>427</v>
      </c>
      <c r="E84" s="9"/>
      <c r="F84" s="9"/>
      <c r="G84" s="9"/>
      <c r="H84" s="9">
        <f t="shared" si="6"/>
        <v>1</v>
      </c>
      <c r="I84" s="9"/>
      <c r="J84" s="22" t="s">
        <v>189</v>
      </c>
      <c r="K84" s="1" t="str">
        <f t="shared" si="7"/>
        <v>e960</v>
      </c>
      <c r="L84" s="18" t="str">
        <f t="shared" si="8"/>
        <v>Garanties en cas de vie et capitalisation [contrats en UC]</v>
      </c>
      <c r="M84" t="s">
        <v>190</v>
      </c>
      <c r="N84" t="s">
        <v>192</v>
      </c>
      <c r="O84" s="9" t="s">
        <v>427</v>
      </c>
    </row>
    <row r="85" spans="1:19" outlineLevel="4">
      <c r="A85" s="87" t="s">
        <v>224</v>
      </c>
      <c r="B85" s="9" t="s">
        <v>908</v>
      </c>
      <c r="C85" s="9"/>
      <c r="D85" s="9" t="s">
        <v>427</v>
      </c>
      <c r="E85" s="9"/>
      <c r="F85" s="9"/>
      <c r="G85" s="9"/>
      <c r="H85" s="9">
        <f t="shared" si="6"/>
        <v>1</v>
      </c>
      <c r="I85" s="9"/>
      <c r="J85" s="56" t="s">
        <v>132</v>
      </c>
      <c r="K85" s="1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N85" t="s">
        <v>192</v>
      </c>
      <c r="O85" s="9" t="s">
        <v>427</v>
      </c>
    </row>
    <row r="86" spans="1:19" outlineLevel="4">
      <c r="A86" s="87" t="s">
        <v>146</v>
      </c>
      <c r="B86" s="9" t="s">
        <v>1084</v>
      </c>
      <c r="C86" s="9"/>
      <c r="D86" s="9" t="s">
        <v>427</v>
      </c>
      <c r="E86" s="9"/>
      <c r="F86" s="9"/>
      <c r="G86" s="9"/>
      <c r="H86" s="9">
        <f t="shared" si="6"/>
        <v>2</v>
      </c>
      <c r="I86" s="9"/>
      <c r="J86" s="56" t="s">
        <v>133</v>
      </c>
      <c r="K86" s="1" t="str">
        <f t="shared" si="7"/>
        <v>e931</v>
      </c>
      <c r="L86" s="18" t="str">
        <f t="shared" si="8"/>
        <v>Contrats d'assurance vie ou de capitalisation en unités de compte à primes périodiques [9]</v>
      </c>
      <c r="N86" t="s">
        <v>192</v>
      </c>
      <c r="O86" s="9" t="s">
        <v>427</v>
      </c>
    </row>
    <row r="87" spans="1:19" outlineLevel="2">
      <c r="A87" s="87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47" t="s">
        <v>185</v>
      </c>
      <c r="K87" s="1" t="str">
        <f t="shared" si="7"/>
        <v>e983</v>
      </c>
      <c r="L87" s="18" t="str">
        <f t="shared" si="8"/>
        <v>Retraite</v>
      </c>
      <c r="M87" t="s">
        <v>190</v>
      </c>
      <c r="N87" t="s">
        <v>192</v>
      </c>
      <c r="O87" s="9" t="s">
        <v>427</v>
      </c>
    </row>
    <row r="88" spans="1:19" outlineLevel="3">
      <c r="A88" s="87" t="s">
        <v>315</v>
      </c>
      <c r="B88" s="9" t="s">
        <v>1135</v>
      </c>
      <c r="C88" s="9"/>
      <c r="D88" s="9" t="s">
        <v>427</v>
      </c>
      <c r="E88" s="9"/>
      <c r="F88" s="9"/>
      <c r="G88" s="9"/>
      <c r="H88" s="9">
        <f t="shared" si="6"/>
        <v>2</v>
      </c>
      <c r="I88" s="9"/>
      <c r="J88" s="22" t="s">
        <v>134</v>
      </c>
      <c r="K88" s="1" t="str">
        <f t="shared" si="7"/>
        <v>e929</v>
      </c>
      <c r="L88" s="18" t="str">
        <f t="shared" si="8"/>
        <v>Contrats collectifs relevant de l'article L. 441-1 mais ne relevant pas des articles L. 143-1 et L. 144-2 [10]</v>
      </c>
      <c r="N88" t="s">
        <v>192</v>
      </c>
      <c r="O88" s="9" t="s">
        <v>427</v>
      </c>
    </row>
    <row r="89" spans="1:19" outlineLevel="3">
      <c r="A89" s="87" t="s">
        <v>307</v>
      </c>
      <c r="B89" s="9" t="s">
        <v>1243</v>
      </c>
      <c r="C89" s="9"/>
      <c r="D89" s="9" t="s">
        <v>427</v>
      </c>
      <c r="E89" s="9"/>
      <c r="F89" s="9"/>
      <c r="G89" s="9"/>
      <c r="H89" s="9">
        <f t="shared" si="6"/>
        <v>1</v>
      </c>
      <c r="I89" s="9"/>
      <c r="J89" s="80" t="s">
        <v>388</v>
      </c>
      <c r="K89" s="1" t="str">
        <f t="shared" si="7"/>
        <v>e938</v>
      </c>
      <c r="L89" s="18" t="str">
        <f t="shared" si="8"/>
        <v>Contrats relevant de l'article L. 144-2 mais ne relevant pas de l'article L. 143-1 (PERP) [11]</v>
      </c>
      <c r="N89" t="s">
        <v>192</v>
      </c>
      <c r="O89" s="9" t="s">
        <v>427</v>
      </c>
    </row>
    <row r="90" spans="1:19" outlineLevel="3">
      <c r="A90" s="87" t="s">
        <v>308</v>
      </c>
      <c r="B90" s="9" t="s">
        <v>1244</v>
      </c>
      <c r="C90" s="9"/>
      <c r="D90" s="9" t="s">
        <v>427</v>
      </c>
      <c r="E90" s="9"/>
      <c r="F90" s="9"/>
      <c r="G90" s="9"/>
      <c r="H90" s="9">
        <f t="shared" si="6"/>
        <v>2</v>
      </c>
      <c r="I90" s="9"/>
      <c r="J90" s="80" t="s">
        <v>135</v>
      </c>
      <c r="K90" s="1" t="str">
        <f t="shared" si="7"/>
        <v>e934</v>
      </c>
      <c r="L90" s="18" t="str">
        <f t="shared" si="8"/>
        <v>Contrats de retraite professionnelle supplémentaire régis par l'article L. 143-1 [12]</v>
      </c>
      <c r="N90" t="s">
        <v>192</v>
      </c>
      <c r="O90" s="9" t="s">
        <v>427</v>
      </c>
    </row>
    <row r="91" spans="1:19" outlineLevel="3">
      <c r="A91" s="87" t="s">
        <v>60</v>
      </c>
      <c r="B91" s="9" t="s">
        <v>1361</v>
      </c>
      <c r="C91" s="9"/>
      <c r="D91" s="9" t="s">
        <v>427</v>
      </c>
      <c r="E91" s="9"/>
      <c r="F91" s="9"/>
      <c r="G91" s="9"/>
      <c r="H91" s="9">
        <f t="shared" si="6"/>
        <v>3</v>
      </c>
      <c r="I91" s="9"/>
      <c r="J91" s="80" t="s">
        <v>387</v>
      </c>
      <c r="K91" s="1" t="str">
        <f t="shared" si="7"/>
        <v>e975</v>
      </c>
      <c r="L91" s="18" t="str">
        <f t="shared" si="8"/>
        <v>Opérations relevant de l'article L. 134-1 mais ne relevant pas des articles L. 143-1 et L. 144-2 (Eurocroissance) [13]</v>
      </c>
      <c r="N91" t="s">
        <v>192</v>
      </c>
      <c r="O91" s="9" t="s">
        <v>427</v>
      </c>
    </row>
    <row r="92" spans="1:19">
      <c r="A92" s="87" t="s">
        <v>549</v>
      </c>
      <c r="B92" s="9" t="s">
        <v>1362</v>
      </c>
      <c r="C92" s="9"/>
      <c r="D92" s="9" t="s">
        <v>427</v>
      </c>
      <c r="E92" s="9"/>
      <c r="F92" s="9"/>
      <c r="G92" s="9"/>
      <c r="H92" s="9">
        <f t="shared" si="6"/>
        <v>3</v>
      </c>
      <c r="I92" s="9"/>
      <c r="J92" s="209" t="s">
        <v>2573</v>
      </c>
      <c r="K92" s="140"/>
      <c r="L92" s="18"/>
      <c r="M92" s="139"/>
      <c r="N92" s="139"/>
      <c r="O92" s="142" t="s">
        <v>427</v>
      </c>
      <c r="P92" s="139"/>
      <c r="Q92" s="208" t="s">
        <v>248</v>
      </c>
      <c r="R92" s="208" t="s">
        <v>2582</v>
      </c>
      <c r="S92" s="208"/>
    </row>
    <row r="93" spans="1:19" outlineLevel="1">
      <c r="A93" s="87" t="s">
        <v>404</v>
      </c>
      <c r="B93" s="9" t="s">
        <v>1363</v>
      </c>
      <c r="C93" s="9"/>
      <c r="D93" s="9" t="s">
        <v>427</v>
      </c>
      <c r="E93" s="9"/>
      <c r="F93" s="9"/>
      <c r="G93" s="9"/>
      <c r="H93" s="9">
        <f t="shared" si="6"/>
        <v>1</v>
      </c>
      <c r="I93" s="9"/>
      <c r="J93" s="53" t="s">
        <v>244</v>
      </c>
      <c r="K93" s="140" t="str">
        <f t="shared" ref="K93:K113" si="9">VLOOKUP(J93,$A$1:$I$315,2,FALSE)</f>
        <v>x0</v>
      </c>
      <c r="L93" s="18" t="str">
        <f t="shared" ref="L93:L113" si="10">J93</f>
        <v>Total/NA</v>
      </c>
      <c r="M93" s="142" t="s">
        <v>190</v>
      </c>
      <c r="N93" s="142"/>
      <c r="O93" s="142" t="s">
        <v>243</v>
      </c>
      <c r="P93" s="139"/>
      <c r="Q93" s="139"/>
      <c r="R93" s="139"/>
      <c r="S93" s="139"/>
    </row>
    <row r="94" spans="1:19" outlineLevel="2">
      <c r="A94" s="87" t="s">
        <v>180</v>
      </c>
      <c r="B94" s="9" t="s">
        <v>1364</v>
      </c>
      <c r="C94" s="9"/>
      <c r="D94" s="9" t="s">
        <v>427</v>
      </c>
      <c r="E94" s="9"/>
      <c r="F94" s="9"/>
      <c r="G94" s="9"/>
      <c r="H94" s="9">
        <f t="shared" si="6"/>
        <v>1</v>
      </c>
      <c r="I94" s="9"/>
      <c r="J94" s="47" t="s">
        <v>547</v>
      </c>
      <c r="K94" s="140" t="str">
        <f t="shared" si="9"/>
        <v>x91</v>
      </c>
      <c r="L94" s="18" t="str">
        <f t="shared" si="10"/>
        <v>Épargne hors UC</v>
      </c>
      <c r="M94" s="139" t="s">
        <v>190</v>
      </c>
      <c r="N94" s="139" t="s">
        <v>192</v>
      </c>
      <c r="O94" s="142" t="s">
        <v>243</v>
      </c>
      <c r="P94" s="139"/>
      <c r="Q94" s="139"/>
      <c r="R94" s="139"/>
      <c r="S94" s="139"/>
    </row>
    <row r="95" spans="1:19" outlineLevel="3">
      <c r="A95" s="94" t="s">
        <v>1455</v>
      </c>
      <c r="B95" s="9" t="s">
        <v>1482</v>
      </c>
      <c r="D95" s="9" t="s">
        <v>427</v>
      </c>
      <c r="E95" s="9"/>
      <c r="F95" s="9"/>
      <c r="G95" s="9"/>
      <c r="H95" s="9">
        <f t="shared" si="6"/>
        <v>1</v>
      </c>
      <c r="I95" s="9"/>
      <c r="J95" s="22" t="s">
        <v>188</v>
      </c>
      <c r="K95" s="140" t="str">
        <f t="shared" si="9"/>
        <v>e961</v>
      </c>
      <c r="L95" s="18" t="str">
        <f t="shared" si="10"/>
        <v>Garanties en cas de vie et capitalisation [hors contrats en UC]</v>
      </c>
      <c r="M95" s="139" t="s">
        <v>190</v>
      </c>
      <c r="N95" s="139" t="s">
        <v>192</v>
      </c>
      <c r="O95" s="142" t="s">
        <v>427</v>
      </c>
      <c r="P95" s="139"/>
      <c r="Q95" s="139"/>
      <c r="R95" s="139"/>
      <c r="S95" s="139"/>
    </row>
    <row r="96" spans="1:19" outlineLevel="4">
      <c r="A96" s="94" t="s">
        <v>1456</v>
      </c>
      <c r="B96" s="9" t="s">
        <v>1483</v>
      </c>
      <c r="D96" s="9" t="s">
        <v>427</v>
      </c>
      <c r="E96" s="9"/>
      <c r="F96" s="9"/>
      <c r="G96" s="9"/>
      <c r="H96" s="9">
        <f t="shared" si="6"/>
        <v>1</v>
      </c>
      <c r="J96" s="56" t="s">
        <v>125</v>
      </c>
      <c r="K96" s="140" t="str">
        <f t="shared" si="9"/>
        <v>e932</v>
      </c>
      <c r="L96" s="18" t="str">
        <f t="shared" si="10"/>
        <v>Contrats de capitalisation à prime unique (ou versements libres) [1]</v>
      </c>
      <c r="M96" s="139"/>
      <c r="N96" s="139" t="s">
        <v>192</v>
      </c>
      <c r="O96" s="142" t="s">
        <v>427</v>
      </c>
      <c r="P96" s="139"/>
      <c r="Q96" s="139"/>
      <c r="R96" s="139"/>
      <c r="S96" s="139"/>
    </row>
    <row r="97" spans="1:19" outlineLevel="5">
      <c r="A97" s="9" t="s">
        <v>1457</v>
      </c>
      <c r="B97" s="9" t="s">
        <v>1484</v>
      </c>
      <c r="D97" s="9" t="s">
        <v>427</v>
      </c>
      <c r="E97" s="9"/>
      <c r="F97" s="9"/>
      <c r="G97" s="9"/>
      <c r="H97" s="9">
        <f t="shared" si="6"/>
        <v>2</v>
      </c>
      <c r="J97" s="56" t="s">
        <v>126</v>
      </c>
      <c r="K97" s="140" t="str">
        <f t="shared" si="9"/>
        <v>e933</v>
      </c>
      <c r="L97" s="18" t="str">
        <f t="shared" si="10"/>
        <v>Contrats de capitalisation à primes périodiques [2]</v>
      </c>
      <c r="M97" s="139"/>
      <c r="N97" s="139" t="s">
        <v>192</v>
      </c>
      <c r="O97" s="142" t="s">
        <v>427</v>
      </c>
      <c r="P97" s="139"/>
      <c r="Q97" s="139"/>
      <c r="R97" s="139"/>
      <c r="S97" s="139"/>
    </row>
    <row r="98" spans="1:19" outlineLevel="6">
      <c r="A98" s="9" t="s">
        <v>1458</v>
      </c>
      <c r="B98" s="9" t="s">
        <v>1485</v>
      </c>
      <c r="D98" s="9" t="s">
        <v>427</v>
      </c>
      <c r="E98" s="9"/>
      <c r="F98" s="9"/>
      <c r="G98" s="9"/>
      <c r="H98" s="9">
        <f t="shared" si="6"/>
        <v>2</v>
      </c>
      <c r="J98" s="56" t="s">
        <v>128</v>
      </c>
      <c r="K98" s="140" t="str">
        <f t="shared" si="9"/>
        <v>e911</v>
      </c>
      <c r="L98" s="18" t="str">
        <f t="shared" si="10"/>
        <v>Autres contrats individuels d'assurance vie à prime unique (ou versements libres) (y compris groupes ouverts) [4]</v>
      </c>
      <c r="M98" s="139"/>
      <c r="N98" s="139" t="s">
        <v>192</v>
      </c>
      <c r="O98" s="142" t="s">
        <v>427</v>
      </c>
      <c r="P98" s="139"/>
      <c r="Q98" s="139"/>
      <c r="R98" s="139"/>
      <c r="S98" s="139"/>
    </row>
    <row r="99" spans="1:19" outlineLevel="6">
      <c r="A99" s="9" t="s">
        <v>1459</v>
      </c>
      <c r="B99" s="9" t="s">
        <v>1486</v>
      </c>
      <c r="D99" s="9" t="s">
        <v>427</v>
      </c>
      <c r="E99" s="9"/>
      <c r="F99" s="9"/>
      <c r="G99" s="9"/>
      <c r="H99" s="9">
        <f t="shared" si="6"/>
        <v>2</v>
      </c>
      <c r="J99" s="56" t="s">
        <v>129</v>
      </c>
      <c r="K99" s="140" t="str">
        <f t="shared" si="9"/>
        <v>e912</v>
      </c>
      <c r="L99" s="18" t="str">
        <f t="shared" si="10"/>
        <v>Autres contrats individuels d'assurance vie à primes périodiques (y compris groupes ouverts) [5]</v>
      </c>
      <c r="M99" s="139"/>
      <c r="N99" s="139" t="s">
        <v>192</v>
      </c>
      <c r="O99" s="142" t="s">
        <v>427</v>
      </c>
      <c r="P99" s="139"/>
      <c r="Q99" s="139"/>
      <c r="R99" s="139"/>
      <c r="S99" s="139"/>
    </row>
    <row r="100" spans="1:19" outlineLevel="6">
      <c r="A100" s="9" t="s">
        <v>1460</v>
      </c>
      <c r="B100" s="9" t="s">
        <v>983</v>
      </c>
      <c r="D100" s="9" t="s">
        <v>427</v>
      </c>
      <c r="E100" s="9"/>
      <c r="F100" s="9"/>
      <c r="G100" s="9"/>
      <c r="H100" s="9">
        <f t="shared" si="6"/>
        <v>2</v>
      </c>
      <c r="J100" s="56" t="s">
        <v>131</v>
      </c>
      <c r="K100" s="140" t="str">
        <f t="shared" si="9"/>
        <v>e927</v>
      </c>
      <c r="L100" s="18" t="str">
        <f t="shared" si="10"/>
        <v>Contrats collectifs d'assurance en cas de vie [7]</v>
      </c>
      <c r="M100" s="139"/>
      <c r="N100" s="139" t="s">
        <v>192</v>
      </c>
      <c r="O100" s="142" t="s">
        <v>427</v>
      </c>
      <c r="P100" s="139"/>
      <c r="Q100" s="139"/>
      <c r="R100" s="139"/>
      <c r="S100" s="139"/>
    </row>
    <row r="101" spans="1:19" outlineLevel="6">
      <c r="A101" s="9" t="s">
        <v>2417</v>
      </c>
      <c r="B101" s="9" t="s">
        <v>984</v>
      </c>
      <c r="D101" s="9" t="s">
        <v>427</v>
      </c>
      <c r="E101" s="9"/>
      <c r="F101" s="9"/>
      <c r="G101" s="9"/>
      <c r="H101" s="9">
        <f t="shared" si="6"/>
        <v>1</v>
      </c>
      <c r="J101" s="211" t="s">
        <v>2571</v>
      </c>
      <c r="K101" s="140" t="str">
        <f t="shared" si="9"/>
        <v>e1274</v>
      </c>
      <c r="L101" s="18" t="str">
        <f>J101</f>
        <v>Contrats de retraite professionnelle supplémentaire régis par l'article L. 143-1 ne relevant pas des 12, 14 ou 15 [16]</v>
      </c>
      <c r="M101" s="139"/>
      <c r="N101" s="139" t="s">
        <v>192</v>
      </c>
      <c r="O101" s="142" t="s">
        <v>427</v>
      </c>
      <c r="P101" s="139"/>
      <c r="Q101" s="139"/>
      <c r="R101" s="139"/>
      <c r="S101" s="139"/>
    </row>
    <row r="102" spans="1:19" outlineLevel="6">
      <c r="A102" s="9" t="s">
        <v>1461</v>
      </c>
      <c r="B102" s="9" t="s">
        <v>985</v>
      </c>
      <c r="D102" s="9" t="s">
        <v>427</v>
      </c>
      <c r="E102" s="9"/>
      <c r="F102" s="9"/>
      <c r="G102" s="9"/>
      <c r="H102" s="9">
        <f t="shared" si="6"/>
        <v>1</v>
      </c>
      <c r="J102" s="22" t="s">
        <v>187</v>
      </c>
      <c r="K102" s="140" t="str">
        <f t="shared" si="9"/>
        <v>e959</v>
      </c>
      <c r="L102" s="18" t="str">
        <f t="shared" si="10"/>
        <v>Garanties en cas de décès</v>
      </c>
      <c r="M102" s="139" t="s">
        <v>190</v>
      </c>
      <c r="N102" s="139" t="s">
        <v>192</v>
      </c>
      <c r="O102" s="142" t="s">
        <v>427</v>
      </c>
      <c r="P102" s="139"/>
      <c r="Q102" s="139"/>
      <c r="R102" s="139"/>
      <c r="S102" s="139"/>
    </row>
    <row r="103" spans="1:19" outlineLevel="5">
      <c r="A103" s="9" t="s">
        <v>1462</v>
      </c>
      <c r="B103" s="9" t="s">
        <v>1171</v>
      </c>
      <c r="D103" s="9" t="s">
        <v>427</v>
      </c>
      <c r="E103" s="9"/>
      <c r="F103" s="9"/>
      <c r="G103" s="9"/>
      <c r="H103" s="9">
        <f t="shared" si="6"/>
        <v>2</v>
      </c>
      <c r="J103" s="56" t="s">
        <v>127</v>
      </c>
      <c r="K103" s="140" t="str">
        <f t="shared" si="9"/>
        <v>e936</v>
      </c>
      <c r="L103" s="18" t="str">
        <f t="shared" si="10"/>
        <v>Contrats individuels d'assurance temporaire décès (y compris groupes ouverts) [3]</v>
      </c>
      <c r="M103" s="139"/>
      <c r="N103" s="139" t="s">
        <v>192</v>
      </c>
      <c r="O103" s="142" t="s">
        <v>427</v>
      </c>
      <c r="P103" s="139"/>
      <c r="Q103" s="139"/>
      <c r="R103" s="139"/>
      <c r="S103" s="139"/>
    </row>
    <row r="104" spans="1:19" outlineLevel="6">
      <c r="A104" s="9" t="s">
        <v>1463</v>
      </c>
      <c r="B104" s="9" t="s">
        <v>1491</v>
      </c>
      <c r="D104" s="9" t="s">
        <v>427</v>
      </c>
      <c r="E104" s="9"/>
      <c r="F104" s="9"/>
      <c r="G104" s="9"/>
      <c r="H104" s="9">
        <f t="shared" si="6"/>
        <v>2</v>
      </c>
      <c r="J104" s="56" t="s">
        <v>130</v>
      </c>
      <c r="K104" s="140" t="str">
        <f t="shared" si="9"/>
        <v>e926</v>
      </c>
      <c r="L104" s="18" t="str">
        <f t="shared" si="10"/>
        <v>Contrats collectifs d'assurance en cas de décès [6]</v>
      </c>
      <c r="M104" s="139"/>
      <c r="N104" s="139" t="s">
        <v>192</v>
      </c>
      <c r="O104" s="142" t="s">
        <v>427</v>
      </c>
      <c r="P104" s="139"/>
      <c r="Q104" s="139"/>
      <c r="R104" s="139"/>
      <c r="S104" s="139"/>
    </row>
    <row r="105" spans="1:19" outlineLevel="6">
      <c r="A105" s="9" t="s">
        <v>1464</v>
      </c>
      <c r="B105" s="9" t="s">
        <v>1492</v>
      </c>
      <c r="D105" s="9" t="s">
        <v>427</v>
      </c>
      <c r="E105" s="9"/>
      <c r="F105" s="9"/>
      <c r="G105" s="9"/>
      <c r="H105" s="9">
        <f t="shared" si="6"/>
        <v>2</v>
      </c>
      <c r="J105" s="47" t="s">
        <v>548</v>
      </c>
      <c r="K105" s="140" t="str">
        <f t="shared" si="9"/>
        <v>e948</v>
      </c>
      <c r="L105" s="18" t="str">
        <f t="shared" si="10"/>
        <v>Épargne en UC</v>
      </c>
      <c r="M105" s="139" t="s">
        <v>190</v>
      </c>
      <c r="N105" s="139" t="s">
        <v>192</v>
      </c>
      <c r="O105" s="142" t="s">
        <v>427</v>
      </c>
      <c r="P105" s="139"/>
      <c r="Q105" s="139"/>
      <c r="R105" s="139"/>
      <c r="S105" s="139"/>
    </row>
    <row r="106" spans="1:19" outlineLevel="4">
      <c r="A106" s="9" t="s">
        <v>1465</v>
      </c>
      <c r="B106" s="9" t="s">
        <v>1493</v>
      </c>
      <c r="D106" s="9" t="s">
        <v>427</v>
      </c>
      <c r="E106" s="9"/>
      <c r="F106" s="9"/>
      <c r="G106" s="9"/>
      <c r="H106" s="9">
        <f t="shared" si="6"/>
        <v>1</v>
      </c>
      <c r="J106" s="22" t="s">
        <v>189</v>
      </c>
      <c r="K106" s="140" t="str">
        <f t="shared" si="9"/>
        <v>e960</v>
      </c>
      <c r="L106" s="18" t="str">
        <f t="shared" si="10"/>
        <v>Garanties en cas de vie et capitalisation [contrats en UC]</v>
      </c>
      <c r="M106" s="139" t="s">
        <v>190</v>
      </c>
      <c r="N106" s="139" t="s">
        <v>192</v>
      </c>
      <c r="O106" s="142" t="s">
        <v>427</v>
      </c>
      <c r="P106" s="139"/>
      <c r="Q106" s="139"/>
      <c r="R106" s="139"/>
      <c r="S106" s="139"/>
    </row>
    <row r="107" spans="1:19" outlineLevel="5">
      <c r="A107" s="9" t="s">
        <v>1466</v>
      </c>
      <c r="B107" s="9" t="s">
        <v>1494</v>
      </c>
      <c r="D107" s="9" t="s">
        <v>427</v>
      </c>
      <c r="E107" s="9"/>
      <c r="F107" s="9"/>
      <c r="G107" s="9"/>
      <c r="H107" s="9">
        <f t="shared" si="6"/>
        <v>1</v>
      </c>
      <c r="J107" s="56" t="s">
        <v>132</v>
      </c>
      <c r="K107" s="140" t="str">
        <f t="shared" si="9"/>
        <v>e930</v>
      </c>
      <c r="L107" s="18" t="str">
        <f t="shared" si="10"/>
        <v>Contrats d'assurance vie ou de capitalisation en unités de compte à prime unique (ou versements libres) [8]</v>
      </c>
      <c r="M107" s="139"/>
      <c r="N107" s="139" t="s">
        <v>192</v>
      </c>
      <c r="O107" s="142" t="s">
        <v>427</v>
      </c>
      <c r="P107" s="139"/>
      <c r="Q107" s="139"/>
      <c r="R107" s="139"/>
      <c r="S107" s="139"/>
    </row>
    <row r="108" spans="1:19" outlineLevel="5">
      <c r="A108" s="9" t="s">
        <v>1467</v>
      </c>
      <c r="B108" s="9" t="s">
        <v>1495</v>
      </c>
      <c r="D108" s="9" t="s">
        <v>427</v>
      </c>
      <c r="E108" s="9"/>
      <c r="F108" s="9"/>
      <c r="G108" s="9"/>
      <c r="H108" s="9">
        <f t="shared" si="6"/>
        <v>1</v>
      </c>
      <c r="J108" s="56" t="s">
        <v>133</v>
      </c>
      <c r="K108" s="140" t="str">
        <f t="shared" si="9"/>
        <v>e931</v>
      </c>
      <c r="L108" s="18" t="str">
        <f t="shared" si="10"/>
        <v>Contrats d'assurance vie ou de capitalisation en unités de compte à primes périodiques [9]</v>
      </c>
      <c r="M108" s="139"/>
      <c r="N108" s="139" t="s">
        <v>192</v>
      </c>
      <c r="O108" s="142" t="s">
        <v>427</v>
      </c>
      <c r="P108" s="139"/>
      <c r="Q108" s="139"/>
      <c r="R108" s="139"/>
      <c r="S108" s="139"/>
    </row>
    <row r="109" spans="1:19" outlineLevel="3">
      <c r="A109" s="9" t="s">
        <v>1468</v>
      </c>
      <c r="B109" s="9" t="s">
        <v>1496</v>
      </c>
      <c r="D109" s="9" t="s">
        <v>427</v>
      </c>
      <c r="E109" s="9"/>
      <c r="F109" s="9"/>
      <c r="G109" s="9"/>
      <c r="H109" s="9">
        <f t="shared" si="6"/>
        <v>2</v>
      </c>
      <c r="J109" s="47" t="s">
        <v>185</v>
      </c>
      <c r="K109" s="140" t="str">
        <f t="shared" si="9"/>
        <v>e983</v>
      </c>
      <c r="L109" s="18" t="str">
        <f t="shared" si="10"/>
        <v>Retraite</v>
      </c>
      <c r="M109" s="139" t="s">
        <v>190</v>
      </c>
      <c r="N109" s="139" t="s">
        <v>192</v>
      </c>
      <c r="O109" s="142" t="s">
        <v>427</v>
      </c>
      <c r="P109" s="139"/>
      <c r="Q109" s="139"/>
      <c r="R109" s="139"/>
      <c r="S109" s="139"/>
    </row>
    <row r="110" spans="1:19" outlineLevel="4">
      <c r="A110" s="9" t="s">
        <v>1469</v>
      </c>
      <c r="B110" s="9" t="s">
        <v>1497</v>
      </c>
      <c r="D110" s="9" t="s">
        <v>427</v>
      </c>
      <c r="E110" s="9"/>
      <c r="F110" s="9"/>
      <c r="G110" s="9"/>
      <c r="H110" s="9">
        <f t="shared" si="6"/>
        <v>1</v>
      </c>
      <c r="J110" s="22" t="s">
        <v>134</v>
      </c>
      <c r="K110" s="140" t="str">
        <f t="shared" si="9"/>
        <v>e929</v>
      </c>
      <c r="L110" s="18" t="str">
        <f t="shared" si="10"/>
        <v>Contrats collectifs relevant de l'article L. 441-1 mais ne relevant pas des articles L. 143-1 et L. 144-2 [10]</v>
      </c>
      <c r="M110" s="139"/>
      <c r="N110" s="139" t="s">
        <v>192</v>
      </c>
      <c r="O110" s="142" t="s">
        <v>427</v>
      </c>
      <c r="P110" s="139"/>
      <c r="Q110" s="139"/>
      <c r="R110" s="139"/>
      <c r="S110" s="139"/>
    </row>
    <row r="111" spans="1:19" outlineLevel="4">
      <c r="A111" s="9" t="s">
        <v>1470</v>
      </c>
      <c r="B111" s="9" t="s">
        <v>1498</v>
      </c>
      <c r="D111" s="9" t="s">
        <v>427</v>
      </c>
      <c r="E111" s="9"/>
      <c r="F111" s="9"/>
      <c r="G111" s="9"/>
      <c r="H111" s="9">
        <f t="shared" si="6"/>
        <v>1</v>
      </c>
      <c r="J111" s="80" t="s">
        <v>388</v>
      </c>
      <c r="K111" s="140" t="str">
        <f t="shared" si="9"/>
        <v>e938</v>
      </c>
      <c r="L111" s="18" t="str">
        <f t="shared" si="10"/>
        <v>Contrats relevant de l'article L. 144-2 mais ne relevant pas de l'article L. 143-1 (PERP) [11]</v>
      </c>
      <c r="M111" s="139"/>
      <c r="N111" s="139" t="s">
        <v>192</v>
      </c>
      <c r="O111" s="142" t="s">
        <v>427</v>
      </c>
      <c r="P111" s="139"/>
      <c r="Q111" s="139"/>
      <c r="R111" s="139"/>
      <c r="S111" s="139"/>
    </row>
    <row r="112" spans="1:19" outlineLevel="2">
      <c r="A112" s="9" t="s">
        <v>1471</v>
      </c>
      <c r="B112" s="9" t="s">
        <v>1499</v>
      </c>
      <c r="D112" s="9" t="s">
        <v>427</v>
      </c>
      <c r="E112" s="9"/>
      <c r="F112" s="9"/>
      <c r="G112" s="9"/>
      <c r="H112" s="9">
        <f t="shared" si="6"/>
        <v>1</v>
      </c>
      <c r="J112" s="80" t="s">
        <v>135</v>
      </c>
      <c r="K112" s="140" t="str">
        <f t="shared" si="9"/>
        <v>e934</v>
      </c>
      <c r="L112" s="18" t="str">
        <f t="shared" si="10"/>
        <v>Contrats de retraite professionnelle supplémentaire régis par l'article L. 143-1 [12]</v>
      </c>
      <c r="M112" s="139"/>
      <c r="N112" s="139" t="s">
        <v>192</v>
      </c>
      <c r="O112" s="142" t="s">
        <v>427</v>
      </c>
      <c r="P112" s="139"/>
      <c r="Q112" s="139"/>
      <c r="R112" s="139"/>
      <c r="S112" s="139"/>
    </row>
    <row r="113" spans="1:21">
      <c r="A113" s="9" t="s">
        <v>1472</v>
      </c>
      <c r="B113" s="9" t="s">
        <v>1500</v>
      </c>
      <c r="D113" s="9" t="s">
        <v>427</v>
      </c>
      <c r="E113" s="9"/>
      <c r="F113" s="9"/>
      <c r="G113" s="9"/>
      <c r="H113" s="9">
        <f t="shared" si="6"/>
        <v>2</v>
      </c>
      <c r="J113" s="80" t="s">
        <v>387</v>
      </c>
      <c r="K113" s="140" t="str">
        <f t="shared" si="9"/>
        <v>e975</v>
      </c>
      <c r="L113" s="18" t="str">
        <f t="shared" si="10"/>
        <v>Opérations relevant de l'article L. 134-1 mais ne relevant pas des articles L. 143-1 et L. 144-2 (Eurocroissance) [13]</v>
      </c>
      <c r="M113" s="139"/>
      <c r="N113" s="139" t="s">
        <v>192</v>
      </c>
      <c r="O113" s="142" t="s">
        <v>427</v>
      </c>
      <c r="P113" s="139"/>
      <c r="Q113" s="139"/>
      <c r="R113" s="139"/>
      <c r="S113" s="139"/>
      <c r="T113" s="139"/>
      <c r="U113" s="139"/>
    </row>
    <row r="114" spans="1:21" outlineLevel="1">
      <c r="A114" s="9" t="s">
        <v>1473</v>
      </c>
      <c r="B114" s="9" t="s">
        <v>1501</v>
      </c>
      <c r="D114" s="9" t="s">
        <v>427</v>
      </c>
      <c r="E114" s="9"/>
      <c r="F114" s="9"/>
      <c r="G114" s="9"/>
      <c r="H114" s="9">
        <f t="shared" si="6"/>
        <v>1</v>
      </c>
      <c r="J114" s="150" t="s">
        <v>627</v>
      </c>
      <c r="K114" s="92"/>
      <c r="L114" s="18"/>
      <c r="M114" s="9"/>
      <c r="O114" s="9" t="s">
        <v>427</v>
      </c>
      <c r="Q114" t="s">
        <v>248</v>
      </c>
      <c r="R114" s="9" t="s">
        <v>1149</v>
      </c>
      <c r="T114" s="139"/>
      <c r="U114" s="139"/>
    </row>
    <row r="115" spans="1:21" outlineLevel="2">
      <c r="A115" s="9" t="s">
        <v>1474</v>
      </c>
      <c r="B115" s="9" t="s">
        <v>1502</v>
      </c>
      <c r="D115" s="9" t="s">
        <v>427</v>
      </c>
      <c r="E115" s="9"/>
      <c r="F115" s="9"/>
      <c r="G115" s="9"/>
      <c r="H115" s="9">
        <f t="shared" si="6"/>
        <v>1</v>
      </c>
      <c r="J115" s="151" t="s">
        <v>244</v>
      </c>
      <c r="K115" s="92" t="str">
        <f t="shared" ref="K115:K134" si="11">VLOOKUP(J115,$A$1:$I$315,2,FALSE)</f>
        <v>x0</v>
      </c>
      <c r="L115" s="18" t="str">
        <f t="shared" si="8"/>
        <v>Total/NA</v>
      </c>
      <c r="M115" s="9" t="s">
        <v>190</v>
      </c>
      <c r="N115" s="9"/>
      <c r="O115" s="9" t="s">
        <v>243</v>
      </c>
      <c r="T115" s="139"/>
      <c r="U115" s="139"/>
    </row>
    <row r="116" spans="1:21" outlineLevel="3">
      <c r="A116" s="9" t="s">
        <v>1475</v>
      </c>
      <c r="B116" s="9" t="s">
        <v>1503</v>
      </c>
      <c r="D116" s="9" t="s">
        <v>427</v>
      </c>
      <c r="E116" s="9"/>
      <c r="F116" s="9"/>
      <c r="G116" s="9"/>
      <c r="H116" s="9">
        <f t="shared" si="6"/>
        <v>1</v>
      </c>
      <c r="J116" s="129" t="s">
        <v>549</v>
      </c>
      <c r="K116" s="92" t="str">
        <f t="shared" si="11"/>
        <v>e992</v>
      </c>
      <c r="L116" s="18" t="str">
        <f t="shared" si="8"/>
        <v>Vie [Hors épargne en UC]</v>
      </c>
      <c r="M116" s="9" t="s">
        <v>190</v>
      </c>
      <c r="N116" t="s">
        <v>192</v>
      </c>
      <c r="O116" s="9" t="s">
        <v>427</v>
      </c>
      <c r="T116" s="139"/>
      <c r="U116" s="139"/>
    </row>
    <row r="117" spans="1:21" outlineLevel="3">
      <c r="A117" s="9" t="s">
        <v>1476</v>
      </c>
      <c r="B117" s="9" t="s">
        <v>1504</v>
      </c>
      <c r="D117" s="9" t="s">
        <v>427</v>
      </c>
      <c r="E117" s="9"/>
      <c r="F117" s="9"/>
      <c r="G117" s="9"/>
      <c r="H117" s="9">
        <f t="shared" si="6"/>
        <v>1</v>
      </c>
      <c r="J117" s="22" t="s">
        <v>404</v>
      </c>
      <c r="K117" s="92" t="str">
        <f t="shared" si="11"/>
        <v>e993</v>
      </c>
      <c r="L117" s="18" t="str">
        <f t="shared" si="8"/>
        <v>Vie [hors Eurocroissance et branche 26 non PERP et non PERP]</v>
      </c>
      <c r="M117" s="9" t="s">
        <v>190</v>
      </c>
      <c r="N117" t="s">
        <v>192</v>
      </c>
      <c r="O117" s="9" t="s">
        <v>427</v>
      </c>
      <c r="T117" s="139"/>
      <c r="U117" s="139"/>
    </row>
    <row r="118" spans="1:21" outlineLevel="3">
      <c r="A118" s="9" t="s">
        <v>1477</v>
      </c>
      <c r="B118" s="9" t="s">
        <v>1505</v>
      </c>
      <c r="D118" s="9" t="s">
        <v>427</v>
      </c>
      <c r="E118" s="9"/>
      <c r="F118" s="9"/>
      <c r="G118" s="9"/>
      <c r="H118" s="9">
        <f t="shared" si="6"/>
        <v>2</v>
      </c>
      <c r="J118" s="68" t="s">
        <v>547</v>
      </c>
      <c r="K118" s="92" t="str">
        <f t="shared" si="11"/>
        <v>x91</v>
      </c>
      <c r="L118" s="18" t="str">
        <f t="shared" si="8"/>
        <v>Épargne hors UC</v>
      </c>
      <c r="M118" s="9" t="s">
        <v>190</v>
      </c>
      <c r="N118" t="s">
        <v>192</v>
      </c>
      <c r="O118" s="9" t="s">
        <v>243</v>
      </c>
      <c r="T118" s="139"/>
      <c r="U118" s="139"/>
    </row>
    <row r="119" spans="1:21" outlineLevel="3">
      <c r="A119" s="9" t="s">
        <v>1478</v>
      </c>
      <c r="B119" s="9" t="s">
        <v>1506</v>
      </c>
      <c r="D119" s="9" t="s">
        <v>427</v>
      </c>
      <c r="E119" s="9"/>
      <c r="F119" s="9"/>
      <c r="G119" s="9"/>
      <c r="H119" s="9">
        <f t="shared" si="6"/>
        <v>1</v>
      </c>
      <c r="J119" s="107" t="s">
        <v>188</v>
      </c>
      <c r="K119" s="92" t="str">
        <f t="shared" si="11"/>
        <v>e961</v>
      </c>
      <c r="L119" s="18" t="str">
        <f t="shared" si="8"/>
        <v>Garanties en cas de vie et capitalisation [hors contrats en UC]</v>
      </c>
      <c r="M119" s="9" t="s">
        <v>190</v>
      </c>
      <c r="N119" t="s">
        <v>192</v>
      </c>
      <c r="O119" s="9" t="s">
        <v>427</v>
      </c>
      <c r="T119" s="139"/>
      <c r="U119" s="139"/>
    </row>
    <row r="120" spans="1:21" outlineLevel="3">
      <c r="A120" s="9" t="s">
        <v>1479</v>
      </c>
      <c r="B120" s="9" t="s">
        <v>1507</v>
      </c>
      <c r="D120" s="9" t="s">
        <v>427</v>
      </c>
      <c r="E120" s="9"/>
      <c r="F120" s="9"/>
      <c r="G120" s="9"/>
      <c r="H120" s="9">
        <f t="shared" si="6"/>
        <v>1</v>
      </c>
      <c r="J120" s="205" t="s">
        <v>125</v>
      </c>
      <c r="K120" s="92" t="str">
        <f t="shared" si="11"/>
        <v>e932</v>
      </c>
      <c r="L120" s="18" t="str">
        <f t="shared" si="8"/>
        <v>Contrats de capitalisation à prime unique (ou versements libres) [1]</v>
      </c>
      <c r="M120" s="9"/>
      <c r="N120" t="s">
        <v>192</v>
      </c>
      <c r="O120" s="9" t="s">
        <v>427</v>
      </c>
      <c r="T120" s="139"/>
      <c r="U120" s="139"/>
    </row>
    <row r="121" spans="1:21" outlineLevel="3">
      <c r="A121" s="9" t="s">
        <v>1480</v>
      </c>
      <c r="B121" s="9" t="s">
        <v>1508</v>
      </c>
      <c r="D121" s="9" t="s">
        <v>427</v>
      </c>
      <c r="E121" s="9"/>
      <c r="F121" s="9"/>
      <c r="G121" s="9"/>
      <c r="H121" s="9">
        <f t="shared" si="6"/>
        <v>1</v>
      </c>
      <c r="J121" s="205" t="s">
        <v>126</v>
      </c>
      <c r="K121" s="92" t="str">
        <f t="shared" si="11"/>
        <v>e933</v>
      </c>
      <c r="L121" s="18" t="str">
        <f t="shared" si="8"/>
        <v>Contrats de capitalisation à primes périodiques [2]</v>
      </c>
      <c r="M121" s="9"/>
      <c r="N121" t="s">
        <v>192</v>
      </c>
      <c r="O121" s="9" t="s">
        <v>427</v>
      </c>
      <c r="T121" s="139"/>
      <c r="U121" s="139"/>
    </row>
    <row r="122" spans="1:21" outlineLevel="2">
      <c r="A122" s="9" t="s">
        <v>1481</v>
      </c>
      <c r="B122" s="9" t="s">
        <v>1509</v>
      </c>
      <c r="D122" s="9" t="s">
        <v>427</v>
      </c>
      <c r="E122" s="9"/>
      <c r="F122" s="9"/>
      <c r="G122" s="9"/>
      <c r="H122" s="9">
        <f t="shared" si="6"/>
        <v>1</v>
      </c>
      <c r="J122" s="205" t="s">
        <v>128</v>
      </c>
      <c r="K122" s="92" t="str">
        <f t="shared" si="11"/>
        <v>e911</v>
      </c>
      <c r="L122" s="18" t="str">
        <f t="shared" si="8"/>
        <v>Autres contrats individuels d'assurance vie à prime unique (ou versements libres) (y compris groupes ouverts) [4]</v>
      </c>
      <c r="M122" s="9"/>
      <c r="N122" t="s">
        <v>192</v>
      </c>
      <c r="O122" s="9" t="s">
        <v>427</v>
      </c>
      <c r="T122" s="139"/>
      <c r="U122" s="139"/>
    </row>
    <row r="123" spans="1:21" outlineLevel="3">
      <c r="A123" s="9" t="s">
        <v>2418</v>
      </c>
      <c r="B123" s="9" t="s">
        <v>1526</v>
      </c>
      <c r="D123" s="9" t="s">
        <v>427</v>
      </c>
      <c r="E123" s="9"/>
      <c r="F123" s="9"/>
      <c r="G123" s="9"/>
      <c r="H123" s="9">
        <f t="shared" si="6"/>
        <v>2</v>
      </c>
      <c r="J123" s="205" t="s">
        <v>129</v>
      </c>
      <c r="K123" s="92" t="str">
        <f t="shared" si="11"/>
        <v>e912</v>
      </c>
      <c r="L123" s="18" t="str">
        <f t="shared" si="8"/>
        <v>Autres contrats individuels d'assurance vie à primes périodiques (y compris groupes ouverts) [5]</v>
      </c>
      <c r="M123" s="9"/>
      <c r="N123" t="s">
        <v>192</v>
      </c>
      <c r="O123" s="9" t="s">
        <v>427</v>
      </c>
      <c r="T123" s="139"/>
      <c r="U123" s="139"/>
    </row>
    <row r="124" spans="1:21" outlineLevel="3">
      <c r="A124" s="9" t="s">
        <v>1520</v>
      </c>
      <c r="B124" s="9" t="s">
        <v>1517</v>
      </c>
      <c r="D124" s="102" t="s">
        <v>243</v>
      </c>
      <c r="E124" s="102"/>
      <c r="F124" s="102"/>
      <c r="G124" s="102"/>
      <c r="H124" s="9">
        <f t="shared" si="6"/>
        <v>2</v>
      </c>
      <c r="J124" s="205" t="s">
        <v>131</v>
      </c>
      <c r="K124" s="1" t="str">
        <f t="shared" si="11"/>
        <v>e927</v>
      </c>
      <c r="L124" s="18" t="str">
        <f t="shared" si="8"/>
        <v>Contrats collectifs d'assurance en cas de vie [7]</v>
      </c>
      <c r="N124" t="s">
        <v>192</v>
      </c>
      <c r="O124" s="9" t="s">
        <v>427</v>
      </c>
      <c r="T124" s="139"/>
      <c r="U124" s="139"/>
    </row>
    <row r="125" spans="1:21">
      <c r="A125" s="9" t="s">
        <v>1522</v>
      </c>
      <c r="B125" s="9" t="s">
        <v>1527</v>
      </c>
      <c r="D125" s="9" t="s">
        <v>427</v>
      </c>
      <c r="E125" s="9"/>
      <c r="F125" s="9"/>
      <c r="G125" s="9"/>
      <c r="H125" s="9">
        <f t="shared" si="6"/>
        <v>1</v>
      </c>
      <c r="J125" s="107" t="s">
        <v>187</v>
      </c>
      <c r="K125" s="1" t="str">
        <f t="shared" si="11"/>
        <v>e959</v>
      </c>
      <c r="L125" s="18" t="str">
        <f t="shared" si="8"/>
        <v>Garanties en cas de décès</v>
      </c>
      <c r="M125" t="s">
        <v>190</v>
      </c>
      <c r="N125" t="s">
        <v>192</v>
      </c>
      <c r="O125" s="9" t="s">
        <v>427</v>
      </c>
      <c r="T125" s="139"/>
      <c r="U125" s="139"/>
    </row>
    <row r="126" spans="1:21" outlineLevel="1">
      <c r="A126" s="9" t="s">
        <v>1521</v>
      </c>
      <c r="B126" s="9" t="s">
        <v>1528</v>
      </c>
      <c r="D126" s="9" t="s">
        <v>427</v>
      </c>
      <c r="E126" s="9"/>
      <c r="F126" s="9"/>
      <c r="G126" s="9"/>
      <c r="H126" s="9">
        <f t="shared" si="6"/>
        <v>1</v>
      </c>
      <c r="J126" s="205" t="s">
        <v>127</v>
      </c>
      <c r="K126" s="1" t="str">
        <f t="shared" si="11"/>
        <v>e936</v>
      </c>
      <c r="L126" s="18" t="str">
        <f t="shared" si="8"/>
        <v>Contrats individuels d'assurance temporaire décès (y compris groupes ouverts) [3]</v>
      </c>
      <c r="N126" t="s">
        <v>192</v>
      </c>
      <c r="O126" s="9" t="s">
        <v>427</v>
      </c>
      <c r="T126" s="139"/>
      <c r="U126" s="139"/>
    </row>
    <row r="127" spans="1:21" outlineLevel="2">
      <c r="A127" s="9" t="s">
        <v>1523</v>
      </c>
      <c r="B127" s="9" t="s">
        <v>1562</v>
      </c>
      <c r="D127" s="9" t="s">
        <v>427</v>
      </c>
      <c r="E127" s="9"/>
      <c r="F127" s="9"/>
      <c r="G127" s="9"/>
      <c r="H127" s="9">
        <f t="shared" si="6"/>
        <v>1</v>
      </c>
      <c r="J127" s="205" t="s">
        <v>130</v>
      </c>
      <c r="K127" s="1" t="str">
        <f t="shared" si="11"/>
        <v>e926</v>
      </c>
      <c r="L127" s="18" t="str">
        <f t="shared" si="8"/>
        <v>Contrats collectifs d'assurance en cas de décès [6]</v>
      </c>
      <c r="N127" t="s">
        <v>192</v>
      </c>
      <c r="O127" s="9" t="s">
        <v>427</v>
      </c>
      <c r="T127" s="139"/>
      <c r="U127" s="139"/>
    </row>
    <row r="128" spans="1:21" outlineLevel="2">
      <c r="A128" s="9" t="s">
        <v>1524</v>
      </c>
      <c r="B128" s="9" t="s">
        <v>1563</v>
      </c>
      <c r="D128" s="9" t="s">
        <v>427</v>
      </c>
      <c r="E128" s="9"/>
      <c r="F128" s="9"/>
      <c r="G128" s="9"/>
      <c r="H128" s="9">
        <f t="shared" si="6"/>
        <v>1</v>
      </c>
      <c r="J128" s="68" t="s">
        <v>1537</v>
      </c>
      <c r="K128" s="1" t="str">
        <f t="shared" si="11"/>
        <v>e984</v>
      </c>
      <c r="L128" s="18" t="str">
        <f t="shared" si="8"/>
        <v>Retraite [hors Eurocroissance et branche 26, non PERP et non RPS]</v>
      </c>
      <c r="M128" t="s">
        <v>190</v>
      </c>
      <c r="N128" t="s">
        <v>192</v>
      </c>
      <c r="O128" s="9" t="s">
        <v>427</v>
      </c>
      <c r="T128" s="139"/>
      <c r="U128" s="139"/>
    </row>
    <row r="129" spans="1:21" outlineLevel="2">
      <c r="A129" s="9" t="s">
        <v>1525</v>
      </c>
      <c r="B129" s="9" t="s">
        <v>1518</v>
      </c>
      <c r="D129" s="102" t="s">
        <v>243</v>
      </c>
      <c r="E129" s="102"/>
      <c r="F129" s="102"/>
      <c r="G129" s="102"/>
      <c r="H129" s="9">
        <f t="shared" si="6"/>
        <v>2</v>
      </c>
      <c r="J129" s="107" t="s">
        <v>388</v>
      </c>
      <c r="K129" s="1" t="str">
        <f t="shared" si="11"/>
        <v>e938</v>
      </c>
      <c r="L129" s="18" t="str">
        <f t="shared" si="8"/>
        <v>Contrats relevant de l'article L. 144-2 mais ne relevant pas de l'article L. 143-1 (PERP) [11]</v>
      </c>
      <c r="N129" t="s">
        <v>192</v>
      </c>
      <c r="O129" s="9" t="s">
        <v>427</v>
      </c>
      <c r="T129" s="139"/>
      <c r="U129" s="139"/>
    </row>
    <row r="130" spans="1:21" outlineLevel="2">
      <c r="A130" s="13" t="s">
        <v>1865</v>
      </c>
      <c r="B130" s="9" t="s">
        <v>1694</v>
      </c>
      <c r="D130" s="9" t="s">
        <v>427</v>
      </c>
      <c r="E130" s="9"/>
      <c r="F130" s="9"/>
      <c r="G130" s="9"/>
      <c r="H130" s="9">
        <f t="shared" ref="H130:H193" si="12">COUNTIF($J$2:$J$557,A130)</f>
        <v>1</v>
      </c>
      <c r="J130" s="107" t="s">
        <v>135</v>
      </c>
      <c r="K130" s="1" t="str">
        <f t="shared" si="11"/>
        <v>e934</v>
      </c>
      <c r="L130" s="18" t="str">
        <f t="shared" si="8"/>
        <v>Contrats de retraite professionnelle supplémentaire régis par l'article L. 143-1 [12]</v>
      </c>
      <c r="N130" t="s">
        <v>192</v>
      </c>
      <c r="O130" s="9" t="s">
        <v>427</v>
      </c>
      <c r="T130" s="139"/>
      <c r="U130" s="139"/>
    </row>
    <row r="131" spans="1:21" outlineLevel="2">
      <c r="A131" s="131" t="s">
        <v>1768</v>
      </c>
      <c r="B131" s="9" t="s">
        <v>1784</v>
      </c>
      <c r="D131" s="9" t="s">
        <v>427</v>
      </c>
      <c r="E131" s="9"/>
      <c r="F131" s="9"/>
      <c r="G131" s="9"/>
      <c r="H131" s="9">
        <f t="shared" si="12"/>
        <v>1</v>
      </c>
      <c r="J131" s="80" t="s">
        <v>1536</v>
      </c>
      <c r="K131" s="1" t="str">
        <f t="shared" si="11"/>
        <v>e917</v>
      </c>
      <c r="L131" s="18" t="str">
        <f t="shared" si="8"/>
        <v>Autres Vie [Eurocroissance et branche 26, non PERP et non RPS]</v>
      </c>
      <c r="M131" t="s">
        <v>190</v>
      </c>
      <c r="N131" t="s">
        <v>192</v>
      </c>
      <c r="O131" s="9" t="s">
        <v>427</v>
      </c>
      <c r="T131" s="139"/>
      <c r="U131" s="139"/>
    </row>
    <row r="132" spans="1:21" outlineLevel="2">
      <c r="A132" s="132" t="s">
        <v>1769</v>
      </c>
      <c r="B132" s="9" t="s">
        <v>1785</v>
      </c>
      <c r="D132" s="9" t="s">
        <v>427</v>
      </c>
      <c r="E132" s="9"/>
      <c r="F132" s="9"/>
      <c r="G132" s="9"/>
      <c r="H132" s="9">
        <f t="shared" si="12"/>
        <v>1</v>
      </c>
      <c r="J132" s="68" t="s">
        <v>134</v>
      </c>
      <c r="K132" s="1" t="str">
        <f t="shared" si="11"/>
        <v>e929</v>
      </c>
      <c r="L132" s="18" t="str">
        <f t="shared" si="8"/>
        <v>Contrats collectifs relevant de l'article L. 441-1 mais ne relevant pas des articles L. 143-1 et L. 144-2 [10]</v>
      </c>
      <c r="N132" t="s">
        <v>192</v>
      </c>
      <c r="O132" s="9" t="s">
        <v>427</v>
      </c>
      <c r="T132" s="139"/>
      <c r="U132" s="139"/>
    </row>
    <row r="133" spans="1:21" outlineLevel="2">
      <c r="A133" s="131" t="s">
        <v>1770</v>
      </c>
      <c r="B133" s="9" t="s">
        <v>1786</v>
      </c>
      <c r="D133" s="9" t="s">
        <v>427</v>
      </c>
      <c r="E133" s="9"/>
      <c r="F133" s="9"/>
      <c r="G133" s="9"/>
      <c r="H133" s="9">
        <f t="shared" si="12"/>
        <v>1</v>
      </c>
      <c r="J133" s="68" t="s">
        <v>387</v>
      </c>
      <c r="K133" s="1" t="str">
        <f t="shared" si="11"/>
        <v>e975</v>
      </c>
      <c r="L133" s="18" t="str">
        <f t="shared" si="8"/>
        <v>Opérations relevant de l'article L. 134-1 mais ne relevant pas des articles L. 143-1 et L. 144-2 (Eurocroissance) [13]</v>
      </c>
      <c r="N133" t="s">
        <v>192</v>
      </c>
      <c r="O133" s="9" t="s">
        <v>427</v>
      </c>
    </row>
    <row r="134" spans="1:21" outlineLevel="2">
      <c r="A134" s="131" t="s">
        <v>1771</v>
      </c>
      <c r="B134" s="9" t="s">
        <v>1787</v>
      </c>
      <c r="D134" s="9" t="s">
        <v>427</v>
      </c>
      <c r="E134" s="9"/>
      <c r="F134" s="9"/>
      <c r="G134" s="9"/>
      <c r="H134" s="9">
        <f t="shared" si="12"/>
        <v>1</v>
      </c>
      <c r="J134" s="129" t="s">
        <v>548</v>
      </c>
      <c r="K134" s="1" t="str">
        <f t="shared" si="11"/>
        <v>e948</v>
      </c>
      <c r="L134" s="18" t="str">
        <f t="shared" si="8"/>
        <v>Épargne en UC</v>
      </c>
      <c r="N134" t="s">
        <v>192</v>
      </c>
      <c r="O134" s="9" t="s">
        <v>427</v>
      </c>
    </row>
    <row r="135" spans="1:21" outlineLevel="2">
      <c r="A135" s="131" t="s">
        <v>1772</v>
      </c>
      <c r="B135" s="9" t="s">
        <v>1788</v>
      </c>
      <c r="D135" s="9" t="s">
        <v>427</v>
      </c>
      <c r="E135" s="9"/>
      <c r="F135" s="9"/>
      <c r="G135" s="9"/>
      <c r="H135" s="9">
        <f t="shared" si="12"/>
        <v>1</v>
      </c>
      <c r="J135" s="43" t="s">
        <v>2547</v>
      </c>
      <c r="K135" s="92"/>
      <c r="L135" s="18"/>
      <c r="M135" s="142"/>
      <c r="N135" s="139"/>
      <c r="O135" s="142" t="s">
        <v>427</v>
      </c>
      <c r="P135" s="139"/>
      <c r="Q135" s="139" t="s">
        <v>248</v>
      </c>
      <c r="R135" s="142" t="s">
        <v>1149</v>
      </c>
      <c r="S135" s="139"/>
    </row>
    <row r="136" spans="1:21" outlineLevel="2">
      <c r="A136" s="131" t="s">
        <v>1773</v>
      </c>
      <c r="B136" s="9" t="s">
        <v>1789</v>
      </c>
      <c r="D136" s="9" t="s">
        <v>427</v>
      </c>
      <c r="E136" s="9"/>
      <c r="F136" s="9"/>
      <c r="G136" s="9"/>
      <c r="H136" s="9">
        <f t="shared" si="12"/>
        <v>1</v>
      </c>
      <c r="J136" s="53" t="s">
        <v>244</v>
      </c>
      <c r="K136" s="92" t="str">
        <f t="shared" ref="K136:K151" si="13">VLOOKUP(J136,$A$1:$I$315,2,FALSE)</f>
        <v>x0</v>
      </c>
      <c r="L136" s="18" t="str">
        <f t="shared" si="8"/>
        <v>Total/NA</v>
      </c>
      <c r="M136" s="142" t="s">
        <v>190</v>
      </c>
      <c r="N136" s="142"/>
      <c r="O136" s="142" t="s">
        <v>243</v>
      </c>
      <c r="P136" s="139"/>
      <c r="Q136" s="139"/>
      <c r="R136" s="139"/>
      <c r="S136" s="139"/>
    </row>
    <row r="137" spans="1:21" outlineLevel="2">
      <c r="A137" s="131" t="s">
        <v>1774</v>
      </c>
      <c r="B137" s="9" t="s">
        <v>1790</v>
      </c>
      <c r="D137" s="9" t="s">
        <v>427</v>
      </c>
      <c r="E137" s="9"/>
      <c r="F137" s="9"/>
      <c r="G137" s="9"/>
      <c r="H137" s="9">
        <f t="shared" si="12"/>
        <v>1</v>
      </c>
      <c r="J137" s="47" t="s">
        <v>549</v>
      </c>
      <c r="K137" s="92" t="str">
        <f t="shared" si="13"/>
        <v>e992</v>
      </c>
      <c r="L137" s="18" t="str">
        <f t="shared" si="8"/>
        <v>Vie [Hors épargne en UC]</v>
      </c>
      <c r="M137" s="142" t="s">
        <v>190</v>
      </c>
      <c r="N137" s="139" t="s">
        <v>192</v>
      </c>
      <c r="O137" s="142" t="s">
        <v>427</v>
      </c>
      <c r="P137" s="139"/>
      <c r="Q137" s="139"/>
      <c r="R137" s="139"/>
      <c r="S137" s="139"/>
    </row>
    <row r="138" spans="1:21" outlineLevel="2">
      <c r="A138" s="131" t="s">
        <v>1775</v>
      </c>
      <c r="B138" s="9" t="s">
        <v>1791</v>
      </c>
      <c r="D138" s="9" t="s">
        <v>427</v>
      </c>
      <c r="E138" s="9"/>
      <c r="F138" s="9"/>
      <c r="G138" s="9"/>
      <c r="H138" s="9">
        <f t="shared" si="12"/>
        <v>1</v>
      </c>
      <c r="J138" s="22" t="s">
        <v>2546</v>
      </c>
      <c r="K138" s="92" t="str">
        <f t="shared" si="13"/>
        <v>e1273</v>
      </c>
      <c r="L138" s="18" t="str">
        <f>J138</f>
        <v>Vie [Hors branche 26 non PERP et non RPS]</v>
      </c>
      <c r="M138" s="142" t="s">
        <v>190</v>
      </c>
      <c r="N138" s="139" t="s">
        <v>192</v>
      </c>
      <c r="O138" s="142" t="s">
        <v>427</v>
      </c>
      <c r="P138" s="139"/>
      <c r="Q138" s="139"/>
      <c r="R138" s="139"/>
      <c r="S138" s="139"/>
    </row>
    <row r="139" spans="1:21" outlineLevel="2">
      <c r="A139" s="131" t="s">
        <v>1776</v>
      </c>
      <c r="B139" s="9" t="s">
        <v>1792</v>
      </c>
      <c r="D139" s="9" t="s">
        <v>427</v>
      </c>
      <c r="E139" s="9"/>
      <c r="F139" s="9"/>
      <c r="G139" s="9"/>
      <c r="H139" s="9">
        <f t="shared" si="12"/>
        <v>1</v>
      </c>
      <c r="J139" s="56" t="s">
        <v>547</v>
      </c>
      <c r="K139" s="92" t="str">
        <f t="shared" si="13"/>
        <v>x91</v>
      </c>
      <c r="L139" s="18" t="str">
        <f t="shared" si="8"/>
        <v>Épargne hors UC</v>
      </c>
      <c r="M139" s="142" t="s">
        <v>190</v>
      </c>
      <c r="N139" s="139" t="s">
        <v>192</v>
      </c>
      <c r="O139" s="142" t="s">
        <v>243</v>
      </c>
      <c r="P139" s="139"/>
      <c r="Q139" s="139"/>
      <c r="R139" s="139"/>
      <c r="S139" s="139"/>
    </row>
    <row r="140" spans="1:21" outlineLevel="2">
      <c r="A140" s="131" t="s">
        <v>1777</v>
      </c>
      <c r="B140" s="9" t="s">
        <v>1793</v>
      </c>
      <c r="D140" s="9" t="s">
        <v>427</v>
      </c>
      <c r="E140" s="9"/>
      <c r="F140" s="9"/>
      <c r="G140" s="9"/>
      <c r="H140" s="9">
        <f t="shared" si="12"/>
        <v>1</v>
      </c>
      <c r="J140" s="70" t="s">
        <v>188</v>
      </c>
      <c r="K140" s="92" t="str">
        <f t="shared" si="13"/>
        <v>e961</v>
      </c>
      <c r="L140" s="18" t="str">
        <f t="shared" si="8"/>
        <v>Garanties en cas de vie et capitalisation [hors contrats en UC]</v>
      </c>
      <c r="M140" s="142" t="s">
        <v>190</v>
      </c>
      <c r="N140" s="139" t="s">
        <v>192</v>
      </c>
      <c r="O140" s="142" t="s">
        <v>427</v>
      </c>
      <c r="P140" s="139"/>
      <c r="Q140" s="139"/>
      <c r="R140" s="139"/>
      <c r="S140" s="139"/>
    </row>
    <row r="141" spans="1:21" outlineLevel="2">
      <c r="A141" s="131" t="s">
        <v>1778</v>
      </c>
      <c r="B141" s="9" t="s">
        <v>1794</v>
      </c>
      <c r="D141" s="9" t="s">
        <v>427</v>
      </c>
      <c r="E141" s="9"/>
      <c r="F141" s="9"/>
      <c r="G141" s="9"/>
      <c r="H141" s="9">
        <f t="shared" si="12"/>
        <v>1</v>
      </c>
      <c r="J141" s="71" t="s">
        <v>125</v>
      </c>
      <c r="K141" s="92" t="str">
        <f t="shared" si="13"/>
        <v>e932</v>
      </c>
      <c r="L141" s="18" t="str">
        <f t="shared" si="8"/>
        <v>Contrats de capitalisation à prime unique (ou versements libres) [1]</v>
      </c>
      <c r="M141" s="142"/>
      <c r="N141" s="139" t="s">
        <v>192</v>
      </c>
      <c r="O141" s="142" t="s">
        <v>427</v>
      </c>
      <c r="P141" s="139"/>
      <c r="Q141" s="139"/>
      <c r="R141" s="139"/>
      <c r="S141" s="139"/>
    </row>
    <row r="142" spans="1:21" outlineLevel="2">
      <c r="A142" s="131" t="s">
        <v>1779</v>
      </c>
      <c r="B142" s="9" t="s">
        <v>1795</v>
      </c>
      <c r="D142" s="9" t="s">
        <v>427</v>
      </c>
      <c r="E142" s="9"/>
      <c r="F142" s="9"/>
      <c r="G142" s="9"/>
      <c r="H142" s="9">
        <f t="shared" si="12"/>
        <v>1</v>
      </c>
      <c r="J142" s="71" t="s">
        <v>126</v>
      </c>
      <c r="K142" s="92" t="str">
        <f t="shared" si="13"/>
        <v>e933</v>
      </c>
      <c r="L142" s="18" t="str">
        <f t="shared" si="8"/>
        <v>Contrats de capitalisation à primes périodiques [2]</v>
      </c>
      <c r="M142" s="142"/>
      <c r="N142" s="139" t="s">
        <v>192</v>
      </c>
      <c r="O142" s="142" t="s">
        <v>427</v>
      </c>
      <c r="P142" s="139"/>
      <c r="Q142" s="139"/>
      <c r="R142" s="139"/>
      <c r="S142" s="139"/>
    </row>
    <row r="143" spans="1:21" outlineLevel="2">
      <c r="A143" s="131" t="s">
        <v>1780</v>
      </c>
      <c r="B143" s="9" t="s">
        <v>1796</v>
      </c>
      <c r="D143" s="9" t="s">
        <v>427</v>
      </c>
      <c r="E143" s="9"/>
      <c r="F143" s="9"/>
      <c r="G143" s="9"/>
      <c r="H143" s="9">
        <f t="shared" si="12"/>
        <v>1</v>
      </c>
      <c r="J143" s="71" t="s">
        <v>128</v>
      </c>
      <c r="K143" s="92" t="str">
        <f t="shared" si="13"/>
        <v>e911</v>
      </c>
      <c r="L143" s="18" t="str">
        <f t="shared" si="8"/>
        <v>Autres contrats individuels d'assurance vie à prime unique (ou versements libres) (y compris groupes ouverts) [4]</v>
      </c>
      <c r="M143" s="142"/>
      <c r="N143" s="139" t="s">
        <v>192</v>
      </c>
      <c r="O143" s="142" t="s">
        <v>427</v>
      </c>
      <c r="P143" s="139"/>
      <c r="Q143" s="139"/>
      <c r="R143" s="139"/>
      <c r="S143" s="139"/>
    </row>
    <row r="144" spans="1:21" outlineLevel="2">
      <c r="A144" s="131" t="s">
        <v>1781</v>
      </c>
      <c r="B144" s="9" t="s">
        <v>1797</v>
      </c>
      <c r="D144" s="9" t="s">
        <v>427</v>
      </c>
      <c r="E144" s="9"/>
      <c r="F144" s="9"/>
      <c r="G144" s="9"/>
      <c r="H144" s="9">
        <f t="shared" si="12"/>
        <v>1</v>
      </c>
      <c r="J144" s="71" t="s">
        <v>129</v>
      </c>
      <c r="K144" s="92" t="str">
        <f t="shared" si="13"/>
        <v>e912</v>
      </c>
      <c r="L144" s="18" t="str">
        <f t="shared" si="8"/>
        <v>Autres contrats individuels d'assurance vie à primes périodiques (y compris groupes ouverts) [5]</v>
      </c>
      <c r="M144" s="142"/>
      <c r="N144" s="139" t="s">
        <v>192</v>
      </c>
      <c r="O144" s="142" t="s">
        <v>427</v>
      </c>
      <c r="P144" s="139"/>
      <c r="Q144" s="139"/>
      <c r="R144" s="139"/>
      <c r="S144" s="139"/>
    </row>
    <row r="145" spans="1:19" outlineLevel="2">
      <c r="A145" s="131" t="s">
        <v>1782</v>
      </c>
      <c r="B145" s="9" t="s">
        <v>1798</v>
      </c>
      <c r="D145" s="9" t="s">
        <v>427</v>
      </c>
      <c r="E145" s="9"/>
      <c r="F145" s="9"/>
      <c r="G145" s="9"/>
      <c r="H145" s="9">
        <f t="shared" si="12"/>
        <v>1</v>
      </c>
      <c r="J145" s="71" t="s">
        <v>131</v>
      </c>
      <c r="K145" s="140" t="str">
        <f t="shared" si="13"/>
        <v>e927</v>
      </c>
      <c r="L145" s="18" t="str">
        <f t="shared" si="8"/>
        <v>Contrats collectifs d'assurance en cas de vie [7]</v>
      </c>
      <c r="M145" s="139"/>
      <c r="N145" s="139" t="s">
        <v>192</v>
      </c>
      <c r="O145" s="142" t="s">
        <v>427</v>
      </c>
      <c r="P145" s="139"/>
      <c r="Q145" s="139"/>
      <c r="R145" s="139"/>
      <c r="S145" s="139"/>
    </row>
    <row r="146" spans="1:19" outlineLevel="2">
      <c r="A146" s="131" t="s">
        <v>1917</v>
      </c>
      <c r="B146" s="9" t="s">
        <v>1799</v>
      </c>
      <c r="D146" s="9" t="s">
        <v>427</v>
      </c>
      <c r="E146" s="9"/>
      <c r="F146" s="9"/>
      <c r="G146" s="9"/>
      <c r="H146" s="9">
        <f t="shared" si="12"/>
        <v>1</v>
      </c>
      <c r="J146" s="70" t="s">
        <v>187</v>
      </c>
      <c r="K146" s="140" t="str">
        <f t="shared" si="13"/>
        <v>e959</v>
      </c>
      <c r="L146" s="18" t="str">
        <f t="shared" si="8"/>
        <v>Garanties en cas de décès</v>
      </c>
      <c r="M146" s="139" t="s">
        <v>190</v>
      </c>
      <c r="N146" s="139" t="s">
        <v>192</v>
      </c>
      <c r="O146" s="142" t="s">
        <v>427</v>
      </c>
      <c r="P146" s="139"/>
      <c r="Q146" s="139"/>
      <c r="R146" s="139"/>
      <c r="S146" s="139"/>
    </row>
    <row r="147" spans="1:19" outlineLevel="2">
      <c r="A147" s="132" t="s">
        <v>1918</v>
      </c>
      <c r="B147" s="9" t="s">
        <v>1800</v>
      </c>
      <c r="D147" s="9" t="s">
        <v>427</v>
      </c>
      <c r="E147" s="9"/>
      <c r="F147" s="9"/>
      <c r="G147" s="9"/>
      <c r="H147" s="9">
        <f t="shared" si="12"/>
        <v>1</v>
      </c>
      <c r="J147" s="71" t="s">
        <v>127</v>
      </c>
      <c r="K147" s="140" t="str">
        <f t="shared" si="13"/>
        <v>e936</v>
      </c>
      <c r="L147" s="18" t="str">
        <f t="shared" si="8"/>
        <v>Contrats individuels d'assurance temporaire décès (y compris groupes ouverts) [3]</v>
      </c>
      <c r="M147" s="139"/>
      <c r="N147" s="139" t="s">
        <v>192</v>
      </c>
      <c r="O147" s="142" t="s">
        <v>427</v>
      </c>
      <c r="P147" s="139"/>
      <c r="Q147" s="139"/>
      <c r="R147" s="139"/>
      <c r="S147" s="139"/>
    </row>
    <row r="148" spans="1:19" outlineLevel="2">
      <c r="A148" s="131" t="s">
        <v>1783</v>
      </c>
      <c r="B148" s="9" t="s">
        <v>1801</v>
      </c>
      <c r="D148" s="9" t="s">
        <v>427</v>
      </c>
      <c r="E148" s="9"/>
      <c r="F148" s="9"/>
      <c r="G148" s="9"/>
      <c r="H148" s="9">
        <f t="shared" si="12"/>
        <v>1</v>
      </c>
      <c r="J148" s="71" t="s">
        <v>130</v>
      </c>
      <c r="K148" s="140" t="str">
        <f t="shared" si="13"/>
        <v>e926</v>
      </c>
      <c r="L148" s="18" t="str">
        <f t="shared" si="8"/>
        <v>Contrats collectifs d'assurance en cas de décès [6]</v>
      </c>
      <c r="M148" s="139"/>
      <c r="N148" s="139" t="s">
        <v>192</v>
      </c>
      <c r="O148" s="142" t="s">
        <v>427</v>
      </c>
      <c r="P148" s="139"/>
      <c r="Q148" s="139"/>
      <c r="R148" s="139"/>
      <c r="S148" s="139"/>
    </row>
    <row r="149" spans="1:19" outlineLevel="3">
      <c r="A149" s="131" t="s">
        <v>1919</v>
      </c>
      <c r="B149" s="9" t="s">
        <v>1802</v>
      </c>
      <c r="D149" s="9" t="s">
        <v>427</v>
      </c>
      <c r="E149" s="9"/>
      <c r="F149" s="9"/>
      <c r="G149" s="9"/>
      <c r="H149" s="9">
        <f t="shared" si="12"/>
        <v>1</v>
      </c>
      <c r="J149" s="56" t="s">
        <v>388</v>
      </c>
      <c r="K149" s="140" t="str">
        <f t="shared" si="13"/>
        <v>e938</v>
      </c>
      <c r="L149" s="18" t="str">
        <f t="shared" si="8"/>
        <v>Contrats relevant de l'article L. 144-2 mais ne relevant pas de l'article L. 143-1 (PERP) [11]</v>
      </c>
      <c r="M149" s="139"/>
      <c r="N149" s="139" t="s">
        <v>192</v>
      </c>
      <c r="O149" s="142" t="s">
        <v>427</v>
      </c>
      <c r="P149" s="139"/>
      <c r="Q149" s="139"/>
      <c r="R149" s="139"/>
      <c r="S149" s="139"/>
    </row>
    <row r="150" spans="1:19" outlineLevel="3">
      <c r="A150" s="131" t="s">
        <v>1920</v>
      </c>
      <c r="B150" s="9" t="s">
        <v>1803</v>
      </c>
      <c r="D150" s="9" t="s">
        <v>427</v>
      </c>
      <c r="E150" s="9"/>
      <c r="F150" s="9"/>
      <c r="G150" s="9"/>
      <c r="H150" s="9">
        <f t="shared" si="12"/>
        <v>1</v>
      </c>
      <c r="J150" s="56" t="s">
        <v>387</v>
      </c>
      <c r="K150" s="140" t="str">
        <f t="shared" si="13"/>
        <v>e975</v>
      </c>
      <c r="L150" s="18" t="str">
        <f t="shared" si="8"/>
        <v>Opérations relevant de l'article L. 134-1 mais ne relevant pas des articles L. 143-1 et L. 144-2 (Eurocroissance) [13]</v>
      </c>
      <c r="M150" s="139"/>
      <c r="N150" s="139" t="s">
        <v>192</v>
      </c>
      <c r="O150" s="142" t="s">
        <v>427</v>
      </c>
      <c r="P150" s="139"/>
      <c r="Q150" s="139"/>
      <c r="R150" s="139"/>
      <c r="S150" s="139"/>
    </row>
    <row r="151" spans="1:19" outlineLevel="2">
      <c r="A151" s="55" t="s">
        <v>1856</v>
      </c>
      <c r="B151" s="9" t="s">
        <v>1804</v>
      </c>
      <c r="D151" s="9" t="s">
        <v>427</v>
      </c>
      <c r="E151" s="9"/>
      <c r="F151" s="9"/>
      <c r="G151" s="9"/>
      <c r="H151" s="9">
        <f t="shared" si="12"/>
        <v>1</v>
      </c>
      <c r="J151" s="22" t="s">
        <v>2544</v>
      </c>
      <c r="K151" s="140" t="str">
        <f t="shared" si="13"/>
        <v>e1272</v>
      </c>
      <c r="L151" s="18" t="str">
        <f t="shared" si="8"/>
        <v>Autres Vie [Branche 26, non PERP et non RPS]</v>
      </c>
      <c r="M151" s="139"/>
      <c r="N151" s="139" t="s">
        <v>192</v>
      </c>
      <c r="O151" s="142" t="s">
        <v>427</v>
      </c>
      <c r="P151" s="139"/>
      <c r="Q151" s="139"/>
      <c r="R151" s="139"/>
    </row>
    <row r="152" spans="1:19" outlineLevel="2">
      <c r="A152" s="55" t="s">
        <v>1857</v>
      </c>
      <c r="B152" s="9" t="s">
        <v>1805</v>
      </c>
      <c r="D152" s="9" t="s">
        <v>427</v>
      </c>
      <c r="E152" s="9"/>
      <c r="F152" s="9"/>
      <c r="G152" s="9"/>
      <c r="H152" s="9">
        <f t="shared" si="12"/>
        <v>1</v>
      </c>
      <c r="J152" s="209" t="s">
        <v>2574</v>
      </c>
      <c r="K152" s="92"/>
      <c r="L152" s="18"/>
      <c r="M152" s="142"/>
      <c r="N152" s="139"/>
      <c r="O152" s="142" t="s">
        <v>427</v>
      </c>
      <c r="P152" s="139"/>
      <c r="Q152" s="139" t="s">
        <v>248</v>
      </c>
      <c r="R152" s="208" t="s">
        <v>1149</v>
      </c>
    </row>
    <row r="153" spans="1:19" outlineLevel="2">
      <c r="A153" s="55" t="s">
        <v>1858</v>
      </c>
      <c r="B153" s="9" t="s">
        <v>1806</v>
      </c>
      <c r="D153" s="9" t="s">
        <v>427</v>
      </c>
      <c r="E153" s="9"/>
      <c r="F153" s="9"/>
      <c r="G153" s="9"/>
      <c r="H153" s="9">
        <f t="shared" si="12"/>
        <v>1</v>
      </c>
      <c r="J153" s="53" t="s">
        <v>244</v>
      </c>
      <c r="K153" s="92" t="str">
        <f t="shared" ref="K153:K169" si="14">VLOOKUP(J153,$A$1:$I$315,2,FALSE)</f>
        <v>x0</v>
      </c>
      <c r="L153" s="18" t="str">
        <f>J153</f>
        <v>Total/NA</v>
      </c>
      <c r="M153" s="142" t="s">
        <v>190</v>
      </c>
      <c r="N153" s="142"/>
      <c r="O153" s="142" t="s">
        <v>243</v>
      </c>
      <c r="P153" s="139"/>
      <c r="Q153" s="139"/>
      <c r="R153" s="139"/>
    </row>
    <row r="154" spans="1:19" outlineLevel="2">
      <c r="A154" t="s">
        <v>1872</v>
      </c>
      <c r="B154" s="9" t="s">
        <v>1807</v>
      </c>
      <c r="D154" s="9" t="s">
        <v>427</v>
      </c>
      <c r="E154" s="9"/>
      <c r="F154" s="9"/>
      <c r="G154" s="9"/>
      <c r="H154" s="9">
        <f t="shared" si="12"/>
        <v>1</v>
      </c>
      <c r="J154" s="47" t="s">
        <v>549</v>
      </c>
      <c r="K154" s="92" t="str">
        <f t="shared" si="14"/>
        <v>e992</v>
      </c>
      <c r="L154" s="18" t="str">
        <f>J154</f>
        <v>Vie [Hors épargne en UC]</v>
      </c>
      <c r="M154" s="142" t="s">
        <v>190</v>
      </c>
      <c r="N154" s="139" t="s">
        <v>192</v>
      </c>
      <c r="O154" s="142" t="s">
        <v>427</v>
      </c>
      <c r="P154" s="139"/>
      <c r="Q154" s="139"/>
      <c r="R154" s="139"/>
    </row>
    <row r="155" spans="1:19" outlineLevel="2">
      <c r="A155" t="s">
        <v>2038</v>
      </c>
      <c r="B155" s="142" t="s">
        <v>2039</v>
      </c>
      <c r="D155" s="142" t="s">
        <v>427</v>
      </c>
      <c r="H155" s="142">
        <f t="shared" si="12"/>
        <v>2</v>
      </c>
      <c r="J155" s="22" t="s">
        <v>2546</v>
      </c>
      <c r="K155" s="92" t="str">
        <f t="shared" si="14"/>
        <v>e1273</v>
      </c>
      <c r="L155" s="18" t="str">
        <f>J155</f>
        <v>Vie [Hors branche 26 non PERP et non RPS]</v>
      </c>
      <c r="M155" s="142" t="s">
        <v>190</v>
      </c>
      <c r="N155" s="139" t="s">
        <v>192</v>
      </c>
      <c r="O155" s="142" t="s">
        <v>427</v>
      </c>
      <c r="P155" s="139"/>
      <c r="Q155" s="139"/>
      <c r="R155" s="139"/>
    </row>
    <row r="156" spans="1:19" outlineLevel="2">
      <c r="A156" t="s">
        <v>2040</v>
      </c>
      <c r="B156" s="142" t="s">
        <v>2041</v>
      </c>
      <c r="D156" s="142" t="s">
        <v>427</v>
      </c>
      <c r="H156" s="142">
        <f t="shared" si="12"/>
        <v>1</v>
      </c>
      <c r="J156" s="56" t="s">
        <v>547</v>
      </c>
      <c r="K156" s="92" t="str">
        <f t="shared" si="14"/>
        <v>x91</v>
      </c>
      <c r="L156" s="18" t="str">
        <f t="shared" ref="L156:L169" si="15">J156</f>
        <v>Épargne hors UC</v>
      </c>
      <c r="M156" s="142" t="s">
        <v>190</v>
      </c>
      <c r="N156" s="139" t="s">
        <v>192</v>
      </c>
      <c r="O156" s="142" t="s">
        <v>243</v>
      </c>
      <c r="P156" s="139"/>
      <c r="Q156" s="139"/>
      <c r="R156" s="139"/>
    </row>
    <row r="157" spans="1:19" outlineLevel="2">
      <c r="A157" t="s">
        <v>2042</v>
      </c>
      <c r="B157" s="142" t="s">
        <v>2043</v>
      </c>
      <c r="D157" s="142" t="s">
        <v>427</v>
      </c>
      <c r="E157" s="9"/>
      <c r="F157" s="9"/>
      <c r="G157" s="9"/>
      <c r="H157" s="142">
        <f t="shared" si="12"/>
        <v>1</v>
      </c>
      <c r="J157" s="70" t="s">
        <v>188</v>
      </c>
      <c r="K157" s="92" t="str">
        <f t="shared" si="14"/>
        <v>e961</v>
      </c>
      <c r="L157" s="18" t="str">
        <f t="shared" si="15"/>
        <v>Garanties en cas de vie et capitalisation [hors contrats en UC]</v>
      </c>
      <c r="M157" s="142" t="s">
        <v>190</v>
      </c>
      <c r="N157" s="139" t="s">
        <v>192</v>
      </c>
      <c r="O157" s="142" t="s">
        <v>427</v>
      </c>
      <c r="P157" s="139"/>
      <c r="Q157" s="139"/>
      <c r="R157" s="139"/>
    </row>
    <row r="158" spans="1:19" outlineLevel="2">
      <c r="A158" t="s">
        <v>2044</v>
      </c>
      <c r="B158" s="142" t="s">
        <v>2045</v>
      </c>
      <c r="D158" s="142" t="s">
        <v>427</v>
      </c>
      <c r="E158" s="9"/>
      <c r="F158" s="9"/>
      <c r="G158" s="9"/>
      <c r="H158" s="142">
        <f t="shared" si="12"/>
        <v>1</v>
      </c>
      <c r="J158" s="71" t="s">
        <v>125</v>
      </c>
      <c r="K158" s="92" t="str">
        <f t="shared" si="14"/>
        <v>e932</v>
      </c>
      <c r="L158" s="18" t="str">
        <f t="shared" si="15"/>
        <v>Contrats de capitalisation à prime unique (ou versements libres) [1]</v>
      </c>
      <c r="M158" s="142"/>
      <c r="N158" s="139" t="s">
        <v>192</v>
      </c>
      <c r="O158" s="142" t="s">
        <v>427</v>
      </c>
      <c r="P158" s="139"/>
      <c r="Q158" s="139"/>
      <c r="R158" s="139"/>
    </row>
    <row r="159" spans="1:19">
      <c r="A159" t="s">
        <v>2046</v>
      </c>
      <c r="B159" s="142" t="s">
        <v>2047</v>
      </c>
      <c r="D159" s="142" t="s">
        <v>427</v>
      </c>
      <c r="E159" s="9"/>
      <c r="F159" s="9"/>
      <c r="G159" s="9"/>
      <c r="H159" s="142">
        <f t="shared" si="12"/>
        <v>1</v>
      </c>
      <c r="J159" s="71" t="s">
        <v>126</v>
      </c>
      <c r="K159" s="92" t="str">
        <f t="shared" si="14"/>
        <v>e933</v>
      </c>
      <c r="L159" s="18" t="str">
        <f t="shared" si="15"/>
        <v>Contrats de capitalisation à primes périodiques [2]</v>
      </c>
      <c r="M159" s="142"/>
      <c r="N159" s="139" t="s">
        <v>192</v>
      </c>
      <c r="O159" s="142" t="s">
        <v>427</v>
      </c>
      <c r="P159" s="139"/>
      <c r="Q159" s="139"/>
      <c r="R159" s="139"/>
    </row>
    <row r="160" spans="1:19" outlineLevel="1">
      <c r="A160" t="s">
        <v>2048</v>
      </c>
      <c r="B160" s="142" t="s">
        <v>2049</v>
      </c>
      <c r="D160" s="142" t="s">
        <v>427</v>
      </c>
      <c r="E160" s="9"/>
      <c r="F160" s="9"/>
      <c r="G160" s="9"/>
      <c r="H160" s="142">
        <f t="shared" si="12"/>
        <v>1</v>
      </c>
      <c r="J160" s="71" t="s">
        <v>128</v>
      </c>
      <c r="K160" s="92" t="str">
        <f t="shared" si="14"/>
        <v>e911</v>
      </c>
      <c r="L160" s="18" t="str">
        <f t="shared" si="15"/>
        <v>Autres contrats individuels d'assurance vie à prime unique (ou versements libres) (y compris groupes ouverts) [4]</v>
      </c>
      <c r="M160" s="142"/>
      <c r="N160" s="139" t="s">
        <v>192</v>
      </c>
      <c r="O160" s="142" t="s">
        <v>427</v>
      </c>
      <c r="P160" s="139"/>
      <c r="Q160" s="139"/>
      <c r="R160" s="139"/>
    </row>
    <row r="161" spans="1:27" outlineLevel="2">
      <c r="A161" t="s">
        <v>2050</v>
      </c>
      <c r="B161" s="142" t="s">
        <v>2051</v>
      </c>
      <c r="D161" s="142" t="s">
        <v>427</v>
      </c>
      <c r="E161" s="9"/>
      <c r="F161" s="9"/>
      <c r="G161" s="9"/>
      <c r="H161" s="142">
        <f t="shared" si="12"/>
        <v>1</v>
      </c>
      <c r="J161" s="71" t="s">
        <v>129</v>
      </c>
      <c r="K161" s="92" t="str">
        <f t="shared" si="14"/>
        <v>e912</v>
      </c>
      <c r="L161" s="18" t="str">
        <f t="shared" si="15"/>
        <v>Autres contrats individuels d'assurance vie à primes périodiques (y compris groupes ouverts) [5]</v>
      </c>
      <c r="M161" s="142"/>
      <c r="N161" s="139" t="s">
        <v>192</v>
      </c>
      <c r="O161" s="142" t="s">
        <v>427</v>
      </c>
      <c r="P161" s="139"/>
      <c r="Q161" s="139"/>
      <c r="R161" s="139"/>
    </row>
    <row r="162" spans="1:27" outlineLevel="2">
      <c r="A162" t="s">
        <v>2052</v>
      </c>
      <c r="B162" s="142" t="s">
        <v>2053</v>
      </c>
      <c r="D162" s="142" t="s">
        <v>427</v>
      </c>
      <c r="E162" s="9"/>
      <c r="F162" s="9"/>
      <c r="G162" s="9"/>
      <c r="H162" s="142">
        <f t="shared" si="12"/>
        <v>1</v>
      </c>
      <c r="J162" s="71" t="s">
        <v>131</v>
      </c>
      <c r="K162" s="140" t="str">
        <f t="shared" si="14"/>
        <v>e927</v>
      </c>
      <c r="L162" s="18" t="str">
        <f t="shared" si="15"/>
        <v>Contrats collectifs d'assurance en cas de vie [7]</v>
      </c>
      <c r="M162" s="139"/>
      <c r="N162" s="139" t="s">
        <v>192</v>
      </c>
      <c r="O162" s="142" t="s">
        <v>427</v>
      </c>
      <c r="P162" s="139"/>
      <c r="Q162" s="139"/>
      <c r="R162" s="139"/>
    </row>
    <row r="163" spans="1:27" outlineLevel="3">
      <c r="A163" t="s">
        <v>2054</v>
      </c>
      <c r="B163" s="142" t="s">
        <v>2055</v>
      </c>
      <c r="D163" s="142" t="s">
        <v>427</v>
      </c>
      <c r="H163" s="142">
        <f t="shared" si="12"/>
        <v>1</v>
      </c>
      <c r="J163" s="210" t="s">
        <v>2571</v>
      </c>
      <c r="K163" s="140" t="str">
        <f>VLOOKUP(J163,$A$1:$I$315,2,FALSE)</f>
        <v>e1274</v>
      </c>
      <c r="L163" s="18" t="str">
        <f>J163</f>
        <v>Contrats de retraite professionnelle supplémentaire régis par l'article L. 143-1 ne relevant pas des 12, 14 ou 15 [16]</v>
      </c>
      <c r="M163" s="139"/>
      <c r="N163" s="139" t="s">
        <v>192</v>
      </c>
      <c r="O163" s="142" t="s">
        <v>427</v>
      </c>
      <c r="P163" s="139"/>
      <c r="Q163" s="139"/>
      <c r="R163" s="139"/>
    </row>
    <row r="164" spans="1:27" outlineLevel="4">
      <c r="A164" t="s">
        <v>2056</v>
      </c>
      <c r="B164" s="142" t="s">
        <v>2057</v>
      </c>
      <c r="D164" s="142" t="s">
        <v>427</v>
      </c>
      <c r="H164" s="142">
        <f t="shared" si="12"/>
        <v>1</v>
      </c>
      <c r="J164" s="70" t="s">
        <v>187</v>
      </c>
      <c r="K164" s="140" t="str">
        <f t="shared" si="14"/>
        <v>e959</v>
      </c>
      <c r="L164" s="18" t="str">
        <f t="shared" si="15"/>
        <v>Garanties en cas de décès</v>
      </c>
      <c r="M164" s="139" t="s">
        <v>190</v>
      </c>
      <c r="N164" s="139" t="s">
        <v>192</v>
      </c>
      <c r="O164" s="142" t="s">
        <v>427</v>
      </c>
      <c r="P164" s="139"/>
      <c r="Q164" s="139"/>
      <c r="R164" s="139"/>
    </row>
    <row r="165" spans="1:27" outlineLevel="4">
      <c r="A165" t="s">
        <v>2058</v>
      </c>
      <c r="B165" s="142" t="s">
        <v>2059</v>
      </c>
      <c r="D165" s="142" t="s">
        <v>427</v>
      </c>
      <c r="H165" s="142">
        <f t="shared" si="12"/>
        <v>1</v>
      </c>
      <c r="J165" s="71" t="s">
        <v>127</v>
      </c>
      <c r="K165" s="140" t="str">
        <f t="shared" si="14"/>
        <v>e936</v>
      </c>
      <c r="L165" s="18" t="str">
        <f t="shared" si="15"/>
        <v>Contrats individuels d'assurance temporaire décès (y compris groupes ouverts) [3]</v>
      </c>
      <c r="M165" s="139"/>
      <c r="N165" s="139" t="s">
        <v>192</v>
      </c>
      <c r="O165" s="142" t="s">
        <v>427</v>
      </c>
      <c r="P165" s="139"/>
      <c r="Q165" s="139"/>
      <c r="R165" s="139"/>
    </row>
    <row r="166" spans="1:27" outlineLevel="3">
      <c r="A166" t="s">
        <v>2352</v>
      </c>
      <c r="B166" s="142" t="s">
        <v>2060</v>
      </c>
      <c r="D166" s="142" t="s">
        <v>427</v>
      </c>
      <c r="H166" s="142">
        <f t="shared" si="12"/>
        <v>1</v>
      </c>
      <c r="J166" s="71" t="s">
        <v>130</v>
      </c>
      <c r="K166" s="140" t="str">
        <f t="shared" si="14"/>
        <v>e926</v>
      </c>
      <c r="L166" s="18" t="str">
        <f t="shared" si="15"/>
        <v>Contrats collectifs d'assurance en cas de décès [6]</v>
      </c>
      <c r="M166" s="139"/>
      <c r="N166" s="139" t="s">
        <v>192</v>
      </c>
      <c r="O166" s="142" t="s">
        <v>427</v>
      </c>
      <c r="P166" s="139"/>
      <c r="Q166" s="139"/>
      <c r="R166" s="139"/>
    </row>
    <row r="167" spans="1:27" outlineLevel="4">
      <c r="A167" t="s">
        <v>2061</v>
      </c>
      <c r="B167" s="142" t="s">
        <v>2062</v>
      </c>
      <c r="D167" s="142" t="s">
        <v>427</v>
      </c>
      <c r="H167" s="142">
        <f t="shared" si="12"/>
        <v>1</v>
      </c>
      <c r="J167" s="56" t="s">
        <v>388</v>
      </c>
      <c r="K167" s="140" t="str">
        <f t="shared" si="14"/>
        <v>e938</v>
      </c>
      <c r="L167" s="18" t="str">
        <f t="shared" si="15"/>
        <v>Contrats relevant de l'article L. 144-2 mais ne relevant pas de l'article L. 143-1 (PERP) [11]</v>
      </c>
      <c r="M167" s="139"/>
      <c r="N167" s="139" t="s">
        <v>192</v>
      </c>
      <c r="O167" s="142" t="s">
        <v>427</v>
      </c>
      <c r="P167" s="139"/>
      <c r="Q167" s="139"/>
      <c r="R167" s="139"/>
    </row>
    <row r="168" spans="1:27" outlineLevel="4">
      <c r="A168" t="s">
        <v>2063</v>
      </c>
      <c r="B168" s="142" t="s">
        <v>2064</v>
      </c>
      <c r="D168" s="142" t="s">
        <v>427</v>
      </c>
      <c r="H168" s="142">
        <f t="shared" si="12"/>
        <v>1</v>
      </c>
      <c r="J168" s="56" t="s">
        <v>387</v>
      </c>
      <c r="K168" s="140" t="str">
        <f t="shared" si="14"/>
        <v>e975</v>
      </c>
      <c r="L168" s="18" t="str">
        <f t="shared" si="15"/>
        <v>Opérations relevant de l'article L. 134-1 mais ne relevant pas des articles L. 143-1 et L. 144-2 (Eurocroissance) [13]</v>
      </c>
      <c r="M168" s="139"/>
      <c r="N168" s="139" t="s">
        <v>192</v>
      </c>
      <c r="O168" s="142" t="s">
        <v>427</v>
      </c>
      <c r="P168" s="139"/>
      <c r="Q168" s="139"/>
      <c r="R168" s="139"/>
    </row>
    <row r="169" spans="1:27">
      <c r="A169" t="s">
        <v>2065</v>
      </c>
      <c r="B169" s="142" t="s">
        <v>2066</v>
      </c>
      <c r="D169" s="142" t="s">
        <v>427</v>
      </c>
      <c r="H169" s="142">
        <f t="shared" si="12"/>
        <v>1</v>
      </c>
      <c r="J169" s="22" t="s">
        <v>2544</v>
      </c>
      <c r="K169" s="140" t="str">
        <f t="shared" si="14"/>
        <v>e1272</v>
      </c>
      <c r="L169" s="18" t="str">
        <f t="shared" si="15"/>
        <v>Autres Vie [Branche 26, non PERP et non RPS]</v>
      </c>
      <c r="M169" s="139"/>
      <c r="N169" s="139" t="s">
        <v>192</v>
      </c>
      <c r="O169" s="142" t="s">
        <v>427</v>
      </c>
      <c r="P169" s="139"/>
      <c r="Q169" s="139"/>
      <c r="R169" s="139"/>
    </row>
    <row r="170" spans="1:27" outlineLevel="1">
      <c r="A170" t="s">
        <v>2067</v>
      </c>
      <c r="B170" s="142" t="s">
        <v>2068</v>
      </c>
      <c r="D170" s="142" t="s">
        <v>427</v>
      </c>
      <c r="H170" s="142">
        <f t="shared" si="12"/>
        <v>1</v>
      </c>
      <c r="J170" s="43" t="s">
        <v>628</v>
      </c>
      <c r="K170" s="1"/>
      <c r="L170" s="18"/>
      <c r="O170" s="9" t="s">
        <v>427</v>
      </c>
      <c r="Q170" t="s">
        <v>248</v>
      </c>
      <c r="R170" t="s">
        <v>2343</v>
      </c>
    </row>
    <row r="171" spans="1:27" outlineLevel="2">
      <c r="A171" t="s">
        <v>2069</v>
      </c>
      <c r="B171" s="142" t="s">
        <v>2070</v>
      </c>
      <c r="D171" s="142" t="s">
        <v>427</v>
      </c>
      <c r="H171" s="142">
        <f t="shared" si="12"/>
        <v>1</v>
      </c>
      <c r="J171" s="53" t="s">
        <v>244</v>
      </c>
      <c r="K171" s="1" t="str">
        <f t="shared" ref="K171:K181" si="16">VLOOKUP(J171,$A$1:$I$315,2,FALSE)</f>
        <v>x0</v>
      </c>
      <c r="L171" s="18" t="str">
        <f t="shared" si="8"/>
        <v>Total/NA</v>
      </c>
      <c r="M171" s="9" t="s">
        <v>190</v>
      </c>
      <c r="N171" s="9"/>
      <c r="O171" s="9" t="s">
        <v>243</v>
      </c>
      <c r="V171" s="139"/>
      <c r="W171" s="139"/>
      <c r="X171" s="139"/>
      <c r="Y171" s="139"/>
      <c r="Z171" s="139"/>
      <c r="AA171" s="139"/>
    </row>
    <row r="172" spans="1:27" outlineLevel="2">
      <c r="A172" t="s">
        <v>2071</v>
      </c>
      <c r="B172" s="142" t="s">
        <v>2072</v>
      </c>
      <c r="D172" s="142" t="s">
        <v>427</v>
      </c>
      <c r="H172" s="142">
        <f t="shared" si="12"/>
        <v>1</v>
      </c>
      <c r="J172" s="47" t="s">
        <v>60</v>
      </c>
      <c r="K172" s="1" t="str">
        <f t="shared" si="16"/>
        <v>e991</v>
      </c>
      <c r="L172" s="18" t="str">
        <f t="shared" si="8"/>
        <v>Vie</v>
      </c>
      <c r="M172" t="s">
        <v>190</v>
      </c>
      <c r="N172" t="s">
        <v>192</v>
      </c>
      <c r="O172" s="9" t="s">
        <v>427</v>
      </c>
    </row>
    <row r="173" spans="1:27" outlineLevel="2">
      <c r="A173" t="s">
        <v>2073</v>
      </c>
      <c r="B173" s="142" t="s">
        <v>2074</v>
      </c>
      <c r="D173" s="142" t="s">
        <v>427</v>
      </c>
      <c r="H173" s="142">
        <f t="shared" si="12"/>
        <v>1</v>
      </c>
      <c r="J173" s="22" t="s">
        <v>180</v>
      </c>
      <c r="K173" s="1" t="str">
        <f t="shared" si="16"/>
        <v>e994</v>
      </c>
      <c r="L173" s="18" t="str">
        <f t="shared" si="8"/>
        <v>Vie-Décès</v>
      </c>
      <c r="N173" t="s">
        <v>192</v>
      </c>
      <c r="O173" s="9" t="s">
        <v>427</v>
      </c>
    </row>
    <row r="174" spans="1:27">
      <c r="A174" t="s">
        <v>2075</v>
      </c>
      <c r="B174" s="142" t="s">
        <v>2076</v>
      </c>
      <c r="D174" s="142" t="s">
        <v>427</v>
      </c>
      <c r="H174" s="142">
        <f t="shared" si="12"/>
        <v>1</v>
      </c>
      <c r="J174" s="22" t="s">
        <v>181</v>
      </c>
      <c r="K174" s="1" t="str">
        <f t="shared" si="16"/>
        <v>e972</v>
      </c>
      <c r="L174" s="18" t="str">
        <f t="shared" si="8"/>
        <v>Nuptialité-natalité</v>
      </c>
      <c r="N174" t="s">
        <v>192</v>
      </c>
      <c r="O174" s="9" t="s">
        <v>427</v>
      </c>
    </row>
    <row r="175" spans="1:27" outlineLevel="1">
      <c r="A175" t="s">
        <v>2077</v>
      </c>
      <c r="B175" s="142" t="s">
        <v>2078</v>
      </c>
      <c r="D175" s="142" t="s">
        <v>427</v>
      </c>
      <c r="H175" s="142">
        <f t="shared" si="12"/>
        <v>1</v>
      </c>
      <c r="J175" s="22" t="s">
        <v>182</v>
      </c>
      <c r="K175" s="1" t="str">
        <f t="shared" si="16"/>
        <v>e907</v>
      </c>
      <c r="L175" s="18" t="str">
        <f t="shared" si="8"/>
        <v>Assurance liées à des fonds d'investissement</v>
      </c>
      <c r="N175" t="s">
        <v>192</v>
      </c>
      <c r="O175" s="9" t="s">
        <v>427</v>
      </c>
    </row>
    <row r="176" spans="1:27" outlineLevel="2">
      <c r="A176" t="s">
        <v>2079</v>
      </c>
      <c r="B176" s="142" t="s">
        <v>2080</v>
      </c>
      <c r="D176" s="142" t="s">
        <v>427</v>
      </c>
      <c r="H176" s="142">
        <f t="shared" si="12"/>
        <v>1</v>
      </c>
      <c r="J176" s="22" t="s">
        <v>183</v>
      </c>
      <c r="K176" s="1" t="str">
        <f t="shared" si="16"/>
        <v>e920</v>
      </c>
      <c r="L176" s="18" t="str">
        <f t="shared" ref="L176:L239" si="17">J176</f>
        <v>Capitalisation</v>
      </c>
      <c r="N176" t="s">
        <v>192</v>
      </c>
      <c r="O176" s="9" t="s">
        <v>427</v>
      </c>
    </row>
    <row r="177" spans="1:27" outlineLevel="2">
      <c r="A177" t="s">
        <v>2081</v>
      </c>
      <c r="B177" s="142" t="s">
        <v>2082</v>
      </c>
      <c r="D177" s="142" t="s">
        <v>427</v>
      </c>
      <c r="H177" s="142">
        <f t="shared" si="12"/>
        <v>1</v>
      </c>
      <c r="J177" s="22" t="s">
        <v>184</v>
      </c>
      <c r="K177" s="1" t="str">
        <f t="shared" si="16"/>
        <v>e965</v>
      </c>
      <c r="L177" s="18" t="str">
        <f t="shared" si="17"/>
        <v>Gestion des fonds collectifs</v>
      </c>
      <c r="N177" t="s">
        <v>192</v>
      </c>
      <c r="O177" s="9" t="s">
        <v>427</v>
      </c>
    </row>
    <row r="178" spans="1:27">
      <c r="A178" t="s">
        <v>2083</v>
      </c>
      <c r="B178" s="142" t="s">
        <v>2084</v>
      </c>
      <c r="D178" s="142" t="s">
        <v>427</v>
      </c>
      <c r="H178" s="142">
        <f t="shared" si="12"/>
        <v>1</v>
      </c>
      <c r="J178" s="22" t="s">
        <v>526</v>
      </c>
      <c r="K178" s="1" t="str">
        <f t="shared" si="16"/>
        <v>e973</v>
      </c>
      <c r="L178" s="18" t="str">
        <f t="shared" si="17"/>
        <v>Opérations collectives de retraite</v>
      </c>
      <c r="N178" t="s">
        <v>192</v>
      </c>
      <c r="O178" s="9" t="s">
        <v>427</v>
      </c>
    </row>
    <row r="179" spans="1:27" outlineLevel="1">
      <c r="A179" t="s">
        <v>2085</v>
      </c>
      <c r="B179" s="142" t="s">
        <v>2086</v>
      </c>
      <c r="D179" s="142" t="s">
        <v>427</v>
      </c>
      <c r="H179" s="142">
        <f t="shared" si="12"/>
        <v>1</v>
      </c>
      <c r="J179" s="47" t="s">
        <v>61</v>
      </c>
      <c r="K179" s="1" t="str">
        <f t="shared" si="16"/>
        <v>e968</v>
      </c>
      <c r="L179" s="18" t="str">
        <f t="shared" si="17"/>
        <v>Non Vie</v>
      </c>
      <c r="M179" t="s">
        <v>190</v>
      </c>
      <c r="N179" t="s">
        <v>192</v>
      </c>
      <c r="O179" s="9" t="s">
        <v>427</v>
      </c>
    </row>
    <row r="180" spans="1:27" outlineLevel="2">
      <c r="A180" t="s">
        <v>2087</v>
      </c>
      <c r="B180" s="142" t="s">
        <v>2088</v>
      </c>
      <c r="D180" s="142" t="s">
        <v>427</v>
      </c>
      <c r="H180" s="142">
        <f t="shared" si="12"/>
        <v>1</v>
      </c>
      <c r="J180" s="22" t="s">
        <v>178</v>
      </c>
      <c r="K180" s="1" t="str">
        <f t="shared" si="16"/>
        <v>e900</v>
      </c>
      <c r="L180" s="18" t="str">
        <f t="shared" si="17"/>
        <v>Accidents-Maladie</v>
      </c>
      <c r="N180" t="s">
        <v>192</v>
      </c>
      <c r="O180" s="9" t="s">
        <v>427</v>
      </c>
    </row>
    <row r="181" spans="1:27" outlineLevel="2">
      <c r="A181" t="s">
        <v>2089</v>
      </c>
      <c r="B181" s="142" t="s">
        <v>2090</v>
      </c>
      <c r="D181" s="142" t="s">
        <v>427</v>
      </c>
      <c r="H181" s="142">
        <f t="shared" si="12"/>
        <v>1</v>
      </c>
      <c r="J181" s="22" t="s">
        <v>179</v>
      </c>
      <c r="K181" s="1" t="str">
        <f t="shared" si="16"/>
        <v>e924</v>
      </c>
      <c r="L181" s="18" t="str">
        <f t="shared" si="17"/>
        <v>Chômage</v>
      </c>
      <c r="N181" t="s">
        <v>192</v>
      </c>
      <c r="O181" s="9" t="s">
        <v>427</v>
      </c>
    </row>
    <row r="182" spans="1:27">
      <c r="A182" t="s">
        <v>2091</v>
      </c>
      <c r="B182" s="142" t="s">
        <v>2092</v>
      </c>
      <c r="D182" s="142" t="s">
        <v>427</v>
      </c>
      <c r="H182" s="142">
        <f t="shared" si="12"/>
        <v>1</v>
      </c>
      <c r="J182" s="43" t="s">
        <v>629</v>
      </c>
      <c r="K182" s="1"/>
      <c r="L182" s="18"/>
      <c r="O182" s="9" t="s">
        <v>427</v>
      </c>
      <c r="Q182" t="s">
        <v>248</v>
      </c>
      <c r="R182" s="9" t="s">
        <v>1452</v>
      </c>
    </row>
    <row r="183" spans="1:27" outlineLevel="1">
      <c r="A183" t="s">
        <v>2093</v>
      </c>
      <c r="B183" s="142" t="s">
        <v>2094</v>
      </c>
      <c r="D183" s="142" t="s">
        <v>427</v>
      </c>
      <c r="H183" s="142">
        <f t="shared" si="12"/>
        <v>1</v>
      </c>
      <c r="J183" s="53" t="s">
        <v>244</v>
      </c>
      <c r="K183" s="1" t="str">
        <f t="shared" ref="K183:K215" si="18">VLOOKUP(J183,$A$1:$I$315,2,FALSE)</f>
        <v>x0</v>
      </c>
      <c r="L183" s="18" t="str">
        <f t="shared" si="17"/>
        <v>Total/NA</v>
      </c>
      <c r="M183" s="9" t="s">
        <v>190</v>
      </c>
      <c r="N183" s="9"/>
      <c r="O183" s="9" t="s">
        <v>243</v>
      </c>
      <c r="V183" s="9"/>
    </row>
    <row r="184" spans="1:27" outlineLevel="2">
      <c r="A184" t="s">
        <v>2095</v>
      </c>
      <c r="B184" s="142" t="s">
        <v>2096</v>
      </c>
      <c r="D184" s="142" t="s">
        <v>427</v>
      </c>
      <c r="H184" s="142">
        <f t="shared" si="12"/>
        <v>1</v>
      </c>
      <c r="J184" s="47" t="s">
        <v>125</v>
      </c>
      <c r="K184" s="1" t="str">
        <f t="shared" si="18"/>
        <v>e932</v>
      </c>
      <c r="L184" s="18" t="str">
        <f t="shared" si="17"/>
        <v>Contrats de capitalisation à prime unique (ou versements libres) [1]</v>
      </c>
      <c r="N184" t="s">
        <v>192</v>
      </c>
      <c r="O184" s="9" t="s">
        <v>427</v>
      </c>
      <c r="V184" s="9"/>
    </row>
    <row r="185" spans="1:27" outlineLevel="2">
      <c r="A185" t="s">
        <v>2097</v>
      </c>
      <c r="B185" s="142" t="s">
        <v>2098</v>
      </c>
      <c r="D185" s="142" t="s">
        <v>427</v>
      </c>
      <c r="H185" s="142">
        <f t="shared" si="12"/>
        <v>1</v>
      </c>
      <c r="J185" s="47" t="s">
        <v>126</v>
      </c>
      <c r="K185" s="1" t="str">
        <f t="shared" si="18"/>
        <v>e933</v>
      </c>
      <c r="L185" s="18" t="str">
        <f t="shared" si="17"/>
        <v>Contrats de capitalisation à primes périodiques [2]</v>
      </c>
      <c r="N185" t="s">
        <v>192</v>
      </c>
      <c r="O185" s="9" t="s">
        <v>427</v>
      </c>
      <c r="V185" s="9"/>
    </row>
    <row r="186" spans="1:27" s="9" customFormat="1" outlineLevel="2">
      <c r="A186" s="9" t="s">
        <v>2099</v>
      </c>
      <c r="B186" s="142" t="s">
        <v>2100</v>
      </c>
      <c r="D186" s="142" t="s">
        <v>427</v>
      </c>
      <c r="H186" s="142">
        <f t="shared" si="12"/>
        <v>1</v>
      </c>
      <c r="J186" s="47" t="s">
        <v>127</v>
      </c>
      <c r="K186" s="1" t="str">
        <f t="shared" si="18"/>
        <v>e936</v>
      </c>
      <c r="L186" s="18" t="str">
        <f t="shared" si="17"/>
        <v>Contrats individuels d'assurance temporaire décès (y compris groupes ouverts) [3]</v>
      </c>
      <c r="M186"/>
      <c r="N186" t="s">
        <v>192</v>
      </c>
      <c r="O186" s="9" t="s">
        <v>427</v>
      </c>
      <c r="P186"/>
      <c r="Q186"/>
      <c r="R186"/>
      <c r="S186"/>
      <c r="T186"/>
      <c r="U186"/>
      <c r="W186"/>
      <c r="X186"/>
      <c r="Y186"/>
      <c r="Z186"/>
      <c r="AA186"/>
    </row>
    <row r="187" spans="1:27" s="9" customFormat="1" outlineLevel="3">
      <c r="A187" s="9" t="s">
        <v>2101</v>
      </c>
      <c r="B187" s="142" t="s">
        <v>2102</v>
      </c>
      <c r="D187" s="142" t="s">
        <v>427</v>
      </c>
      <c r="H187" s="142">
        <f t="shared" si="12"/>
        <v>1</v>
      </c>
      <c r="J187" s="47" t="s">
        <v>128</v>
      </c>
      <c r="K187" s="1" t="str">
        <f t="shared" si="18"/>
        <v>e911</v>
      </c>
      <c r="L187" s="18" t="str">
        <f t="shared" si="17"/>
        <v>Autres contrats individuels d'assurance vie à prime unique (ou versements libres) (y compris groupes ouverts) [4]</v>
      </c>
      <c r="M187"/>
      <c r="N187" t="s">
        <v>192</v>
      </c>
      <c r="O187" s="9" t="s">
        <v>427</v>
      </c>
      <c r="P187"/>
      <c r="Q187"/>
      <c r="R187"/>
      <c r="S187"/>
      <c r="T187"/>
      <c r="U187"/>
    </row>
    <row r="188" spans="1:27" s="9" customFormat="1" outlineLevel="3">
      <c r="A188" s="9" t="s">
        <v>2103</v>
      </c>
      <c r="B188" s="142" t="s">
        <v>2104</v>
      </c>
      <c r="D188" s="142" t="s">
        <v>427</v>
      </c>
      <c r="H188" s="142">
        <f t="shared" si="12"/>
        <v>1</v>
      </c>
      <c r="J188" s="47" t="s">
        <v>129</v>
      </c>
      <c r="K188" s="1" t="str">
        <f t="shared" si="18"/>
        <v>e912</v>
      </c>
      <c r="L188" s="18" t="str">
        <f t="shared" si="17"/>
        <v>Autres contrats individuels d'assurance vie à primes périodiques (y compris groupes ouverts) [5]</v>
      </c>
      <c r="M188"/>
      <c r="N188" t="s">
        <v>192</v>
      </c>
      <c r="O188" s="9" t="s">
        <v>427</v>
      </c>
      <c r="P188"/>
      <c r="Q188"/>
      <c r="R188"/>
      <c r="S188"/>
      <c r="T188"/>
      <c r="U188"/>
    </row>
    <row r="189" spans="1:27" s="9" customFormat="1" outlineLevel="2">
      <c r="A189" s="9" t="s">
        <v>2105</v>
      </c>
      <c r="B189" s="142" t="s">
        <v>2106</v>
      </c>
      <c r="D189" s="142" t="s">
        <v>427</v>
      </c>
      <c r="H189" s="142">
        <f t="shared" si="12"/>
        <v>1</v>
      </c>
      <c r="J189" s="47" t="s">
        <v>130</v>
      </c>
      <c r="K189" s="1" t="str">
        <f t="shared" si="18"/>
        <v>e926</v>
      </c>
      <c r="L189" s="18" t="str">
        <f t="shared" si="17"/>
        <v>Contrats collectifs d'assurance en cas de décès [6]</v>
      </c>
      <c r="M189"/>
      <c r="N189" t="s">
        <v>192</v>
      </c>
      <c r="O189" s="9" t="s">
        <v>427</v>
      </c>
      <c r="P189"/>
      <c r="Q189"/>
      <c r="R189"/>
      <c r="S189"/>
      <c r="T189"/>
      <c r="U189"/>
    </row>
    <row r="190" spans="1:27" s="9" customFormat="1" outlineLevel="3">
      <c r="A190" s="9" t="s">
        <v>2107</v>
      </c>
      <c r="B190" s="142" t="s">
        <v>2108</v>
      </c>
      <c r="D190" s="142" t="s">
        <v>427</v>
      </c>
      <c r="H190" s="142">
        <f t="shared" si="12"/>
        <v>1</v>
      </c>
      <c r="J190" s="47" t="s">
        <v>131</v>
      </c>
      <c r="K190" s="1" t="str">
        <f t="shared" si="18"/>
        <v>e927</v>
      </c>
      <c r="L190" s="18" t="str">
        <f t="shared" si="17"/>
        <v>Contrats collectifs d'assurance en cas de vie [7]</v>
      </c>
      <c r="M190"/>
      <c r="N190" t="s">
        <v>192</v>
      </c>
      <c r="O190" s="9" t="s">
        <v>427</v>
      </c>
      <c r="P190"/>
      <c r="Q190"/>
      <c r="R190"/>
      <c r="S190"/>
      <c r="T190"/>
      <c r="U190"/>
    </row>
    <row r="191" spans="1:27" s="9" customFormat="1" outlineLevel="3">
      <c r="A191" s="9" t="s">
        <v>2109</v>
      </c>
      <c r="B191" s="142" t="s">
        <v>2110</v>
      </c>
      <c r="D191" s="142" t="s">
        <v>427</v>
      </c>
      <c r="H191" s="142">
        <f t="shared" si="12"/>
        <v>1</v>
      </c>
      <c r="J191" s="47" t="s">
        <v>132</v>
      </c>
      <c r="K191" s="1" t="str">
        <f t="shared" si="18"/>
        <v>e930</v>
      </c>
      <c r="L191" s="18" t="str">
        <f t="shared" si="17"/>
        <v>Contrats d'assurance vie ou de capitalisation en unités de compte à prime unique (ou versements libres) [8]</v>
      </c>
      <c r="M191"/>
      <c r="N191" t="s">
        <v>192</v>
      </c>
      <c r="O191" s="9" t="s">
        <v>427</v>
      </c>
      <c r="P191"/>
      <c r="Q191"/>
      <c r="R191"/>
      <c r="S191"/>
      <c r="T191" s="139"/>
      <c r="U191" s="139"/>
    </row>
    <row r="192" spans="1:27" s="9" customFormat="1" outlineLevel="2">
      <c r="A192" s="9" t="s">
        <v>2111</v>
      </c>
      <c r="B192" s="142" t="s">
        <v>2112</v>
      </c>
      <c r="D192" s="142" t="s">
        <v>427</v>
      </c>
      <c r="H192" s="142">
        <f t="shared" si="12"/>
        <v>1</v>
      </c>
      <c r="J192" s="47" t="s">
        <v>133</v>
      </c>
      <c r="K192" s="1" t="str">
        <f t="shared" si="18"/>
        <v>e931</v>
      </c>
      <c r="L192" s="18" t="str">
        <f t="shared" si="17"/>
        <v>Contrats d'assurance vie ou de capitalisation en unités de compte à primes périodiques [9]</v>
      </c>
      <c r="M192"/>
      <c r="N192" t="s">
        <v>192</v>
      </c>
      <c r="O192" s="9" t="s">
        <v>427</v>
      </c>
      <c r="P192"/>
      <c r="Q192"/>
      <c r="R192"/>
      <c r="S192"/>
      <c r="T192"/>
      <c r="U192"/>
    </row>
    <row r="193" spans="1:21" s="9" customFormat="1" outlineLevel="3">
      <c r="A193" s="9" t="s">
        <v>2113</v>
      </c>
      <c r="B193" s="142" t="s">
        <v>2114</v>
      </c>
      <c r="D193" s="142" t="s">
        <v>427</v>
      </c>
      <c r="H193" s="142">
        <f t="shared" si="12"/>
        <v>1</v>
      </c>
      <c r="J193" s="47" t="s">
        <v>134</v>
      </c>
      <c r="K193" s="1" t="str">
        <f t="shared" si="18"/>
        <v>e929</v>
      </c>
      <c r="L193" s="18" t="str">
        <f t="shared" si="17"/>
        <v>Contrats collectifs relevant de l'article L. 441-1 mais ne relevant pas des articles L. 143-1 et L. 144-2 [10]</v>
      </c>
      <c r="M193"/>
      <c r="N193" t="s">
        <v>192</v>
      </c>
      <c r="O193" s="9" t="s">
        <v>427</v>
      </c>
      <c r="P193"/>
      <c r="Q193"/>
      <c r="R193"/>
      <c r="S193"/>
      <c r="T193"/>
      <c r="U193"/>
    </row>
    <row r="194" spans="1:21" s="9" customFormat="1" outlineLevel="3">
      <c r="A194" s="9" t="s">
        <v>2115</v>
      </c>
      <c r="B194" s="142" t="s">
        <v>2116</v>
      </c>
      <c r="D194" s="142" t="s">
        <v>427</v>
      </c>
      <c r="H194" s="142">
        <f t="shared" ref="H194:H257" si="19">COUNTIF($J$2:$J$557,A194)</f>
        <v>1</v>
      </c>
      <c r="J194" s="47" t="s">
        <v>388</v>
      </c>
      <c r="K194" s="1" t="str">
        <f t="shared" si="18"/>
        <v>e938</v>
      </c>
      <c r="L194" s="18" t="str">
        <f t="shared" si="17"/>
        <v>Contrats relevant de l'article L. 144-2 mais ne relevant pas de l'article L. 143-1 (PERP) [11]</v>
      </c>
      <c r="M194"/>
      <c r="N194" t="s">
        <v>192</v>
      </c>
      <c r="O194" s="9" t="s">
        <v>427</v>
      </c>
      <c r="P194"/>
      <c r="Q194"/>
      <c r="R194"/>
      <c r="S194"/>
      <c r="T194"/>
      <c r="U194"/>
    </row>
    <row r="195" spans="1:21" s="9" customFormat="1" outlineLevel="2">
      <c r="A195" s="9" t="s">
        <v>2117</v>
      </c>
      <c r="B195" s="142" t="s">
        <v>2118</v>
      </c>
      <c r="D195" s="142" t="s">
        <v>427</v>
      </c>
      <c r="H195" s="142">
        <f t="shared" si="19"/>
        <v>3</v>
      </c>
      <c r="J195" s="47" t="s">
        <v>135</v>
      </c>
      <c r="K195" s="1" t="str">
        <f t="shared" si="18"/>
        <v>e934</v>
      </c>
      <c r="L195" s="18" t="str">
        <f t="shared" si="17"/>
        <v>Contrats de retraite professionnelle supplémentaire régis par l'article L. 143-1 [12]</v>
      </c>
      <c r="M195"/>
      <c r="N195" t="s">
        <v>192</v>
      </c>
      <c r="O195" s="9" t="s">
        <v>427</v>
      </c>
      <c r="P195"/>
      <c r="Q195"/>
      <c r="R195"/>
      <c r="S195"/>
      <c r="T195"/>
      <c r="U195"/>
    </row>
    <row r="196" spans="1:21" s="9" customFormat="1" outlineLevel="3">
      <c r="A196" s="9" t="s">
        <v>2119</v>
      </c>
      <c r="B196" s="142" t="s">
        <v>2120</v>
      </c>
      <c r="D196" s="142" t="s">
        <v>427</v>
      </c>
      <c r="H196" s="142">
        <f t="shared" si="19"/>
        <v>1</v>
      </c>
      <c r="J196" s="47" t="s">
        <v>387</v>
      </c>
      <c r="K196" s="1" t="str">
        <f t="shared" si="18"/>
        <v>e975</v>
      </c>
      <c r="L196" s="18" t="str">
        <f t="shared" si="17"/>
        <v>Opérations relevant de l'article L. 134-1 mais ne relevant pas des articles L. 143-1 et L. 144-2 (Eurocroissance) [13]</v>
      </c>
      <c r="M196"/>
      <c r="N196" t="s">
        <v>192</v>
      </c>
      <c r="O196" s="9" t="s">
        <v>427</v>
      </c>
      <c r="P196"/>
      <c r="Q196"/>
      <c r="R196"/>
      <c r="S196"/>
      <c r="T196"/>
      <c r="U196"/>
    </row>
    <row r="197" spans="1:21" s="9" customFormat="1" outlineLevel="3">
      <c r="A197" s="9" t="s">
        <v>2121</v>
      </c>
      <c r="B197" s="142" t="s">
        <v>2122</v>
      </c>
      <c r="D197" s="142" t="s">
        <v>427</v>
      </c>
      <c r="H197" s="142">
        <f t="shared" si="19"/>
        <v>1</v>
      </c>
      <c r="J197" s="47" t="s">
        <v>631</v>
      </c>
      <c r="K197" s="1" t="str">
        <f t="shared" si="18"/>
        <v>e947</v>
      </c>
      <c r="L197" s="18" t="str">
        <f t="shared" si="17"/>
        <v>Dommages corporels (contrats individuels) [20]</v>
      </c>
      <c r="M197"/>
      <c r="N197" t="s">
        <v>192</v>
      </c>
      <c r="O197" s="9" t="s">
        <v>427</v>
      </c>
      <c r="P197"/>
      <c r="Q197"/>
      <c r="R197"/>
      <c r="S197"/>
      <c r="T197"/>
      <c r="U197"/>
    </row>
    <row r="198" spans="1:21" s="9" customFormat="1" outlineLevel="2">
      <c r="A198" s="9" t="s">
        <v>2123</v>
      </c>
      <c r="B198" s="142" t="s">
        <v>2124</v>
      </c>
      <c r="D198" s="142" t="s">
        <v>427</v>
      </c>
      <c r="H198" s="142">
        <f t="shared" si="19"/>
        <v>1</v>
      </c>
      <c r="J198" s="47" t="s">
        <v>632</v>
      </c>
      <c r="K198" s="1" t="str">
        <f t="shared" si="18"/>
        <v>e945</v>
      </c>
      <c r="L198" s="18" t="str">
        <f t="shared" si="17"/>
        <v>Dommages corporels (contrats collectifs) [21]</v>
      </c>
      <c r="M198"/>
      <c r="N198" t="s">
        <v>192</v>
      </c>
      <c r="O198" s="9" t="s">
        <v>427</v>
      </c>
      <c r="P198"/>
      <c r="Q198"/>
      <c r="R198"/>
      <c r="S198"/>
      <c r="T198"/>
      <c r="U198"/>
    </row>
    <row r="199" spans="1:21" s="9" customFormat="1" outlineLevel="3">
      <c r="A199" s="9" t="s">
        <v>2125</v>
      </c>
      <c r="B199" s="142" t="s">
        <v>2126</v>
      </c>
      <c r="D199" s="142" t="s">
        <v>427</v>
      </c>
      <c r="H199" s="142">
        <f t="shared" si="19"/>
        <v>1</v>
      </c>
      <c r="J199" s="47" t="s">
        <v>136</v>
      </c>
      <c r="K199" s="1" t="str">
        <f t="shared" si="18"/>
        <v>e910</v>
      </c>
      <c r="L199" s="18" t="str">
        <f t="shared" si="17"/>
        <v>Automobile (responsabilité civile) [22]</v>
      </c>
      <c r="M199"/>
      <c r="N199" t="s">
        <v>192</v>
      </c>
      <c r="O199" s="9" t="s">
        <v>427</v>
      </c>
      <c r="P199"/>
      <c r="Q199"/>
      <c r="R199"/>
      <c r="S199"/>
      <c r="T199"/>
      <c r="U199"/>
    </row>
    <row r="200" spans="1:21" s="9" customFormat="1" outlineLevel="3">
      <c r="A200" s="9" t="s">
        <v>2127</v>
      </c>
      <c r="B200" s="142" t="s">
        <v>2128</v>
      </c>
      <c r="D200" s="142" t="s">
        <v>427</v>
      </c>
      <c r="H200" s="142">
        <f t="shared" si="19"/>
        <v>1</v>
      </c>
      <c r="J200" s="47" t="s">
        <v>137</v>
      </c>
      <c r="K200" s="1" t="str">
        <f t="shared" si="18"/>
        <v>e909</v>
      </c>
      <c r="L200" s="18" t="str">
        <f t="shared" si="17"/>
        <v>Automobile (dommages) [23]</v>
      </c>
      <c r="M200"/>
      <c r="N200" t="s">
        <v>192</v>
      </c>
      <c r="O200" s="9" t="s">
        <v>427</v>
      </c>
      <c r="P200"/>
      <c r="Q200"/>
      <c r="R200"/>
      <c r="S200"/>
      <c r="T200"/>
      <c r="U200"/>
    </row>
    <row r="201" spans="1:21" s="9" customFormat="1" outlineLevel="2">
      <c r="A201" s="9" t="s">
        <v>2129</v>
      </c>
      <c r="B201" s="142" t="s">
        <v>2130</v>
      </c>
      <c r="D201" s="142" t="s">
        <v>427</v>
      </c>
      <c r="H201" s="142">
        <f t="shared" si="19"/>
        <v>1</v>
      </c>
      <c r="J201" s="47" t="s">
        <v>138</v>
      </c>
      <c r="K201" s="1" t="str">
        <f t="shared" si="18"/>
        <v>e942</v>
      </c>
      <c r="L201" s="18" t="str">
        <f t="shared" si="17"/>
        <v>Dommages aux biens des particuliers [24]</v>
      </c>
      <c r="M201"/>
      <c r="N201" t="s">
        <v>192</v>
      </c>
      <c r="O201" s="9" t="s">
        <v>427</v>
      </c>
      <c r="P201"/>
      <c r="Q201"/>
      <c r="R201"/>
      <c r="S201"/>
      <c r="T201"/>
      <c r="U201"/>
    </row>
    <row r="202" spans="1:21" s="9" customFormat="1" outlineLevel="3">
      <c r="A202" s="9" t="s">
        <v>2131</v>
      </c>
      <c r="B202" s="142" t="s">
        <v>2187</v>
      </c>
      <c r="D202" s="142" t="s">
        <v>427</v>
      </c>
      <c r="H202" s="142">
        <f t="shared" si="19"/>
        <v>1</v>
      </c>
      <c r="J202" s="47" t="s">
        <v>139</v>
      </c>
      <c r="K202" s="1" t="str">
        <f t="shared" si="18"/>
        <v>e943</v>
      </c>
      <c r="L202" s="18" t="str">
        <f t="shared" si="17"/>
        <v>Dommages aux biens professionnels [25]</v>
      </c>
      <c r="M202"/>
      <c r="N202" t="s">
        <v>192</v>
      </c>
      <c r="O202" s="9" t="s">
        <v>427</v>
      </c>
      <c r="P202"/>
      <c r="Q202"/>
      <c r="R202"/>
      <c r="S202"/>
      <c r="T202"/>
      <c r="U202"/>
    </row>
    <row r="203" spans="1:21" s="9" customFormat="1" outlineLevel="3">
      <c r="A203" s="9" t="s">
        <v>2132</v>
      </c>
      <c r="B203" s="142" t="s">
        <v>988</v>
      </c>
      <c r="D203" s="142" t="s">
        <v>427</v>
      </c>
      <c r="H203" s="142">
        <f t="shared" si="19"/>
        <v>1</v>
      </c>
      <c r="J203" s="47" t="s">
        <v>140</v>
      </c>
      <c r="K203" s="1" t="str">
        <f t="shared" si="18"/>
        <v>e941</v>
      </c>
      <c r="L203" s="18" t="str">
        <f t="shared" si="17"/>
        <v>Dommages aux biens agricoles [26]</v>
      </c>
      <c r="M203"/>
      <c r="N203" t="s">
        <v>192</v>
      </c>
      <c r="O203" s="9" t="s">
        <v>427</v>
      </c>
      <c r="P203"/>
      <c r="Q203"/>
      <c r="R203"/>
      <c r="S203"/>
      <c r="T203" s="102"/>
    </row>
    <row r="204" spans="1:21" s="9" customFormat="1" outlineLevel="3">
      <c r="A204" s="9" t="s">
        <v>2133</v>
      </c>
      <c r="B204" s="142" t="s">
        <v>989</v>
      </c>
      <c r="D204" s="142" t="s">
        <v>427</v>
      </c>
      <c r="H204" s="142">
        <f t="shared" si="19"/>
        <v>1</v>
      </c>
      <c r="J204" s="47" t="s">
        <v>141</v>
      </c>
      <c r="K204" s="1" t="str">
        <f t="shared" si="18"/>
        <v>e922</v>
      </c>
      <c r="L204" s="18" t="str">
        <f t="shared" si="17"/>
        <v>Catastrophes naturelles [27]</v>
      </c>
      <c r="M204"/>
      <c r="N204" t="s">
        <v>192</v>
      </c>
      <c r="O204" s="9" t="s">
        <v>427</v>
      </c>
      <c r="P204"/>
      <c r="Q204"/>
      <c r="R204"/>
      <c r="S204"/>
      <c r="T204" s="102"/>
    </row>
    <row r="205" spans="1:21" s="9" customFormat="1" outlineLevel="3">
      <c r="A205" s="9" t="s">
        <v>2134</v>
      </c>
      <c r="B205" s="142" t="s">
        <v>990</v>
      </c>
      <c r="D205" s="142" t="s">
        <v>427</v>
      </c>
      <c r="H205" s="142">
        <f t="shared" si="19"/>
        <v>1</v>
      </c>
      <c r="J205" s="47" t="s">
        <v>142</v>
      </c>
      <c r="K205" s="1" t="str">
        <f t="shared" si="18"/>
        <v>e980</v>
      </c>
      <c r="L205" s="18" t="str">
        <f t="shared" si="17"/>
        <v>Responsabilité civile générale [28]</v>
      </c>
      <c r="M205" t="s">
        <v>190</v>
      </c>
      <c r="N205" t="s">
        <v>192</v>
      </c>
      <c r="O205" s="9" t="s">
        <v>427</v>
      </c>
      <c r="P205"/>
      <c r="Q205"/>
      <c r="R205"/>
      <c r="S205"/>
      <c r="T205" s="102"/>
    </row>
    <row r="206" spans="1:21" s="9" customFormat="1" outlineLevel="3">
      <c r="A206" s="9" t="s">
        <v>2135</v>
      </c>
      <c r="B206" s="142" t="s">
        <v>991</v>
      </c>
      <c r="D206" s="142" t="s">
        <v>427</v>
      </c>
      <c r="H206" s="142">
        <f t="shared" si="19"/>
        <v>1</v>
      </c>
      <c r="J206" s="22" t="s">
        <v>1238</v>
      </c>
      <c r="K206" s="1" t="str">
        <f t="shared" si="18"/>
        <v>e982</v>
      </c>
      <c r="L206" s="18" t="str">
        <f t="shared" si="17"/>
        <v>Responsabilité civile médicale</v>
      </c>
      <c r="M206"/>
      <c r="N206" t="s">
        <v>192</v>
      </c>
      <c r="O206" s="9" t="s">
        <v>427</v>
      </c>
      <c r="P206"/>
      <c r="Q206"/>
      <c r="R206"/>
      <c r="S206"/>
      <c r="T206" s="102"/>
    </row>
    <row r="207" spans="1:21" s="9" customFormat="1" outlineLevel="3">
      <c r="A207" s="9" t="s">
        <v>2136</v>
      </c>
      <c r="B207" s="142" t="s">
        <v>992</v>
      </c>
      <c r="D207" s="142" t="s">
        <v>427</v>
      </c>
      <c r="H207" s="142">
        <f t="shared" si="19"/>
        <v>3</v>
      </c>
      <c r="J207" s="22" t="s">
        <v>1239</v>
      </c>
      <c r="K207" s="1" t="str">
        <f t="shared" si="18"/>
        <v>e981</v>
      </c>
      <c r="L207" s="18" t="str">
        <f t="shared" si="17"/>
        <v>Responsabilité civile générale [hors RC médicale]</v>
      </c>
      <c r="M207"/>
      <c r="N207" t="s">
        <v>192</v>
      </c>
      <c r="O207" s="9" t="s">
        <v>427</v>
      </c>
      <c r="P207"/>
      <c r="Q207"/>
      <c r="R207"/>
      <c r="S207"/>
      <c r="T207" s="102"/>
    </row>
    <row r="208" spans="1:21" s="9" customFormat="1" outlineLevel="3">
      <c r="A208" s="9" t="s">
        <v>2137</v>
      </c>
      <c r="B208" s="142" t="s">
        <v>993</v>
      </c>
      <c r="D208" s="142" t="s">
        <v>427</v>
      </c>
      <c r="H208" s="142">
        <f t="shared" si="19"/>
        <v>1</v>
      </c>
      <c r="J208" s="47" t="s">
        <v>143</v>
      </c>
      <c r="K208" s="1" t="str">
        <f t="shared" si="18"/>
        <v>e978</v>
      </c>
      <c r="L208" s="18" t="str">
        <f t="shared" si="17"/>
        <v>Protection juridique [29]</v>
      </c>
      <c r="M208"/>
      <c r="N208" t="s">
        <v>192</v>
      </c>
      <c r="O208" s="9" t="s">
        <v>427</v>
      </c>
      <c r="P208"/>
      <c r="Q208"/>
      <c r="R208"/>
      <c r="S208"/>
      <c r="T208" s="102"/>
    </row>
    <row r="209" spans="1:21" s="9" customFormat="1" outlineLevel="2">
      <c r="A209" s="9" t="s">
        <v>2138</v>
      </c>
      <c r="B209" s="142" t="s">
        <v>994</v>
      </c>
      <c r="D209" s="142" t="s">
        <v>427</v>
      </c>
      <c r="H209" s="142">
        <f t="shared" si="19"/>
        <v>1</v>
      </c>
      <c r="J209" s="47" t="s">
        <v>144</v>
      </c>
      <c r="K209" s="1" t="str">
        <f t="shared" si="18"/>
        <v>e904</v>
      </c>
      <c r="L209" s="18" t="str">
        <f t="shared" si="17"/>
        <v>Assistance [30]</v>
      </c>
      <c r="M209"/>
      <c r="N209" t="s">
        <v>192</v>
      </c>
      <c r="O209" s="9" t="s">
        <v>427</v>
      </c>
      <c r="P209"/>
      <c r="Q209"/>
      <c r="R209"/>
      <c r="S209" s="139"/>
      <c r="T209" s="102"/>
    </row>
    <row r="210" spans="1:21" s="9" customFormat="1" outlineLevel="3">
      <c r="A210" s="9" t="s">
        <v>2139</v>
      </c>
      <c r="B210" s="142" t="s">
        <v>995</v>
      </c>
      <c r="D210" s="142" t="s">
        <v>427</v>
      </c>
      <c r="H210" s="142">
        <f t="shared" si="19"/>
        <v>1</v>
      </c>
      <c r="J210" s="47" t="s">
        <v>145</v>
      </c>
      <c r="K210" s="1" t="str">
        <f t="shared" si="18"/>
        <v>e977</v>
      </c>
      <c r="L210" s="18" t="str">
        <f t="shared" si="17"/>
        <v>Pertes pécuniaires diverses [31]</v>
      </c>
      <c r="M210"/>
      <c r="N210" t="s">
        <v>192</v>
      </c>
      <c r="O210" s="9" t="s">
        <v>427</v>
      </c>
      <c r="P210"/>
      <c r="Q210"/>
      <c r="R210"/>
      <c r="S210"/>
      <c r="T210" s="102"/>
    </row>
    <row r="211" spans="1:21" s="9" customFormat="1" outlineLevel="3">
      <c r="A211" s="9" t="s">
        <v>2140</v>
      </c>
      <c r="B211" s="142" t="s">
        <v>996</v>
      </c>
      <c r="D211" s="142" t="s">
        <v>427</v>
      </c>
      <c r="H211" s="142">
        <f t="shared" si="19"/>
        <v>1</v>
      </c>
      <c r="J211" s="47" t="s">
        <v>146</v>
      </c>
      <c r="K211" s="1" t="str">
        <f t="shared" si="18"/>
        <v>e986</v>
      </c>
      <c r="L211" s="18" t="str">
        <f t="shared" si="17"/>
        <v>Transports [34]</v>
      </c>
      <c r="M211"/>
      <c r="N211" t="s">
        <v>192</v>
      </c>
      <c r="O211" s="9" t="s">
        <v>427</v>
      </c>
      <c r="P211"/>
      <c r="Q211"/>
      <c r="R211"/>
      <c r="S211"/>
      <c r="T211" s="102"/>
    </row>
    <row r="212" spans="1:21" s="9" customFormat="1" outlineLevel="3">
      <c r="A212" s="9" t="s">
        <v>2141</v>
      </c>
      <c r="B212" s="142" t="s">
        <v>997</v>
      </c>
      <c r="D212" s="142" t="s">
        <v>427</v>
      </c>
      <c r="H212" s="142">
        <f t="shared" si="19"/>
        <v>1</v>
      </c>
      <c r="J212" s="47" t="s">
        <v>147</v>
      </c>
      <c r="K212" s="1" t="str">
        <f t="shared" si="18"/>
        <v>e905</v>
      </c>
      <c r="L212" s="18" t="str">
        <f t="shared" si="17"/>
        <v>Assurance construction (dommages) [35]</v>
      </c>
      <c r="M212"/>
      <c r="N212" t="s">
        <v>192</v>
      </c>
      <c r="O212" s="9" t="s">
        <v>427</v>
      </c>
      <c r="P212"/>
      <c r="Q212"/>
      <c r="R212"/>
      <c r="S212"/>
      <c r="T212" s="102"/>
    </row>
    <row r="213" spans="1:21" s="9" customFormat="1" outlineLevel="3">
      <c r="A213" s="9" t="s">
        <v>2142</v>
      </c>
      <c r="B213" s="142" t="s">
        <v>998</v>
      </c>
      <c r="D213" s="142" t="s">
        <v>427</v>
      </c>
      <c r="H213" s="142">
        <f t="shared" si="19"/>
        <v>1</v>
      </c>
      <c r="J213" s="47" t="s">
        <v>148</v>
      </c>
      <c r="K213" s="1" t="str">
        <f t="shared" si="18"/>
        <v>e906</v>
      </c>
      <c r="L213" s="18" t="str">
        <f t="shared" si="17"/>
        <v>Assurance construction (responsabilité civile) [36]</v>
      </c>
      <c r="M213"/>
      <c r="N213" t="s">
        <v>192</v>
      </c>
      <c r="O213" s="9" t="s">
        <v>427</v>
      </c>
      <c r="P213"/>
      <c r="Q213"/>
      <c r="R213"/>
      <c r="T213" s="102"/>
    </row>
    <row r="214" spans="1:21" s="9" customFormat="1" outlineLevel="3">
      <c r="A214" s="9" t="s">
        <v>2143</v>
      </c>
      <c r="B214" s="142" t="s">
        <v>999</v>
      </c>
      <c r="D214" s="142" t="s">
        <v>427</v>
      </c>
      <c r="H214" s="142">
        <f t="shared" si="19"/>
        <v>1</v>
      </c>
      <c r="J214" s="47" t="s">
        <v>149</v>
      </c>
      <c r="K214" s="1" t="str">
        <f t="shared" si="18"/>
        <v>e939</v>
      </c>
      <c r="L214" s="18" t="str">
        <f t="shared" si="17"/>
        <v>Crédit [37]</v>
      </c>
      <c r="M214"/>
      <c r="N214" t="s">
        <v>192</v>
      </c>
      <c r="O214" s="9" t="s">
        <v>427</v>
      </c>
      <c r="P214"/>
      <c r="Q214"/>
      <c r="R214"/>
      <c r="T214" s="102"/>
    </row>
    <row r="215" spans="1:21" s="9" customFormat="1" outlineLevel="3">
      <c r="A215" s="9" t="s">
        <v>2144</v>
      </c>
      <c r="B215" s="142" t="s">
        <v>2188</v>
      </c>
      <c r="D215" s="142" t="s">
        <v>427</v>
      </c>
      <c r="H215" s="142">
        <f t="shared" si="19"/>
        <v>1</v>
      </c>
      <c r="J215" s="47" t="s">
        <v>150</v>
      </c>
      <c r="K215" s="1" t="str">
        <f t="shared" si="18"/>
        <v>e923</v>
      </c>
      <c r="L215" s="18" t="str">
        <f t="shared" si="17"/>
        <v>Caution [38]</v>
      </c>
      <c r="M215"/>
      <c r="N215" t="s">
        <v>192</v>
      </c>
      <c r="O215" s="9" t="s">
        <v>427</v>
      </c>
      <c r="P215"/>
      <c r="Q215"/>
      <c r="R215"/>
      <c r="T215" s="102"/>
    </row>
    <row r="216" spans="1:21" s="9" customFormat="1" outlineLevel="3">
      <c r="A216" s="9" t="s">
        <v>2145</v>
      </c>
      <c r="B216" s="142" t="s">
        <v>2189</v>
      </c>
      <c r="D216" s="142" t="s">
        <v>427</v>
      </c>
      <c r="H216" s="142">
        <f t="shared" si="19"/>
        <v>1</v>
      </c>
      <c r="J216" s="18" t="s">
        <v>630</v>
      </c>
      <c r="K216" s="1"/>
      <c r="L216" s="18"/>
      <c r="M216"/>
      <c r="N216"/>
      <c r="O216" s="9" t="s">
        <v>427</v>
      </c>
      <c r="P216"/>
      <c r="Q216" t="s">
        <v>186</v>
      </c>
      <c r="R216" s="9" t="s">
        <v>1928</v>
      </c>
      <c r="T216" s="102"/>
    </row>
    <row r="217" spans="1:21" s="9" customFormat="1" outlineLevel="2">
      <c r="A217" s="9" t="s">
        <v>2146</v>
      </c>
      <c r="B217" s="142" t="s">
        <v>2190</v>
      </c>
      <c r="D217" s="142" t="s">
        <v>427</v>
      </c>
      <c r="H217" s="142">
        <f t="shared" si="19"/>
        <v>1</v>
      </c>
      <c r="J217" s="53" t="s">
        <v>244</v>
      </c>
      <c r="K217" s="1" t="str">
        <f t="shared" ref="K217:K225" si="20">VLOOKUP(J217,$A$1:$I$315,2,FALSE)</f>
        <v>x0</v>
      </c>
      <c r="L217" s="18" t="str">
        <f t="shared" si="17"/>
        <v>Total/NA</v>
      </c>
      <c r="M217" t="s">
        <v>190</v>
      </c>
      <c r="N217"/>
      <c r="O217" t="s">
        <v>243</v>
      </c>
      <c r="P217"/>
      <c r="Q217"/>
      <c r="R217"/>
      <c r="S217"/>
      <c r="T217" s="102"/>
    </row>
    <row r="218" spans="1:21" s="9" customFormat="1" outlineLevel="2">
      <c r="A218" s="9" t="s">
        <v>2147</v>
      </c>
      <c r="B218" s="142" t="s">
        <v>2191</v>
      </c>
      <c r="D218" s="142" t="s">
        <v>427</v>
      </c>
      <c r="H218" s="142">
        <f t="shared" si="19"/>
        <v>1</v>
      </c>
      <c r="J218" s="47" t="s">
        <v>319</v>
      </c>
      <c r="K218" s="1" t="str">
        <f t="shared" si="20"/>
        <v>e964</v>
      </c>
      <c r="L218" s="18" t="str">
        <f t="shared" si="17"/>
        <v>Garanties principales</v>
      </c>
      <c r="M218"/>
      <c r="N218" t="s">
        <v>192</v>
      </c>
      <c r="O218" s="9" t="s">
        <v>427</v>
      </c>
      <c r="P218"/>
      <c r="Q218"/>
      <c r="R218"/>
      <c r="S218"/>
      <c r="T218" s="102"/>
    </row>
    <row r="219" spans="1:21" s="9" customFormat="1" outlineLevel="3">
      <c r="A219" s="9" t="s">
        <v>2148</v>
      </c>
      <c r="B219" s="142" t="s">
        <v>2192</v>
      </c>
      <c r="D219" s="142" t="s">
        <v>427</v>
      </c>
      <c r="H219" s="142">
        <f t="shared" si="19"/>
        <v>1</v>
      </c>
      <c r="J219" s="47" t="s">
        <v>318</v>
      </c>
      <c r="K219" s="1" t="str">
        <f t="shared" si="20"/>
        <v>e952</v>
      </c>
      <c r="L219" s="18" t="str">
        <f t="shared" si="17"/>
        <v>Garanties accessoires</v>
      </c>
      <c r="M219" t="s">
        <v>190</v>
      </c>
      <c r="N219" t="s">
        <v>192</v>
      </c>
      <c r="O219" s="9" t="s">
        <v>427</v>
      </c>
      <c r="P219"/>
      <c r="Q219"/>
      <c r="R219"/>
      <c r="S219"/>
      <c r="T219" s="102"/>
    </row>
    <row r="220" spans="1:21" s="9" customFormat="1" outlineLevel="4">
      <c r="A220" s="9" t="s">
        <v>2149</v>
      </c>
      <c r="B220" s="142" t="s">
        <v>2193</v>
      </c>
      <c r="D220" s="142" t="s">
        <v>427</v>
      </c>
      <c r="H220" s="142">
        <f t="shared" si="19"/>
        <v>2</v>
      </c>
      <c r="J220" s="22" t="s">
        <v>345</v>
      </c>
      <c r="K220" s="1" t="str">
        <f t="shared" si="20"/>
        <v>e954</v>
      </c>
      <c r="L220" s="18" t="str">
        <f t="shared" si="17"/>
        <v>Garanties accessoires - Dommages corporels (contrats individuels) [20]</v>
      </c>
      <c r="M220" t="s">
        <v>190</v>
      </c>
      <c r="N220" t="s">
        <v>192</v>
      </c>
      <c r="O220" s="9" t="s">
        <v>427</v>
      </c>
      <c r="P220"/>
      <c r="Q220"/>
      <c r="R220"/>
      <c r="S220"/>
      <c r="T220" s="102"/>
    </row>
    <row r="221" spans="1:21" s="9" customFormat="1" outlineLevel="4">
      <c r="A221" s="9" t="s">
        <v>2150</v>
      </c>
      <c r="B221" s="142" t="s">
        <v>2194</v>
      </c>
      <c r="D221" s="142" t="s">
        <v>427</v>
      </c>
      <c r="H221" s="142">
        <f t="shared" si="19"/>
        <v>1</v>
      </c>
      <c r="J221" s="56" t="s">
        <v>316</v>
      </c>
      <c r="K221" s="1" t="str">
        <f t="shared" si="20"/>
        <v>e962</v>
      </c>
      <c r="L221" s="18" t="str">
        <f t="shared" si="17"/>
        <v>Garanties frais de soins [201]</v>
      </c>
      <c r="M221"/>
      <c r="N221" t="s">
        <v>192</v>
      </c>
      <c r="O221" s="9" t="s">
        <v>427</v>
      </c>
      <c r="P221"/>
      <c r="Q221"/>
      <c r="R221"/>
      <c r="S221" s="102"/>
      <c r="T221" s="102"/>
    </row>
    <row r="222" spans="1:21" s="9" customFormat="1" outlineLevel="4">
      <c r="A222" s="9" t="s">
        <v>2151</v>
      </c>
      <c r="B222" s="142" t="s">
        <v>2195</v>
      </c>
      <c r="D222" s="142" t="s">
        <v>427</v>
      </c>
      <c r="H222" s="142">
        <f t="shared" si="19"/>
        <v>1</v>
      </c>
      <c r="J222" s="56" t="s">
        <v>317</v>
      </c>
      <c r="K222" s="1" t="str">
        <f t="shared" si="20"/>
        <v>e916</v>
      </c>
      <c r="L222" s="18" t="str">
        <f t="shared" si="17"/>
        <v>Autres garanties [202]</v>
      </c>
      <c r="M222"/>
      <c r="N222" t="s">
        <v>192</v>
      </c>
      <c r="O222" s="9" t="s">
        <v>427</v>
      </c>
      <c r="P222"/>
      <c r="Q222"/>
      <c r="R222"/>
      <c r="S222" s="102"/>
      <c r="T222" s="102"/>
      <c r="U222" s="142"/>
    </row>
    <row r="223" spans="1:21" s="9" customFormat="1" outlineLevel="3">
      <c r="A223" s="9" t="s">
        <v>2152</v>
      </c>
      <c r="B223" s="142" t="s">
        <v>2196</v>
      </c>
      <c r="D223" s="142" t="s">
        <v>427</v>
      </c>
      <c r="H223" s="142">
        <f t="shared" si="19"/>
        <v>1</v>
      </c>
      <c r="J223" s="22" t="s">
        <v>354</v>
      </c>
      <c r="K223" s="1" t="str">
        <f t="shared" si="20"/>
        <v>e953</v>
      </c>
      <c r="L223" s="18" t="str">
        <f t="shared" si="17"/>
        <v>Garanties accessoires - Dommages corporels (contrats collectifs) [21]</v>
      </c>
      <c r="M223" t="s">
        <v>190</v>
      </c>
      <c r="N223" t="s">
        <v>192</v>
      </c>
      <c r="O223" s="9" t="s">
        <v>427</v>
      </c>
      <c r="P223"/>
      <c r="Q223"/>
      <c r="R223"/>
      <c r="S223" s="102"/>
      <c r="T223" s="102"/>
      <c r="U223" s="142"/>
    </row>
    <row r="224" spans="1:21" s="9" customFormat="1" outlineLevel="4">
      <c r="A224" s="9" t="s">
        <v>2153</v>
      </c>
      <c r="B224" s="142" t="s">
        <v>2197</v>
      </c>
      <c r="D224" s="142" t="s">
        <v>427</v>
      </c>
      <c r="H224" s="142">
        <f t="shared" si="19"/>
        <v>1</v>
      </c>
      <c r="J224" s="56" t="s">
        <v>320</v>
      </c>
      <c r="K224" s="1" t="str">
        <f t="shared" si="20"/>
        <v>e963</v>
      </c>
      <c r="L224" s="18" t="str">
        <f t="shared" si="17"/>
        <v>Garanties frais de soins [211]</v>
      </c>
      <c r="M224"/>
      <c r="N224" t="s">
        <v>192</v>
      </c>
      <c r="O224" s="9" t="s">
        <v>427</v>
      </c>
      <c r="P224"/>
      <c r="Q224"/>
      <c r="R224"/>
      <c r="S224" s="102"/>
      <c r="T224" s="102"/>
      <c r="U224" s="142"/>
    </row>
    <row r="225" spans="1:22" s="9" customFormat="1" outlineLevel="4">
      <c r="A225" s="9" t="s">
        <v>2154</v>
      </c>
      <c r="B225" s="142" t="s">
        <v>2198</v>
      </c>
      <c r="D225" s="142" t="s">
        <v>427</v>
      </c>
      <c r="H225" s="142">
        <f t="shared" si="19"/>
        <v>1</v>
      </c>
      <c r="J225" s="56" t="s">
        <v>321</v>
      </c>
      <c r="K225" s="1" t="str">
        <f t="shared" si="20"/>
        <v>e915</v>
      </c>
      <c r="L225" s="18" t="str">
        <f t="shared" si="17"/>
        <v>Autres garanties (dont incap. Inval) [212]</v>
      </c>
      <c r="M225"/>
      <c r="N225" t="s">
        <v>192</v>
      </c>
      <c r="O225" s="9" t="s">
        <v>427</v>
      </c>
      <c r="P225"/>
      <c r="Q225"/>
      <c r="R225"/>
      <c r="S225" s="102"/>
      <c r="T225" s="102"/>
      <c r="U225" s="142"/>
    </row>
    <row r="226" spans="1:22" s="9" customFormat="1" outlineLevel="4">
      <c r="A226" s="9" t="s">
        <v>2155</v>
      </c>
      <c r="B226" s="142" t="s">
        <v>2199</v>
      </c>
      <c r="D226" s="142" t="s">
        <v>427</v>
      </c>
      <c r="H226" s="142">
        <f t="shared" si="19"/>
        <v>1</v>
      </c>
      <c r="J226" s="18" t="s">
        <v>1864</v>
      </c>
      <c r="K226" s="1"/>
      <c r="L226" s="18"/>
      <c r="M226"/>
      <c r="N226"/>
      <c r="O226" s="9" t="s">
        <v>427</v>
      </c>
      <c r="P226"/>
      <c r="Q226" t="s">
        <v>328</v>
      </c>
      <c r="R226" s="13" t="s">
        <v>1868</v>
      </c>
      <c r="S226" s="102"/>
      <c r="T226" s="102"/>
      <c r="U226" s="142"/>
    </row>
    <row r="227" spans="1:22" s="9" customFormat="1" outlineLevel="3">
      <c r="A227" s="9" t="s">
        <v>2156</v>
      </c>
      <c r="B227" s="142" t="s">
        <v>2200</v>
      </c>
      <c r="D227" s="142" t="s">
        <v>427</v>
      </c>
      <c r="H227" s="142">
        <f t="shared" si="19"/>
        <v>1</v>
      </c>
      <c r="J227" s="53" t="s">
        <v>244</v>
      </c>
      <c r="K227" s="1" t="str">
        <f>VLOOKUP(J227,$A$1:$I$315,2,FALSE)</f>
        <v>x0</v>
      </c>
      <c r="L227" s="18" t="str">
        <f t="shared" si="17"/>
        <v>Total/NA</v>
      </c>
      <c r="M227" t="s">
        <v>190</v>
      </c>
      <c r="N227"/>
      <c r="O227" t="s">
        <v>243</v>
      </c>
      <c r="P227"/>
      <c r="Q227"/>
      <c r="R227"/>
      <c r="S227" s="102"/>
      <c r="T227" s="102"/>
      <c r="U227" s="142"/>
    </row>
    <row r="228" spans="1:22" s="9" customFormat="1" outlineLevel="4">
      <c r="A228" s="9" t="s">
        <v>2157</v>
      </c>
      <c r="B228" s="142" t="s">
        <v>2201</v>
      </c>
      <c r="D228" s="142" t="s">
        <v>427</v>
      </c>
      <c r="H228" s="142">
        <f t="shared" si="19"/>
        <v>1</v>
      </c>
      <c r="J228" s="47" t="s">
        <v>2525</v>
      </c>
      <c r="K228" s="140" t="str">
        <f>VLOOKUP(J228,$A$1:$I$315,2,FALSE)</f>
        <v>e1271</v>
      </c>
      <c r="L228" s="18" t="str">
        <f t="shared" si="17"/>
        <v>Tout établissement</v>
      </c>
      <c r="M228" s="139" t="s">
        <v>190</v>
      </c>
      <c r="N228" s="139" t="s">
        <v>192</v>
      </c>
      <c r="O228" s="139" t="s">
        <v>427</v>
      </c>
      <c r="P228" s="139"/>
      <c r="Q228" s="139"/>
      <c r="R228" s="139"/>
      <c r="S228" s="102"/>
      <c r="T228" s="102"/>
      <c r="U228" s="142"/>
    </row>
    <row r="229" spans="1:22" s="9" customFormat="1" outlineLevel="4">
      <c r="A229" s="9" t="s">
        <v>2158</v>
      </c>
      <c r="B229" s="142" t="s">
        <v>2202</v>
      </c>
      <c r="D229" s="142" t="s">
        <v>427</v>
      </c>
      <c r="H229" s="142">
        <f t="shared" si="19"/>
        <v>1</v>
      </c>
      <c r="J229" s="22" t="s">
        <v>550</v>
      </c>
      <c r="K229" s="1" t="str">
        <f>VLOOKUP(J229,$A$1:$I$315,2,FALSE)</f>
        <v>e950</v>
      </c>
      <c r="L229" s="18" t="str">
        <f t="shared" si="17"/>
        <v>Établissement principal</v>
      </c>
      <c r="M229"/>
      <c r="N229" t="s">
        <v>192</v>
      </c>
      <c r="O229" s="9" t="s">
        <v>427</v>
      </c>
      <c r="P229"/>
      <c r="Q229"/>
      <c r="R229"/>
      <c r="S229" s="102"/>
      <c r="T229" s="102"/>
      <c r="U229" s="142"/>
    </row>
    <row r="230" spans="1:22" s="9" customFormat="1" outlineLevel="4">
      <c r="A230" s="9" t="s">
        <v>2159</v>
      </c>
      <c r="B230" s="142" t="s">
        <v>2203</v>
      </c>
      <c r="D230" s="142" t="s">
        <v>427</v>
      </c>
      <c r="H230" s="142">
        <f t="shared" si="19"/>
        <v>1</v>
      </c>
      <c r="J230" s="22" t="s">
        <v>327</v>
      </c>
      <c r="K230" s="1" t="str">
        <f>VLOOKUP(J230,$A$1:$I$315,2,FALSE)</f>
        <v>e967</v>
      </c>
      <c r="L230" s="18" t="str">
        <f t="shared" si="17"/>
        <v>Libre prestation de service</v>
      </c>
      <c r="M230"/>
      <c r="N230" t="s">
        <v>192</v>
      </c>
      <c r="O230" s="9" t="s">
        <v>427</v>
      </c>
      <c r="P230"/>
      <c r="Q230"/>
      <c r="R230"/>
      <c r="S230" s="102"/>
      <c r="T230" s="102"/>
      <c r="U230" s="142"/>
    </row>
    <row r="231" spans="1:22" s="9" customFormat="1" outlineLevel="4">
      <c r="A231" s="9" t="s">
        <v>2160</v>
      </c>
      <c r="B231" s="142" t="s">
        <v>2204</v>
      </c>
      <c r="D231" s="142" t="s">
        <v>427</v>
      </c>
      <c r="H231" s="142">
        <f t="shared" si="19"/>
        <v>2</v>
      </c>
      <c r="J231" s="22" t="s">
        <v>224</v>
      </c>
      <c r="K231" s="1" t="str">
        <f>VLOOKUP(J231,$A$1:$I$315,2,FALSE)</f>
        <v>e985</v>
      </c>
      <c r="L231" s="18" t="str">
        <f t="shared" si="17"/>
        <v>Succursale</v>
      </c>
      <c r="M231"/>
      <c r="N231" t="s">
        <v>192</v>
      </c>
      <c r="O231" s="9" t="s">
        <v>427</v>
      </c>
      <c r="P231"/>
      <c r="Q231"/>
      <c r="R231"/>
      <c r="S231" s="102"/>
      <c r="T231" s="102"/>
      <c r="U231" s="142"/>
    </row>
    <row r="232" spans="1:22" s="9" customFormat="1" outlineLevel="3">
      <c r="A232" s="9" t="s">
        <v>2161</v>
      </c>
      <c r="B232" s="142" t="s">
        <v>2205</v>
      </c>
      <c r="D232" s="142" t="s">
        <v>427</v>
      </c>
      <c r="H232" s="142">
        <f t="shared" si="19"/>
        <v>1</v>
      </c>
      <c r="J232" s="18" t="s">
        <v>1931</v>
      </c>
      <c r="K232" s="1"/>
      <c r="L232" s="18"/>
      <c r="O232" s="9" t="s">
        <v>427</v>
      </c>
      <c r="Q232" s="9" t="s">
        <v>283</v>
      </c>
      <c r="R232" s="9" t="s">
        <v>1930</v>
      </c>
      <c r="S232" s="102"/>
      <c r="T232" s="102"/>
      <c r="U232" s="142"/>
    </row>
    <row r="233" spans="1:22" s="9" customFormat="1" outlineLevel="4">
      <c r="A233" s="9" t="s">
        <v>2162</v>
      </c>
      <c r="B233" s="142" t="s">
        <v>2206</v>
      </c>
      <c r="D233" s="142" t="s">
        <v>427</v>
      </c>
      <c r="H233" s="142">
        <f t="shared" si="19"/>
        <v>1</v>
      </c>
      <c r="J233" s="53" t="s">
        <v>244</v>
      </c>
      <c r="K233" s="1" t="str">
        <f>VLOOKUP(J233,$A$1:$I$315,2,FALSE)</f>
        <v>x0</v>
      </c>
      <c r="L233" s="18" t="str">
        <f t="shared" si="17"/>
        <v>Total/NA</v>
      </c>
      <c r="M233" s="9" t="s">
        <v>190</v>
      </c>
      <c r="O233" s="9" t="s">
        <v>243</v>
      </c>
      <c r="S233" s="102"/>
      <c r="T233" s="102"/>
      <c r="U233" s="142"/>
    </row>
    <row r="234" spans="1:22" s="9" customFormat="1" outlineLevel="4">
      <c r="A234" s="9" t="s">
        <v>2163</v>
      </c>
      <c r="B234" s="142" t="s">
        <v>2207</v>
      </c>
      <c r="D234" s="142" t="s">
        <v>427</v>
      </c>
      <c r="H234" s="142">
        <f t="shared" si="19"/>
        <v>1</v>
      </c>
      <c r="J234" s="47" t="s">
        <v>225</v>
      </c>
      <c r="K234" s="1" t="str">
        <f>VLOOKUP(J234,$A$1:$I$315,2,FALSE)</f>
        <v>x119</v>
      </c>
      <c r="L234" s="18" t="str">
        <f t="shared" si="17"/>
        <v>UC</v>
      </c>
      <c r="N234" s="9" t="s">
        <v>192</v>
      </c>
      <c r="O234" s="9" t="s">
        <v>243</v>
      </c>
      <c r="S234" s="102"/>
      <c r="T234" s="102"/>
      <c r="U234" s="142"/>
    </row>
    <row r="235" spans="1:22" s="9" customFormat="1" outlineLevel="4">
      <c r="A235" s="9" t="s">
        <v>2164</v>
      </c>
      <c r="B235" s="142" t="s">
        <v>2208</v>
      </c>
      <c r="D235" s="142" t="s">
        <v>427</v>
      </c>
      <c r="H235" s="142">
        <f t="shared" si="19"/>
        <v>1</v>
      </c>
      <c r="J235" s="11" t="s">
        <v>286</v>
      </c>
      <c r="K235" s="1" t="str">
        <f>VLOOKUP(J235,$A$1:$I$315,2,FALSE)</f>
        <v>e966</v>
      </c>
      <c r="L235" s="18" t="str">
        <f t="shared" si="17"/>
        <v>Hors UC</v>
      </c>
      <c r="N235" s="9" t="s">
        <v>192</v>
      </c>
      <c r="O235" s="9" t="s">
        <v>427</v>
      </c>
      <c r="S235" s="102"/>
      <c r="T235" s="102"/>
      <c r="U235" s="142"/>
    </row>
    <row r="236" spans="1:22" s="9" customFormat="1" outlineLevel="4">
      <c r="A236" s="9" t="s">
        <v>2165</v>
      </c>
      <c r="B236" s="142" t="s">
        <v>2209</v>
      </c>
      <c r="D236" s="142" t="s">
        <v>427</v>
      </c>
      <c r="H236" s="142">
        <f t="shared" si="19"/>
        <v>1</v>
      </c>
      <c r="J236" s="42" t="s">
        <v>1946</v>
      </c>
      <c r="K236" s="1"/>
      <c r="L236" s="18"/>
      <c r="M236"/>
      <c r="N236"/>
      <c r="O236" s="9" t="s">
        <v>427</v>
      </c>
      <c r="P236"/>
      <c r="Q236" t="s">
        <v>1080</v>
      </c>
      <c r="R236" t="s">
        <v>1929</v>
      </c>
      <c r="S236" s="102"/>
      <c r="T236" s="102"/>
      <c r="U236" s="142"/>
    </row>
    <row r="237" spans="1:22" s="9" customFormat="1" outlineLevel="3">
      <c r="A237" s="9" t="s">
        <v>2166</v>
      </c>
      <c r="B237" s="142" t="s">
        <v>2210</v>
      </c>
      <c r="D237" s="142" t="s">
        <v>427</v>
      </c>
      <c r="H237" s="142">
        <f t="shared" si="19"/>
        <v>1</v>
      </c>
      <c r="J237" s="53" t="s">
        <v>244</v>
      </c>
      <c r="K237" s="1" t="str">
        <f>VLOOKUP(J237,$A$1:$I$315,2,FALSE)</f>
        <v>x0</v>
      </c>
      <c r="L237" s="18" t="str">
        <f t="shared" si="17"/>
        <v>Total/NA</v>
      </c>
      <c r="M237" t="s">
        <v>190</v>
      </c>
      <c r="N237"/>
      <c r="O237" t="s">
        <v>243</v>
      </c>
      <c r="P237"/>
      <c r="Q237"/>
      <c r="R237"/>
      <c r="S237" s="102"/>
      <c r="T237" s="102"/>
      <c r="U237" s="142"/>
    </row>
    <row r="238" spans="1:22" s="9" customFormat="1" outlineLevel="2">
      <c r="A238" s="9" t="s">
        <v>2167</v>
      </c>
      <c r="B238" s="142" t="s">
        <v>2211</v>
      </c>
      <c r="D238" s="142" t="s">
        <v>427</v>
      </c>
      <c r="H238" s="142">
        <f t="shared" si="19"/>
        <v>1</v>
      </c>
      <c r="J238" s="89" t="s">
        <v>1082</v>
      </c>
      <c r="K238" s="1" t="str">
        <f>VLOOKUP(J238,$A$1:$I$315,2,FALSE)</f>
        <v>e956</v>
      </c>
      <c r="L238" s="18" t="str">
        <f t="shared" si="17"/>
        <v>Garanties décennales de responsabilité civile</v>
      </c>
      <c r="M238"/>
      <c r="N238" t="s">
        <v>192</v>
      </c>
      <c r="O238" t="s">
        <v>427</v>
      </c>
      <c r="P238"/>
      <c r="Q238"/>
      <c r="R238"/>
      <c r="S238" s="102"/>
      <c r="T238" s="102"/>
    </row>
    <row r="239" spans="1:22" s="9" customFormat="1" outlineLevel="2">
      <c r="A239" s="9" t="s">
        <v>2168</v>
      </c>
      <c r="B239" s="142" t="s">
        <v>2212</v>
      </c>
      <c r="D239" s="142" t="s">
        <v>427</v>
      </c>
      <c r="H239" s="142">
        <f t="shared" si="19"/>
        <v>1</v>
      </c>
      <c r="J239" s="47" t="s">
        <v>1083</v>
      </c>
      <c r="K239" s="1" t="str">
        <f>VLOOKUP(J239,$A$1:$I$315,2,FALSE)</f>
        <v>e955</v>
      </c>
      <c r="L239" s="18" t="str">
        <f t="shared" si="17"/>
        <v>Garanties décennales de dommage ouvrage</v>
      </c>
      <c r="M239"/>
      <c r="N239" t="s">
        <v>192</v>
      </c>
      <c r="O239" t="s">
        <v>427</v>
      </c>
      <c r="P239"/>
      <c r="Q239"/>
      <c r="R239"/>
      <c r="S239" s="102"/>
      <c r="T239" s="102"/>
    </row>
    <row r="240" spans="1:22" s="9" customFormat="1">
      <c r="A240" s="9" t="s">
        <v>2169</v>
      </c>
      <c r="B240" s="142" t="s">
        <v>2213</v>
      </c>
      <c r="D240" s="142" t="s">
        <v>427</v>
      </c>
      <c r="H240" s="142">
        <f t="shared" si="19"/>
        <v>1</v>
      </c>
      <c r="J240" s="150" t="s">
        <v>1454</v>
      </c>
      <c r="K240" s="170"/>
      <c r="L240" s="18"/>
      <c r="M240" s="102"/>
      <c r="N240" s="102"/>
      <c r="O240" s="102" t="s">
        <v>427</v>
      </c>
      <c r="P240" s="102"/>
      <c r="Q240" s="102" t="s">
        <v>248</v>
      </c>
      <c r="R240" s="102" t="s">
        <v>1453</v>
      </c>
      <c r="S240" s="102"/>
      <c r="T240" s="102"/>
      <c r="V240" s="139"/>
    </row>
    <row r="241" spans="1:27" s="9" customFormat="1" outlineLevel="1">
      <c r="A241" s="9" t="s">
        <v>2170</v>
      </c>
      <c r="B241" s="142" t="s">
        <v>2214</v>
      </c>
      <c r="D241" s="142" t="s">
        <v>427</v>
      </c>
      <c r="H241" s="142">
        <f t="shared" si="19"/>
        <v>1</v>
      </c>
      <c r="J241" s="151" t="s">
        <v>244</v>
      </c>
      <c r="K241" s="170" t="str">
        <f t="shared" ref="K241:K272" si="21">VLOOKUP(J241,$A$1:$I$315,2,FALSE)</f>
        <v>x0</v>
      </c>
      <c r="L241" s="18" t="str">
        <f t="shared" ref="L241:L297" si="22">J241</f>
        <v>Total/NA</v>
      </c>
      <c r="M241" s="102" t="s">
        <v>190</v>
      </c>
      <c r="N241" s="102"/>
      <c r="O241" s="102" t="s">
        <v>243</v>
      </c>
      <c r="P241" s="102"/>
      <c r="Q241" s="102"/>
      <c r="R241" s="102"/>
      <c r="S241" s="102"/>
      <c r="T241" s="102"/>
      <c r="V241" s="139"/>
    </row>
    <row r="242" spans="1:27" s="9" customFormat="1" outlineLevel="2">
      <c r="A242" s="9" t="s">
        <v>2171</v>
      </c>
      <c r="B242" s="142" t="s">
        <v>2215</v>
      </c>
      <c r="D242" s="142" t="s">
        <v>427</v>
      </c>
      <c r="H242" s="142">
        <f t="shared" si="19"/>
        <v>1</v>
      </c>
      <c r="J242" s="129" t="s">
        <v>125</v>
      </c>
      <c r="K242" s="170" t="str">
        <f t="shared" si="21"/>
        <v>e932</v>
      </c>
      <c r="L242" s="18" t="str">
        <f t="shared" si="22"/>
        <v>Contrats de capitalisation à prime unique (ou versements libres) [1]</v>
      </c>
      <c r="M242" s="102"/>
      <c r="N242" s="102" t="s">
        <v>192</v>
      </c>
      <c r="O242" s="102" t="s">
        <v>427</v>
      </c>
      <c r="P242" s="102"/>
      <c r="Q242" s="102"/>
      <c r="R242" s="102"/>
      <c r="S242" s="102"/>
      <c r="T242" s="102"/>
      <c r="V242" s="139"/>
    </row>
    <row r="243" spans="1:27" s="9" customFormat="1" outlineLevel="2">
      <c r="A243" s="9" t="s">
        <v>2172</v>
      </c>
      <c r="B243" s="142" t="s">
        <v>2216</v>
      </c>
      <c r="D243" s="142" t="s">
        <v>427</v>
      </c>
      <c r="H243" s="142">
        <f t="shared" si="19"/>
        <v>3</v>
      </c>
      <c r="J243" s="129" t="s">
        <v>126</v>
      </c>
      <c r="K243" s="170" t="str">
        <f t="shared" si="21"/>
        <v>e933</v>
      </c>
      <c r="L243" s="18" t="str">
        <f t="shared" si="22"/>
        <v>Contrats de capitalisation à primes périodiques [2]</v>
      </c>
      <c r="M243" s="102"/>
      <c r="N243" s="102" t="s">
        <v>192</v>
      </c>
      <c r="O243" s="102" t="s">
        <v>427</v>
      </c>
      <c r="P243" s="102"/>
      <c r="Q243" s="102"/>
      <c r="R243" s="102"/>
      <c r="S243" s="102"/>
      <c r="T243" s="102"/>
      <c r="V243" s="139"/>
    </row>
    <row r="244" spans="1:27" s="9" customFormat="1" outlineLevel="2">
      <c r="A244" s="9" t="s">
        <v>2173</v>
      </c>
      <c r="B244" s="142" t="s">
        <v>2217</v>
      </c>
      <c r="D244" s="142" t="s">
        <v>427</v>
      </c>
      <c r="H244" s="142">
        <f t="shared" si="19"/>
        <v>1</v>
      </c>
      <c r="J244" s="129" t="s">
        <v>127</v>
      </c>
      <c r="K244" s="170" t="str">
        <f t="shared" si="21"/>
        <v>e936</v>
      </c>
      <c r="L244" s="18" t="str">
        <f t="shared" si="22"/>
        <v>Contrats individuels d'assurance temporaire décès (y compris groupes ouverts) [3]</v>
      </c>
      <c r="M244" s="102" t="s">
        <v>190</v>
      </c>
      <c r="N244" s="102" t="s">
        <v>192</v>
      </c>
      <c r="O244" s="102" t="s">
        <v>427</v>
      </c>
      <c r="P244" s="102"/>
      <c r="Q244" s="102"/>
      <c r="R244" s="102"/>
      <c r="S244" s="102"/>
      <c r="T244" s="102"/>
      <c r="V244" s="139"/>
    </row>
    <row r="245" spans="1:27" s="9" customFormat="1" outlineLevel="2">
      <c r="A245" s="9" t="s">
        <v>2174</v>
      </c>
      <c r="B245" s="142" t="s">
        <v>2218</v>
      </c>
      <c r="D245" s="142" t="s">
        <v>427</v>
      </c>
      <c r="H245" s="142">
        <f t="shared" si="19"/>
        <v>1</v>
      </c>
      <c r="J245" s="171" t="s">
        <v>1455</v>
      </c>
      <c r="K245" s="170" t="str">
        <f t="shared" si="21"/>
        <v>e995</v>
      </c>
      <c r="L245" s="18" t="str">
        <f t="shared" si="22"/>
        <v>Temporaires décès à prime unique ou versements libres [031]</v>
      </c>
      <c r="M245" s="102"/>
      <c r="N245" s="102" t="s">
        <v>192</v>
      </c>
      <c r="O245" s="102" t="s">
        <v>427</v>
      </c>
      <c r="P245" s="102"/>
      <c r="Q245" s="102"/>
      <c r="R245" s="102"/>
      <c r="S245" s="102"/>
      <c r="T245" s="102"/>
      <c r="V245" s="139"/>
    </row>
    <row r="246" spans="1:27" s="9" customFormat="1" outlineLevel="2">
      <c r="A246" s="9" t="s">
        <v>2175</v>
      </c>
      <c r="B246" s="142" t="s">
        <v>2219</v>
      </c>
      <c r="D246" s="142" t="s">
        <v>427</v>
      </c>
      <c r="H246" s="142">
        <f t="shared" si="19"/>
        <v>3</v>
      </c>
      <c r="J246" s="171" t="s">
        <v>1456</v>
      </c>
      <c r="K246" s="170" t="str">
        <f t="shared" si="21"/>
        <v>e996</v>
      </c>
      <c r="L246" s="18" t="str">
        <f t="shared" si="22"/>
        <v>Temporaires décès à primes périodiques [032]</v>
      </c>
      <c r="M246" s="102"/>
      <c r="N246" s="102" t="s">
        <v>192</v>
      </c>
      <c r="O246" s="102" t="s">
        <v>427</v>
      </c>
      <c r="P246" s="102"/>
      <c r="Q246" s="102"/>
      <c r="R246" s="102"/>
      <c r="S246" s="102"/>
      <c r="T246" s="102"/>
      <c r="V246" s="139"/>
    </row>
    <row r="247" spans="1:27" s="142" customFormat="1" outlineLevel="2">
      <c r="A247" s="142" t="s">
        <v>2176</v>
      </c>
      <c r="B247" s="142" t="s">
        <v>2220</v>
      </c>
      <c r="D247" s="142" t="s">
        <v>427</v>
      </c>
      <c r="H247" s="142">
        <f t="shared" si="19"/>
        <v>1</v>
      </c>
      <c r="J247" s="129" t="s">
        <v>128</v>
      </c>
      <c r="K247" s="170" t="str">
        <f t="shared" si="21"/>
        <v>e911</v>
      </c>
      <c r="L247" s="18" t="str">
        <f t="shared" si="22"/>
        <v>Autres contrats individuels d'assurance vie à prime unique (ou versements libres) (y compris groupes ouverts) [4]</v>
      </c>
      <c r="M247" s="102" t="s">
        <v>190</v>
      </c>
      <c r="N247" s="102" t="s">
        <v>192</v>
      </c>
      <c r="O247" s="102" t="s">
        <v>427</v>
      </c>
      <c r="P247" s="102"/>
      <c r="Q247" s="102"/>
      <c r="R247" s="102"/>
      <c r="S247" s="102"/>
      <c r="T247" s="102"/>
      <c r="U247" s="9"/>
    </row>
    <row r="248" spans="1:27" s="9" customFormat="1" outlineLevel="2">
      <c r="A248" s="9" t="s">
        <v>2177</v>
      </c>
      <c r="B248" s="142" t="s">
        <v>2221</v>
      </c>
      <c r="D248" s="142" t="s">
        <v>427</v>
      </c>
      <c r="H248" s="142">
        <f t="shared" si="19"/>
        <v>1</v>
      </c>
      <c r="J248" s="171" t="s">
        <v>1457</v>
      </c>
      <c r="K248" s="170" t="str">
        <f t="shared" si="21"/>
        <v>e997</v>
      </c>
      <c r="L248" s="18" t="str">
        <f t="shared" si="22"/>
        <v>Rentes à prime unique ou versements libres [041]</v>
      </c>
      <c r="M248" s="102"/>
      <c r="N248" s="102" t="s">
        <v>192</v>
      </c>
      <c r="O248" s="102" t="s">
        <v>427</v>
      </c>
      <c r="P248" s="102"/>
      <c r="Q248" s="102"/>
      <c r="R248" s="102"/>
      <c r="S248" s="102"/>
      <c r="T248" s="102"/>
      <c r="V248" s="142"/>
    </row>
    <row r="249" spans="1:27" s="9" customFormat="1">
      <c r="A249" s="9" t="s">
        <v>2178</v>
      </c>
      <c r="B249" s="142" t="s">
        <v>2222</v>
      </c>
      <c r="D249" s="142" t="s">
        <v>427</v>
      </c>
      <c r="H249" s="142">
        <f t="shared" si="19"/>
        <v>1</v>
      </c>
      <c r="J249" s="171" t="s">
        <v>1458</v>
      </c>
      <c r="K249" s="170" t="str">
        <f t="shared" si="21"/>
        <v>e998</v>
      </c>
      <c r="L249" s="18" t="str">
        <f t="shared" si="22"/>
        <v>Autres contrats à prime unique ou versements libres [042]</v>
      </c>
      <c r="M249" s="102"/>
      <c r="N249" s="102" t="s">
        <v>192</v>
      </c>
      <c r="O249" s="102" t="s">
        <v>427</v>
      </c>
      <c r="P249" s="102"/>
      <c r="Q249" s="102"/>
      <c r="R249" s="102"/>
      <c r="S249" s="102"/>
      <c r="T249" s="102"/>
      <c r="V249" s="142"/>
    </row>
    <row r="250" spans="1:27" s="9" customFormat="1" outlineLevel="1">
      <c r="A250" s="9" t="s">
        <v>2179</v>
      </c>
      <c r="B250" s="142" t="s">
        <v>2223</v>
      </c>
      <c r="D250" s="142" t="s">
        <v>427</v>
      </c>
      <c r="H250" s="142">
        <f t="shared" si="19"/>
        <v>2</v>
      </c>
      <c r="J250" s="129" t="s">
        <v>129</v>
      </c>
      <c r="K250" s="170" t="str">
        <f t="shared" si="21"/>
        <v>e912</v>
      </c>
      <c r="L250" s="18" t="str">
        <f t="shared" si="22"/>
        <v>Autres contrats individuels d'assurance vie à primes périodiques (y compris groupes ouverts) [5]</v>
      </c>
      <c r="M250" s="102" t="s">
        <v>190</v>
      </c>
      <c r="N250" s="102" t="s">
        <v>192</v>
      </c>
      <c r="O250" s="102" t="s">
        <v>427</v>
      </c>
      <c r="P250" s="102"/>
      <c r="Q250" s="102"/>
      <c r="R250" s="102"/>
      <c r="S250" s="102"/>
      <c r="T250" s="102"/>
      <c r="V250" s="142"/>
    </row>
    <row r="251" spans="1:27" s="9" customFormat="1" outlineLevel="2">
      <c r="A251" s="9" t="s">
        <v>2180</v>
      </c>
      <c r="B251" s="142" t="s">
        <v>2224</v>
      </c>
      <c r="D251" s="142" t="s">
        <v>427</v>
      </c>
      <c r="H251" s="142">
        <f t="shared" si="19"/>
        <v>2</v>
      </c>
      <c r="J251" s="171" t="s">
        <v>1459</v>
      </c>
      <c r="K251" s="170" t="str">
        <f t="shared" si="21"/>
        <v>e999</v>
      </c>
      <c r="L251" s="18" t="str">
        <f t="shared" si="22"/>
        <v>Rentes à primes périodiques [051]</v>
      </c>
      <c r="M251" s="102" t="s">
        <v>190</v>
      </c>
      <c r="N251" s="102" t="s">
        <v>192</v>
      </c>
      <c r="O251" s="102" t="s">
        <v>427</v>
      </c>
      <c r="P251" s="102"/>
      <c r="Q251" s="102"/>
      <c r="R251" s="102"/>
      <c r="S251" s="102"/>
      <c r="T251" s="102"/>
      <c r="V251" s="142"/>
    </row>
    <row r="252" spans="1:27" s="9" customFormat="1" outlineLevel="2">
      <c r="A252" s="9" t="s">
        <v>2181</v>
      </c>
      <c r="B252" s="142" t="s">
        <v>2225</v>
      </c>
      <c r="D252" s="142" t="s">
        <v>427</v>
      </c>
      <c r="H252" s="142">
        <f t="shared" si="19"/>
        <v>2</v>
      </c>
      <c r="J252" s="171" t="s">
        <v>1460</v>
      </c>
      <c r="K252" s="170" t="str">
        <f t="shared" si="21"/>
        <v>e1000</v>
      </c>
      <c r="L252" s="18" t="str">
        <f t="shared" si="22"/>
        <v>Autres contrats à primes périodiques [052]</v>
      </c>
      <c r="M252" s="102"/>
      <c r="N252" s="102" t="s">
        <v>192</v>
      </c>
      <c r="O252" s="102" t="s">
        <v>427</v>
      </c>
      <c r="P252" s="102"/>
      <c r="Q252" s="102"/>
      <c r="R252" s="102"/>
      <c r="S252" s="102"/>
      <c r="T252" s="102"/>
      <c r="V252" s="142"/>
    </row>
    <row r="253" spans="1:27" s="9" customFormat="1">
      <c r="A253" t="s">
        <v>1968</v>
      </c>
      <c r="B253" s="142" t="s">
        <v>2226</v>
      </c>
      <c r="C253"/>
      <c r="D253" s="142" t="s">
        <v>427</v>
      </c>
      <c r="E253"/>
      <c r="F253"/>
      <c r="G253"/>
      <c r="H253" s="142">
        <f t="shared" si="19"/>
        <v>1</v>
      </c>
      <c r="I253"/>
      <c r="J253" s="129" t="s">
        <v>130</v>
      </c>
      <c r="K253" s="170" t="str">
        <f t="shared" si="21"/>
        <v>e926</v>
      </c>
      <c r="L253" s="18" t="str">
        <f t="shared" si="22"/>
        <v>Contrats collectifs d'assurance en cas de décès [6]</v>
      </c>
      <c r="M253" s="102" t="s">
        <v>190</v>
      </c>
      <c r="N253" s="102" t="s">
        <v>192</v>
      </c>
      <c r="O253" s="102" t="s">
        <v>427</v>
      </c>
      <c r="P253" s="102"/>
      <c r="Q253" s="102"/>
      <c r="R253" s="102"/>
      <c r="S253" s="102"/>
      <c r="T253" s="102"/>
      <c r="V253" s="142"/>
    </row>
    <row r="254" spans="1:27" outlineLevel="1">
      <c r="A254" t="s">
        <v>2183</v>
      </c>
      <c r="B254" s="142" t="s">
        <v>2227</v>
      </c>
      <c r="D254" s="142" t="s">
        <v>427</v>
      </c>
      <c r="H254" s="142">
        <f t="shared" si="19"/>
        <v>1</v>
      </c>
      <c r="J254" s="171" t="s">
        <v>2417</v>
      </c>
      <c r="K254" s="170" t="str">
        <f t="shared" si="21"/>
        <v>e1001</v>
      </c>
      <c r="L254" s="18" t="str">
        <f t="shared" si="22"/>
        <v>Contrats collectifs en cas de décès visés à l’article 2 de la loi n° 89-1009 du 31 décembre 1989 [061]</v>
      </c>
      <c r="M254" s="102"/>
      <c r="N254" s="102" t="s">
        <v>192</v>
      </c>
      <c r="O254" s="102" t="s">
        <v>427</v>
      </c>
      <c r="P254" s="102"/>
      <c r="Q254" s="102"/>
      <c r="R254" s="102"/>
      <c r="S254" s="102"/>
      <c r="T254" s="102"/>
      <c r="U254" s="9"/>
      <c r="V254" s="142"/>
      <c r="W254" s="9"/>
      <c r="X254" s="9"/>
      <c r="Y254" s="9"/>
      <c r="Z254" s="9"/>
      <c r="AA254" s="9"/>
    </row>
    <row r="255" spans="1:27" outlineLevel="2">
      <c r="A255" t="s">
        <v>2185</v>
      </c>
      <c r="B255" s="142" t="s">
        <v>2228</v>
      </c>
      <c r="D255" s="142" t="s">
        <v>427</v>
      </c>
      <c r="H255" s="142">
        <f t="shared" si="19"/>
        <v>1</v>
      </c>
      <c r="J255" s="171" t="s">
        <v>1461</v>
      </c>
      <c r="K255" s="170" t="str">
        <f t="shared" si="21"/>
        <v>e1002</v>
      </c>
      <c r="L255" s="18" t="str">
        <f t="shared" si="22"/>
        <v>Autres contrats collectifs en cas de décès [062]</v>
      </c>
      <c r="M255" s="102"/>
      <c r="N255" s="102" t="s">
        <v>192</v>
      </c>
      <c r="O255" s="102" t="s">
        <v>427</v>
      </c>
      <c r="P255" s="102"/>
      <c r="Q255" s="102"/>
      <c r="R255" s="102"/>
      <c r="S255" s="102"/>
      <c r="T255" s="102"/>
      <c r="U255" s="9"/>
      <c r="V255" s="142"/>
    </row>
    <row r="256" spans="1:27" outlineLevel="3">
      <c r="A256" t="s">
        <v>2186</v>
      </c>
      <c r="B256" s="142" t="s">
        <v>2229</v>
      </c>
      <c r="D256" s="142" t="s">
        <v>427</v>
      </c>
      <c r="H256" s="142">
        <f t="shared" si="19"/>
        <v>1</v>
      </c>
      <c r="J256" s="129" t="s">
        <v>131</v>
      </c>
      <c r="K256" s="170" t="str">
        <f t="shared" si="21"/>
        <v>e927</v>
      </c>
      <c r="L256" s="18" t="str">
        <f t="shared" si="22"/>
        <v>Contrats collectifs d'assurance en cas de vie [7]</v>
      </c>
      <c r="M256" s="102" t="s">
        <v>190</v>
      </c>
      <c r="N256" s="102" t="s">
        <v>192</v>
      </c>
      <c r="O256" s="102" t="s">
        <v>427</v>
      </c>
      <c r="P256" s="102"/>
      <c r="Q256" s="102"/>
      <c r="R256" s="102"/>
      <c r="S256" s="102"/>
      <c r="T256" s="102"/>
      <c r="U256" s="9"/>
      <c r="V256" s="142"/>
    </row>
    <row r="257" spans="1:22" outlineLevel="3">
      <c r="A257" s="139" t="s">
        <v>2436</v>
      </c>
      <c r="B257" s="142" t="s">
        <v>2420</v>
      </c>
      <c r="D257" s="142" t="s">
        <v>427</v>
      </c>
      <c r="H257" s="142">
        <f t="shared" si="19"/>
        <v>2</v>
      </c>
      <c r="J257" s="171" t="s">
        <v>1462</v>
      </c>
      <c r="K257" s="170" t="str">
        <f t="shared" si="21"/>
        <v>e1003</v>
      </c>
      <c r="L257" s="18" t="str">
        <f t="shared" si="22"/>
        <v>Contrats collectifs de rentes [071]</v>
      </c>
      <c r="M257" s="102"/>
      <c r="N257" s="102" t="s">
        <v>192</v>
      </c>
      <c r="O257" s="102" t="s">
        <v>427</v>
      </c>
      <c r="P257" s="102"/>
      <c r="Q257" s="102"/>
      <c r="R257" s="102"/>
      <c r="S257" s="102"/>
      <c r="T257" s="102"/>
      <c r="U257" s="9"/>
      <c r="V257" s="142"/>
    </row>
    <row r="258" spans="1:22" outlineLevel="3">
      <c r="A258" s="139" t="s">
        <v>2437</v>
      </c>
      <c r="B258" s="142" t="s">
        <v>2421</v>
      </c>
      <c r="D258" s="142" t="s">
        <v>427</v>
      </c>
      <c r="H258" s="142">
        <f t="shared" ref="H258:H278" si="23">COUNTIF($J$2:$J$557,A258)</f>
        <v>2</v>
      </c>
      <c r="J258" s="171" t="s">
        <v>1463</v>
      </c>
      <c r="K258" s="170" t="str">
        <f t="shared" si="21"/>
        <v>e1004</v>
      </c>
      <c r="L258" s="18" t="str">
        <f t="shared" si="22"/>
        <v>Autres contrats collectifs en cas de vie [072]</v>
      </c>
      <c r="M258" s="102"/>
      <c r="N258" s="102" t="s">
        <v>192</v>
      </c>
      <c r="O258" s="102" t="s">
        <v>427</v>
      </c>
      <c r="P258" s="102"/>
      <c r="Q258" s="102"/>
      <c r="R258" s="102"/>
      <c r="S258" s="102"/>
      <c r="T258" s="102"/>
      <c r="U258" s="9"/>
      <c r="V258" s="142"/>
    </row>
    <row r="259" spans="1:22" outlineLevel="3">
      <c r="A259" s="139" t="s">
        <v>2438</v>
      </c>
      <c r="B259" s="142" t="s">
        <v>2422</v>
      </c>
      <c r="D259" s="142" t="s">
        <v>427</v>
      </c>
      <c r="H259" s="142">
        <f t="shared" si="23"/>
        <v>2</v>
      </c>
      <c r="J259" s="172" t="s">
        <v>2436</v>
      </c>
      <c r="K259" s="170" t="str">
        <f t="shared" si="21"/>
        <v>e1255</v>
      </c>
      <c r="L259" s="18" t="str">
        <f t="shared" si="22"/>
        <v>Contrats d'assurance vie ou de capitalisation en unités de compte à prime unique (ou versements libres) [008]</v>
      </c>
      <c r="M259" s="102" t="s">
        <v>190</v>
      </c>
      <c r="N259" s="102" t="s">
        <v>192</v>
      </c>
      <c r="O259" s="102" t="s">
        <v>427</v>
      </c>
      <c r="P259" s="102"/>
      <c r="Q259" s="102"/>
      <c r="R259" s="102"/>
      <c r="S259" s="102"/>
      <c r="T259" s="102"/>
      <c r="U259" s="9"/>
      <c r="V259" s="142"/>
    </row>
    <row r="260" spans="1:22" outlineLevel="3">
      <c r="A260" s="139" t="s">
        <v>2439</v>
      </c>
      <c r="B260" s="142" t="s">
        <v>2423</v>
      </c>
      <c r="D260" s="142" t="s">
        <v>427</v>
      </c>
      <c r="H260" s="142">
        <f t="shared" si="23"/>
        <v>2</v>
      </c>
      <c r="J260" s="171" t="s">
        <v>2437</v>
      </c>
      <c r="K260" s="170" t="str">
        <f t="shared" si="21"/>
        <v>e1256</v>
      </c>
      <c r="L260" s="18" t="str">
        <f t="shared" si="22"/>
        <v>Contrats de capitalisation en unités de compte à prime unique ou versements libres [081]</v>
      </c>
      <c r="M260" s="102"/>
      <c r="N260" s="102" t="s">
        <v>192</v>
      </c>
      <c r="O260" s="102" t="s">
        <v>427</v>
      </c>
      <c r="P260" s="102"/>
      <c r="Q260" s="102"/>
      <c r="R260" s="102"/>
      <c r="S260" s="102"/>
      <c r="T260" s="102"/>
      <c r="U260" s="9"/>
      <c r="V260" s="142"/>
    </row>
    <row r="261" spans="1:22" outlineLevel="3">
      <c r="A261" s="139" t="s">
        <v>2440</v>
      </c>
      <c r="B261" s="142" t="s">
        <v>2424</v>
      </c>
      <c r="D261" s="142" t="s">
        <v>427</v>
      </c>
      <c r="H261" s="142">
        <f t="shared" si="23"/>
        <v>2</v>
      </c>
      <c r="J261" s="171" t="s">
        <v>2438</v>
      </c>
      <c r="K261" s="170" t="str">
        <f t="shared" si="21"/>
        <v>e1257</v>
      </c>
      <c r="L261" s="18" t="str">
        <f t="shared" si="22"/>
        <v>Temporaires décès en unités de compte à prime unique ou versements libres [082]</v>
      </c>
      <c r="M261" s="102"/>
      <c r="N261" s="102" t="s">
        <v>192</v>
      </c>
      <c r="O261" s="102" t="s">
        <v>427</v>
      </c>
      <c r="P261" s="102"/>
      <c r="Q261" s="102"/>
      <c r="R261" s="102"/>
      <c r="S261" s="102"/>
      <c r="T261" s="102"/>
      <c r="U261" s="142"/>
      <c r="V261" s="142"/>
    </row>
    <row r="262" spans="1:22" outlineLevel="3">
      <c r="A262" s="139" t="s">
        <v>2441</v>
      </c>
      <c r="B262" s="142" t="s">
        <v>2425</v>
      </c>
      <c r="D262" s="142" t="s">
        <v>427</v>
      </c>
      <c r="H262" s="142">
        <f t="shared" si="23"/>
        <v>2</v>
      </c>
      <c r="J262" s="171" t="s">
        <v>2439</v>
      </c>
      <c r="K262" s="170" t="str">
        <f t="shared" si="21"/>
        <v>e1258</v>
      </c>
      <c r="L262" s="18" t="str">
        <f t="shared" si="22"/>
        <v>Rentes individuelles en unités de compte à prime unique ou versements libres [083]</v>
      </c>
      <c r="M262" s="102"/>
      <c r="N262" s="102" t="s">
        <v>192</v>
      </c>
      <c r="O262" s="102" t="s">
        <v>427</v>
      </c>
      <c r="P262" s="102"/>
      <c r="Q262" s="102"/>
      <c r="R262" s="102"/>
      <c r="S262" s="102"/>
      <c r="T262" s="142"/>
      <c r="U262" s="142"/>
      <c r="V262" s="142"/>
    </row>
    <row r="263" spans="1:22" outlineLevel="2">
      <c r="A263" s="139" t="s">
        <v>2442</v>
      </c>
      <c r="B263" s="142" t="s">
        <v>2426</v>
      </c>
      <c r="D263" s="142" t="s">
        <v>427</v>
      </c>
      <c r="H263" s="142">
        <f t="shared" si="23"/>
        <v>2</v>
      </c>
      <c r="J263" s="171" t="s">
        <v>2440</v>
      </c>
      <c r="K263" s="170" t="str">
        <f t="shared" si="21"/>
        <v>e1259</v>
      </c>
      <c r="L263" s="18" t="str">
        <f t="shared" si="22"/>
        <v>Autres contrats individuels en unités de compte à prime unique ou versements libres [084]</v>
      </c>
      <c r="M263" s="102"/>
      <c r="N263" s="102" t="s">
        <v>192</v>
      </c>
      <c r="O263" s="102" t="s">
        <v>427</v>
      </c>
      <c r="P263" s="102"/>
      <c r="Q263" s="102"/>
      <c r="R263" s="102"/>
      <c r="S263" s="102"/>
      <c r="T263" s="142"/>
      <c r="U263" s="142"/>
      <c r="V263" s="142"/>
    </row>
    <row r="264" spans="1:22" outlineLevel="2">
      <c r="A264" s="139" t="s">
        <v>2443</v>
      </c>
      <c r="B264" s="142" t="s">
        <v>2427</v>
      </c>
      <c r="D264" s="142" t="s">
        <v>427</v>
      </c>
      <c r="H264" s="142">
        <f t="shared" si="23"/>
        <v>2</v>
      </c>
      <c r="J264" s="171" t="s">
        <v>2441</v>
      </c>
      <c r="K264" s="170" t="str">
        <f t="shared" si="21"/>
        <v>e1260</v>
      </c>
      <c r="L264" s="18" t="str">
        <f t="shared" si="22"/>
        <v>Autres contrats collectifs d’assurance en cas de décès en unités de compte à prime unique ou versements libres [085]</v>
      </c>
      <c r="M264" s="102"/>
      <c r="N264" s="102" t="s">
        <v>192</v>
      </c>
      <c r="O264" s="102" t="s">
        <v>427</v>
      </c>
      <c r="P264" s="102"/>
      <c r="Q264" s="102"/>
      <c r="R264" s="102"/>
      <c r="S264" s="102"/>
      <c r="T264" s="142"/>
      <c r="U264" s="142"/>
      <c r="V264" s="142"/>
    </row>
    <row r="265" spans="1:22" outlineLevel="3">
      <c r="A265" s="139" t="s">
        <v>2444</v>
      </c>
      <c r="B265" s="142" t="s">
        <v>2428</v>
      </c>
      <c r="D265" s="142" t="s">
        <v>427</v>
      </c>
      <c r="H265" s="142">
        <f t="shared" si="23"/>
        <v>2</v>
      </c>
      <c r="J265" s="171" t="s">
        <v>2442</v>
      </c>
      <c r="K265" s="170" t="str">
        <f t="shared" si="21"/>
        <v>e1261</v>
      </c>
      <c r="L265" s="18" t="str">
        <f t="shared" si="22"/>
        <v>Contrats collectifs de rentes en unités de compte à prime unique ou versements libres [086]</v>
      </c>
      <c r="M265" s="102"/>
      <c r="N265" s="102" t="s">
        <v>192</v>
      </c>
      <c r="O265" s="102" t="s">
        <v>427</v>
      </c>
      <c r="P265" s="102"/>
      <c r="Q265" s="102"/>
      <c r="R265" s="102"/>
      <c r="S265" s="102"/>
      <c r="T265" s="142"/>
      <c r="U265" s="142"/>
      <c r="V265" s="142"/>
    </row>
    <row r="266" spans="1:22" outlineLevel="3">
      <c r="A266" s="139" t="s">
        <v>2445</v>
      </c>
      <c r="B266" s="142" t="s">
        <v>2429</v>
      </c>
      <c r="D266" s="142" t="s">
        <v>427</v>
      </c>
      <c r="H266" s="142">
        <f t="shared" si="23"/>
        <v>2</v>
      </c>
      <c r="J266" s="171" t="s">
        <v>2443</v>
      </c>
      <c r="K266" s="170" t="str">
        <f t="shared" si="21"/>
        <v>e1262</v>
      </c>
      <c r="L266" s="18" t="str">
        <f t="shared" si="22"/>
        <v>Autres contrats collectifs d’assurance en cas de vie en unités de compte à prime unique ou versements libres [087]</v>
      </c>
      <c r="M266" s="102"/>
      <c r="N266" s="102" t="s">
        <v>192</v>
      </c>
      <c r="O266" s="102" t="s">
        <v>427</v>
      </c>
      <c r="P266" s="102"/>
      <c r="Q266" s="102"/>
      <c r="R266" s="102"/>
      <c r="S266" s="102"/>
      <c r="T266" s="142"/>
      <c r="U266" s="142"/>
      <c r="V266" s="142"/>
    </row>
    <row r="267" spans="1:22" outlineLevel="2">
      <c r="A267" s="139" t="s">
        <v>2446</v>
      </c>
      <c r="B267" s="142" t="s">
        <v>2430</v>
      </c>
      <c r="D267" s="142" t="s">
        <v>427</v>
      </c>
      <c r="H267" s="142">
        <f t="shared" si="23"/>
        <v>2</v>
      </c>
      <c r="J267" s="172" t="s">
        <v>2444</v>
      </c>
      <c r="K267" s="170" t="str">
        <f t="shared" si="21"/>
        <v>e1263</v>
      </c>
      <c r="L267" s="18" t="str">
        <f t="shared" si="22"/>
        <v>Contrats d'assurance vie ou de capitalisation en unités de compte à primes périodiques [009]</v>
      </c>
      <c r="M267" s="102" t="s">
        <v>190</v>
      </c>
      <c r="N267" s="102" t="s">
        <v>192</v>
      </c>
      <c r="O267" s="102" t="s">
        <v>427</v>
      </c>
      <c r="P267" s="102"/>
      <c r="Q267" s="102"/>
      <c r="R267" s="102"/>
      <c r="S267" s="102"/>
      <c r="T267" s="142"/>
      <c r="U267" s="142"/>
      <c r="V267" s="142"/>
    </row>
    <row r="268" spans="1:22" outlineLevel="3">
      <c r="A268" s="139" t="s">
        <v>2447</v>
      </c>
      <c r="B268" s="142" t="s">
        <v>2431</v>
      </c>
      <c r="D268" s="142" t="s">
        <v>427</v>
      </c>
      <c r="H268" s="142">
        <f t="shared" si="23"/>
        <v>2</v>
      </c>
      <c r="J268" s="171" t="s">
        <v>2445</v>
      </c>
      <c r="K268" s="170" t="str">
        <f t="shared" si="21"/>
        <v>e1264</v>
      </c>
      <c r="L268" s="18" t="str">
        <f t="shared" si="22"/>
        <v>Contrats de capitalisation en unités de compte à primes périodiques [091]</v>
      </c>
      <c r="M268" s="102"/>
      <c r="N268" s="102" t="s">
        <v>192</v>
      </c>
      <c r="O268" s="102" t="s">
        <v>427</v>
      </c>
      <c r="P268" s="102"/>
      <c r="Q268" s="102"/>
      <c r="R268" s="102"/>
      <c r="S268" s="102"/>
      <c r="T268" s="142"/>
      <c r="U268" s="142"/>
      <c r="V268" s="142"/>
    </row>
    <row r="269" spans="1:22" outlineLevel="3">
      <c r="A269" s="139" t="s">
        <v>2448</v>
      </c>
      <c r="B269" s="142" t="s">
        <v>2432</v>
      </c>
      <c r="D269" s="142" t="s">
        <v>427</v>
      </c>
      <c r="H269" s="142">
        <f t="shared" si="23"/>
        <v>2</v>
      </c>
      <c r="J269" s="171" t="s">
        <v>2446</v>
      </c>
      <c r="K269" s="170" t="str">
        <f t="shared" si="21"/>
        <v>e1265</v>
      </c>
      <c r="L269" s="18" t="str">
        <f t="shared" si="22"/>
        <v>Temporaires décès en unités de compte à primes périodiques [092]</v>
      </c>
      <c r="M269" s="102"/>
      <c r="N269" s="102" t="s">
        <v>192</v>
      </c>
      <c r="O269" s="102" t="s">
        <v>427</v>
      </c>
      <c r="P269" s="102"/>
      <c r="Q269" s="102"/>
      <c r="R269" s="102"/>
      <c r="S269" s="102"/>
      <c r="T269" s="142"/>
      <c r="U269" s="142"/>
      <c r="V269" s="142"/>
    </row>
    <row r="270" spans="1:22" outlineLevel="3">
      <c r="A270" s="139" t="s">
        <v>2449</v>
      </c>
      <c r="B270" s="142" t="s">
        <v>2433</v>
      </c>
      <c r="D270" s="142" t="s">
        <v>427</v>
      </c>
      <c r="H270" s="142">
        <f t="shared" si="23"/>
        <v>2</v>
      </c>
      <c r="J270" s="171" t="s">
        <v>2447</v>
      </c>
      <c r="K270" s="170" t="str">
        <f t="shared" si="21"/>
        <v>e1266</v>
      </c>
      <c r="L270" s="18" t="str">
        <f t="shared" si="22"/>
        <v>Rentes individuelles en unités de compte à primes périodiques [093]</v>
      </c>
      <c r="M270" s="102"/>
      <c r="N270" s="102" t="s">
        <v>192</v>
      </c>
      <c r="O270" s="102" t="s">
        <v>427</v>
      </c>
      <c r="P270" s="102"/>
      <c r="Q270" s="102"/>
      <c r="R270" s="102"/>
      <c r="S270" s="102"/>
      <c r="T270" s="142"/>
      <c r="U270" s="142"/>
      <c r="V270" s="142"/>
    </row>
    <row r="271" spans="1:22" outlineLevel="3">
      <c r="A271" s="139" t="s">
        <v>2450</v>
      </c>
      <c r="B271" s="142" t="s">
        <v>2434</v>
      </c>
      <c r="D271" s="142" t="s">
        <v>427</v>
      </c>
      <c r="H271" s="142">
        <f t="shared" si="23"/>
        <v>2</v>
      </c>
      <c r="J271" s="171" t="s">
        <v>2448</v>
      </c>
      <c r="K271" s="170" t="str">
        <f t="shared" si="21"/>
        <v>e1267</v>
      </c>
      <c r="L271" s="18" t="str">
        <f t="shared" si="22"/>
        <v>Autres contrats individuels en unités de compte à primes périodiques [094]</v>
      </c>
      <c r="M271" s="102"/>
      <c r="N271" s="102" t="s">
        <v>192</v>
      </c>
      <c r="O271" s="102" t="s">
        <v>427</v>
      </c>
      <c r="P271" s="102"/>
      <c r="Q271" s="102"/>
      <c r="R271" s="102"/>
      <c r="S271" s="102"/>
      <c r="T271" s="142"/>
      <c r="U271" s="142"/>
      <c r="V271" s="142"/>
    </row>
    <row r="272" spans="1:22" outlineLevel="3">
      <c r="A272" s="139" t="s">
        <v>2451</v>
      </c>
      <c r="B272" s="142" t="s">
        <v>2435</v>
      </c>
      <c r="D272" s="142" t="s">
        <v>427</v>
      </c>
      <c r="H272" s="142">
        <f t="shared" si="23"/>
        <v>2</v>
      </c>
      <c r="J272" s="171" t="s">
        <v>2449</v>
      </c>
      <c r="K272" s="170" t="str">
        <f t="shared" si="21"/>
        <v>e1268</v>
      </c>
      <c r="L272" s="18" t="str">
        <f t="shared" si="22"/>
        <v>Autres contrats collectifs d’assurance en cas de décès en unités de compte à primes périodiques [095]</v>
      </c>
      <c r="M272" s="102"/>
      <c r="N272" s="102" t="s">
        <v>192</v>
      </c>
      <c r="O272" s="102" t="s">
        <v>427</v>
      </c>
      <c r="P272" s="102"/>
      <c r="Q272" s="102"/>
      <c r="R272" s="102"/>
      <c r="S272" s="102"/>
      <c r="T272" s="142"/>
      <c r="U272" s="142"/>
      <c r="V272" s="142"/>
    </row>
    <row r="273" spans="1:22" outlineLevel="2">
      <c r="A273" s="82" t="s">
        <v>2525</v>
      </c>
      <c r="B273" s="142" t="s">
        <v>2526</v>
      </c>
      <c r="C273" s="142"/>
      <c r="D273" s="142" t="s">
        <v>427</v>
      </c>
      <c r="E273" s="142"/>
      <c r="F273" s="142"/>
      <c r="G273" s="142"/>
      <c r="H273" s="142">
        <f t="shared" si="23"/>
        <v>1</v>
      </c>
      <c r="J273" s="171" t="s">
        <v>2450</v>
      </c>
      <c r="K273" s="170" t="str">
        <f t="shared" ref="K273:K297" si="24">VLOOKUP(J273,$A$1:$I$315,2,FALSE)</f>
        <v>e1269</v>
      </c>
      <c r="L273" s="18" t="str">
        <f t="shared" si="22"/>
        <v>Contrats collectifs de rentes en unités de compte à primes périodiques [096]</v>
      </c>
      <c r="M273" s="102"/>
      <c r="N273" s="102" t="s">
        <v>192</v>
      </c>
      <c r="O273" s="102" t="s">
        <v>427</v>
      </c>
      <c r="P273" s="102"/>
      <c r="Q273" s="102"/>
      <c r="R273" s="102"/>
      <c r="S273" s="102"/>
      <c r="T273" s="142"/>
      <c r="U273" s="142"/>
      <c r="V273" s="142"/>
    </row>
    <row r="274" spans="1:22" outlineLevel="2">
      <c r="A274" s="139" t="s">
        <v>2544</v>
      </c>
      <c r="B274" s="142" t="s">
        <v>2527</v>
      </c>
      <c r="C274" s="142"/>
      <c r="D274" s="142" t="s">
        <v>427</v>
      </c>
      <c r="E274" s="142"/>
      <c r="F274" s="142"/>
      <c r="G274" s="142"/>
      <c r="H274" s="142">
        <f t="shared" si="23"/>
        <v>2</v>
      </c>
      <c r="J274" s="171" t="s">
        <v>2451</v>
      </c>
      <c r="K274" s="170" t="str">
        <f t="shared" si="24"/>
        <v>e1270</v>
      </c>
      <c r="L274" s="18" t="str">
        <f t="shared" si="22"/>
        <v>Autres contrats collectifs d’assurance en cas de vie en unités de compte à primes périodiques [097]</v>
      </c>
      <c r="M274" s="102"/>
      <c r="N274" s="102" t="s">
        <v>192</v>
      </c>
      <c r="O274" s="102" t="s">
        <v>427</v>
      </c>
      <c r="P274" s="102"/>
      <c r="Q274" s="102"/>
      <c r="R274" s="102"/>
      <c r="S274" s="102"/>
      <c r="T274" s="142"/>
      <c r="U274" s="142"/>
      <c r="V274" s="142"/>
    </row>
    <row r="275" spans="1:22" outlineLevel="3">
      <c r="A275" s="43" t="s">
        <v>2546</v>
      </c>
      <c r="B275" s="142" t="s">
        <v>2545</v>
      </c>
      <c r="C275" s="142"/>
      <c r="D275" s="142" t="s">
        <v>427</v>
      </c>
      <c r="E275" s="142"/>
      <c r="F275" s="142"/>
      <c r="G275" s="142"/>
      <c r="H275" s="142">
        <f t="shared" si="23"/>
        <v>2</v>
      </c>
      <c r="J275" s="129" t="s">
        <v>134</v>
      </c>
      <c r="K275" s="170" t="str">
        <f t="shared" si="24"/>
        <v>e929</v>
      </c>
      <c r="L275" s="18" t="str">
        <f t="shared" si="22"/>
        <v>Contrats collectifs relevant de l'article L. 441-1 mais ne relevant pas des articles L. 143-1 et L. 144-2 [10]</v>
      </c>
      <c r="M275" s="102"/>
      <c r="N275" s="102" t="s">
        <v>192</v>
      </c>
      <c r="O275" s="102" t="s">
        <v>427</v>
      </c>
      <c r="P275" s="102"/>
      <c r="Q275" s="102"/>
      <c r="R275" s="102"/>
      <c r="S275" s="102"/>
      <c r="T275" s="142"/>
      <c r="U275" s="142"/>
      <c r="V275" s="142"/>
    </row>
    <row r="276" spans="1:22" outlineLevel="3">
      <c r="A276" s="208" t="s">
        <v>2571</v>
      </c>
      <c r="B276" s="208" t="s">
        <v>2572</v>
      </c>
      <c r="C276" s="208"/>
      <c r="D276" s="208" t="s">
        <v>427</v>
      </c>
      <c r="E276" s="208"/>
      <c r="F276" s="208"/>
      <c r="G276" s="208"/>
      <c r="H276" s="208">
        <f t="shared" si="23"/>
        <v>2</v>
      </c>
      <c r="J276" s="129" t="s">
        <v>388</v>
      </c>
      <c r="K276" s="170" t="str">
        <f t="shared" si="24"/>
        <v>e938</v>
      </c>
      <c r="L276" s="18" t="str">
        <f t="shared" si="22"/>
        <v>Contrats relevant de l'article L. 144-2 mais ne relevant pas de l'article L. 143-1 (PERP) [11]</v>
      </c>
      <c r="M276" s="102" t="s">
        <v>190</v>
      </c>
      <c r="N276" s="102" t="s">
        <v>192</v>
      </c>
      <c r="O276" s="102" t="s">
        <v>427</v>
      </c>
      <c r="P276" s="102"/>
      <c r="Q276" s="102"/>
      <c r="R276" s="102"/>
      <c r="S276" s="102"/>
      <c r="T276" s="142"/>
      <c r="U276" s="142"/>
      <c r="V276" s="142"/>
    </row>
    <row r="277" spans="1:22">
      <c r="A277" s="208" t="s">
        <v>2580</v>
      </c>
      <c r="B277" s="208" t="s">
        <v>2577</v>
      </c>
      <c r="C277" s="208"/>
      <c r="D277" s="208" t="s">
        <v>427</v>
      </c>
      <c r="E277" s="208"/>
      <c r="F277" s="208"/>
      <c r="G277" s="208"/>
      <c r="H277" s="208">
        <f t="shared" si="23"/>
        <v>1</v>
      </c>
      <c r="J277" s="80" t="s">
        <v>1464</v>
      </c>
      <c r="K277" s="170" t="str">
        <f t="shared" si="24"/>
        <v>e1005</v>
      </c>
      <c r="L277" s="18" t="str">
        <f t="shared" si="22"/>
        <v>Plans consistant en l’acquisition d’une rente viagère différée, en primes uniques et à versements libres [111]</v>
      </c>
      <c r="M277" s="102" t="s">
        <v>190</v>
      </c>
      <c r="N277" s="102" t="s">
        <v>192</v>
      </c>
      <c r="O277" s="173" t="s">
        <v>427</v>
      </c>
      <c r="P277" s="102"/>
      <c r="Q277" s="102"/>
      <c r="R277" s="102"/>
      <c r="S277" s="102"/>
      <c r="T277" s="142"/>
      <c r="U277" s="142"/>
      <c r="V277" s="142"/>
    </row>
    <row r="278" spans="1:22" outlineLevel="1">
      <c r="A278" s="208" t="s">
        <v>2581</v>
      </c>
      <c r="B278" s="208" t="s">
        <v>2578</v>
      </c>
      <c r="C278" s="208"/>
      <c r="D278" s="208" t="s">
        <v>427</v>
      </c>
      <c r="E278" s="208"/>
      <c r="F278" s="208"/>
      <c r="G278" s="208"/>
      <c r="H278" s="208">
        <f t="shared" si="23"/>
        <v>1</v>
      </c>
      <c r="J278" s="68" t="s">
        <v>1465</v>
      </c>
      <c r="K278" s="170" t="str">
        <f t="shared" si="24"/>
        <v>e1006</v>
      </c>
      <c r="L278" s="18" t="str">
        <f t="shared" si="22"/>
        <v>Plans prévoyant une provision technique de diversification [1111]</v>
      </c>
      <c r="M278" s="102"/>
      <c r="N278" s="102" t="s">
        <v>192</v>
      </c>
      <c r="O278" s="102" t="s">
        <v>427</v>
      </c>
      <c r="P278" s="102"/>
      <c r="Q278" s="102"/>
      <c r="R278" s="102"/>
      <c r="S278" s="102"/>
      <c r="T278" s="142"/>
      <c r="U278" s="142"/>
      <c r="V278" s="142"/>
    </row>
    <row r="279" spans="1:22" outlineLevel="1">
      <c r="D279" s="142"/>
      <c r="H279" s="142"/>
      <c r="J279" s="68" t="s">
        <v>1466</v>
      </c>
      <c r="K279" s="170" t="str">
        <f t="shared" si="24"/>
        <v>e1007</v>
      </c>
      <c r="L279" s="18" t="str">
        <f t="shared" si="22"/>
        <v>Plans ne prévoyant pas de provision technique de diversification et pour lesquels la prime est entièrement affectée à l’acquisition de la provision mathématique [1112]</v>
      </c>
      <c r="M279" s="102"/>
      <c r="N279" s="102" t="s">
        <v>192</v>
      </c>
      <c r="O279" s="102" t="s">
        <v>427</v>
      </c>
      <c r="P279" s="102"/>
      <c r="Q279" s="102"/>
      <c r="R279" s="102"/>
      <c r="S279" s="102"/>
      <c r="T279" s="142"/>
      <c r="U279" s="142"/>
      <c r="V279" s="142"/>
    </row>
    <row r="280" spans="1:22" outlineLevel="1">
      <c r="D280" s="142"/>
      <c r="H280" s="142"/>
      <c r="J280" s="68" t="s">
        <v>1467</v>
      </c>
      <c r="K280" s="170" t="str">
        <f t="shared" si="24"/>
        <v>e1008</v>
      </c>
      <c r="L280" s="18" t="str">
        <f t="shared" si="22"/>
        <v>Plans ne prévoyant pas de provision technique de diversification et pour lesquels la prime est partiellement affectée à l’acquisition de la provision mathématique [1113]</v>
      </c>
      <c r="M280" s="102"/>
      <c r="N280" s="102" t="s">
        <v>192</v>
      </c>
      <c r="O280" s="102" t="s">
        <v>427</v>
      </c>
      <c r="P280" s="102"/>
      <c r="Q280" s="102"/>
      <c r="R280" s="102"/>
      <c r="S280" s="142"/>
      <c r="T280" s="142"/>
      <c r="U280" s="142"/>
      <c r="V280" s="142"/>
    </row>
    <row r="281" spans="1:22" outlineLevel="1">
      <c r="D281" s="142"/>
      <c r="H281" s="142"/>
      <c r="J281" s="80" t="s">
        <v>1468</v>
      </c>
      <c r="K281" s="170" t="str">
        <f t="shared" si="24"/>
        <v>e1009</v>
      </c>
      <c r="L281" s="18" t="str">
        <f t="shared" si="22"/>
        <v>Plans consistant en l’acquisition d’une rente viagère différée en primes périodiques [112]</v>
      </c>
      <c r="M281" s="102" t="s">
        <v>190</v>
      </c>
      <c r="N281" s="102" t="s">
        <v>192</v>
      </c>
      <c r="O281" s="102" t="s">
        <v>427</v>
      </c>
      <c r="P281" s="102"/>
      <c r="Q281" s="102"/>
      <c r="R281" s="102"/>
      <c r="S281" s="142"/>
      <c r="T281" s="142"/>
      <c r="U281" s="142"/>
      <c r="V281" s="142"/>
    </row>
    <row r="282" spans="1:22">
      <c r="D282" s="142"/>
      <c r="H282" s="142"/>
      <c r="J282" s="68" t="s">
        <v>1469</v>
      </c>
      <c r="K282" s="170" t="str">
        <f t="shared" si="24"/>
        <v>e1010</v>
      </c>
      <c r="L282" s="18" t="str">
        <f t="shared" si="22"/>
        <v>Plans prévoyant une provision technique de diversification [1121]</v>
      </c>
      <c r="M282" s="102"/>
      <c r="N282" s="102" t="s">
        <v>192</v>
      </c>
      <c r="O282" s="102" t="s">
        <v>427</v>
      </c>
      <c r="P282" s="102"/>
      <c r="Q282" s="102"/>
      <c r="R282" s="102"/>
      <c r="S282" s="142"/>
      <c r="T282" s="142"/>
      <c r="U282" s="142"/>
      <c r="V282" s="142"/>
    </row>
    <row r="283" spans="1:22" outlineLevel="1">
      <c r="D283" s="142"/>
      <c r="H283" s="142"/>
      <c r="J283" s="68" t="s">
        <v>1470</v>
      </c>
      <c r="K283" s="170" t="str">
        <f t="shared" si="24"/>
        <v>e1011</v>
      </c>
      <c r="L283" s="18" t="str">
        <f t="shared" si="22"/>
        <v>Plans ne prévoyant pas de provision technique de diversification et pour lesquels la prime est entièrement affectée à l’acquisition de la provision mathématique [1122]</v>
      </c>
      <c r="M283" s="102"/>
      <c r="N283" s="102" t="s">
        <v>192</v>
      </c>
      <c r="O283" s="102" t="s">
        <v>427</v>
      </c>
      <c r="P283" s="102"/>
      <c r="Q283" s="102"/>
      <c r="R283" s="102"/>
      <c r="S283" s="142"/>
      <c r="T283" s="142"/>
      <c r="U283" s="142"/>
      <c r="V283" s="142"/>
    </row>
    <row r="284" spans="1:22" outlineLevel="2">
      <c r="D284" s="142"/>
      <c r="H284" s="142"/>
      <c r="J284" s="68" t="s">
        <v>1471</v>
      </c>
      <c r="K284" s="170" t="str">
        <f t="shared" si="24"/>
        <v>e1012</v>
      </c>
      <c r="L284" s="18" t="str">
        <f t="shared" si="22"/>
        <v>Plans ne prévoyant pas de provision technique de diversification et pour lesquels la prime est partiellement affectée à l’acquisition de la provision mathématique [1123]</v>
      </c>
      <c r="M284" s="102"/>
      <c r="N284" s="102" t="s">
        <v>192</v>
      </c>
      <c r="O284" s="102" t="s">
        <v>427</v>
      </c>
      <c r="P284" s="102"/>
      <c r="Q284" s="102"/>
      <c r="R284" s="102"/>
      <c r="S284" s="142"/>
      <c r="T284" s="142"/>
      <c r="U284" s="142"/>
      <c r="V284" s="142"/>
    </row>
    <row r="285" spans="1:22" outlineLevel="2">
      <c r="D285" s="142"/>
      <c r="H285" s="142"/>
      <c r="J285" s="80" t="s">
        <v>1472</v>
      </c>
      <c r="K285" s="170" t="str">
        <f t="shared" si="24"/>
        <v>e1013</v>
      </c>
      <c r="L285" s="18" t="str">
        <f t="shared" si="22"/>
        <v>Plans consistant en la constitution d’une épargne convertie en rente, en primes uniques et à versements libres [113]</v>
      </c>
      <c r="M285" s="102" t="s">
        <v>190</v>
      </c>
      <c r="N285" s="102" t="s">
        <v>192</v>
      </c>
      <c r="O285" s="102" t="s">
        <v>427</v>
      </c>
      <c r="P285" s="102"/>
      <c r="Q285" s="102"/>
      <c r="R285" s="102"/>
      <c r="S285" s="142"/>
      <c r="T285" s="142"/>
      <c r="U285" s="142"/>
      <c r="V285" s="142"/>
    </row>
    <row r="286" spans="1:22">
      <c r="D286" s="142"/>
      <c r="H286" s="142"/>
      <c r="J286" s="68" t="s">
        <v>1473</v>
      </c>
      <c r="K286" s="170" t="str">
        <f t="shared" si="24"/>
        <v>e1014</v>
      </c>
      <c r="L286" s="18" t="str">
        <f t="shared" si="22"/>
        <v>Plans prévoyant une provision technique de diversification et pour lesquels la prime est affectée à l’acquisition de la provision mathématique selon une proportion choisie par l’adhérent [1131]</v>
      </c>
      <c r="M286" s="102"/>
      <c r="N286" s="102" t="s">
        <v>192</v>
      </c>
      <c r="O286" s="102" t="s">
        <v>427</v>
      </c>
      <c r="P286" s="102"/>
      <c r="Q286" s="102"/>
      <c r="R286" s="102"/>
      <c r="S286" s="142"/>
      <c r="T286" s="142"/>
      <c r="U286" s="142"/>
      <c r="V286" s="142"/>
    </row>
    <row r="287" spans="1:22" outlineLevel="1">
      <c r="D287" s="142"/>
      <c r="E287" s="169"/>
      <c r="H287" s="142"/>
      <c r="J287" s="68" t="s">
        <v>1474</v>
      </c>
      <c r="K287" s="170" t="str">
        <f t="shared" si="24"/>
        <v>e1015</v>
      </c>
      <c r="L287" s="18" t="str">
        <f t="shared" si="22"/>
        <v>Plans prévoyant une provision technique de diversification et pour lesquels la prime est affectée à l’acquisition de la provision mathématique selon une proportion fixée par le plan [1132]</v>
      </c>
      <c r="M287" s="102"/>
      <c r="N287" s="102" t="s">
        <v>192</v>
      </c>
      <c r="O287" s="102" t="s">
        <v>427</v>
      </c>
      <c r="P287" s="102"/>
      <c r="Q287" s="102"/>
      <c r="R287" s="102"/>
      <c r="S287" s="142"/>
      <c r="T287" s="142"/>
      <c r="U287" s="142"/>
      <c r="V287" s="142"/>
    </row>
    <row r="288" spans="1:22" outlineLevel="2">
      <c r="D288" s="142"/>
      <c r="H288" s="142"/>
      <c r="J288" s="68" t="s">
        <v>1475</v>
      </c>
      <c r="K288" s="170" t="str">
        <f t="shared" si="24"/>
        <v>e1016</v>
      </c>
      <c r="L288" s="18" t="str">
        <f t="shared" si="22"/>
        <v>Plans ne prévoyant pas de provision technique de diversification et pour lesquels la prime est entièrement affectée à l’acquisition de la provision mathématique [1133]</v>
      </c>
      <c r="M288" s="102"/>
      <c r="N288" s="102" t="s">
        <v>192</v>
      </c>
      <c r="O288" s="102" t="s">
        <v>427</v>
      </c>
      <c r="P288" s="102"/>
      <c r="Q288" s="102"/>
      <c r="R288" s="102"/>
      <c r="S288" s="142"/>
      <c r="T288" s="142"/>
      <c r="U288" s="142"/>
      <c r="V288" s="142"/>
    </row>
    <row r="289" spans="4:22" outlineLevel="3">
      <c r="D289" s="142"/>
      <c r="H289" s="142"/>
      <c r="J289" s="68" t="s">
        <v>1476</v>
      </c>
      <c r="K289" s="170" t="str">
        <f t="shared" si="24"/>
        <v>e1017</v>
      </c>
      <c r="L289" s="18" t="str">
        <f t="shared" si="22"/>
        <v>Plans ne prévoyant pas de provision technique de diversification et pour lesquels la prime est partiellement affectée à l’acquisition de la provision mathématique [1134]</v>
      </c>
      <c r="M289" s="102"/>
      <c r="N289" s="102" t="s">
        <v>192</v>
      </c>
      <c r="O289" s="102" t="s">
        <v>427</v>
      </c>
      <c r="P289" s="102"/>
      <c r="Q289" s="102"/>
      <c r="R289" s="102"/>
      <c r="S289" s="142"/>
      <c r="T289" s="142"/>
      <c r="U289" s="142"/>
      <c r="V289" s="142"/>
    </row>
    <row r="290" spans="4:22" outlineLevel="4">
      <c r="D290" s="142"/>
      <c r="H290" s="142"/>
      <c r="J290" s="80" t="s">
        <v>1477</v>
      </c>
      <c r="K290" s="170" t="str">
        <f t="shared" si="24"/>
        <v>e1018</v>
      </c>
      <c r="L290" s="18" t="str">
        <f t="shared" si="22"/>
        <v>Plans consistant en la constitution d’une épargne convertie en rente, en primes périodiques [114]</v>
      </c>
      <c r="M290" s="102" t="s">
        <v>190</v>
      </c>
      <c r="N290" s="102" t="s">
        <v>192</v>
      </c>
      <c r="O290" s="102" t="s">
        <v>427</v>
      </c>
      <c r="P290" s="102"/>
      <c r="Q290" s="102"/>
      <c r="R290" s="102"/>
      <c r="S290" s="142"/>
      <c r="T290" s="142"/>
      <c r="U290" s="142"/>
      <c r="V290" s="142"/>
    </row>
    <row r="291" spans="4:22" outlineLevel="5">
      <c r="D291" s="142"/>
      <c r="H291" s="142"/>
      <c r="J291" s="68" t="s">
        <v>1478</v>
      </c>
      <c r="K291" s="170" t="str">
        <f t="shared" si="24"/>
        <v>e1019</v>
      </c>
      <c r="L291" s="18" t="str">
        <f t="shared" si="22"/>
        <v>Plans prévoyant une provision technique de diversification et pour lesquels la prime est affectée à l’acquisition de la provision mathématique selon une proportion choisie par l’adhérent [1141]</v>
      </c>
      <c r="M291" s="102"/>
      <c r="N291" s="102" t="s">
        <v>192</v>
      </c>
      <c r="O291" s="102" t="s">
        <v>427</v>
      </c>
      <c r="P291" s="102"/>
      <c r="Q291" s="102"/>
      <c r="R291" s="102"/>
      <c r="S291" s="142"/>
      <c r="T291" s="142"/>
      <c r="U291" s="142"/>
      <c r="V291" s="142"/>
    </row>
    <row r="292" spans="4:22" outlineLevel="5">
      <c r="D292" s="142"/>
      <c r="H292" s="142"/>
      <c r="J292" s="68" t="s">
        <v>1479</v>
      </c>
      <c r="K292" s="170" t="str">
        <f t="shared" si="24"/>
        <v>e1020</v>
      </c>
      <c r="L292" s="18" t="str">
        <f t="shared" si="22"/>
        <v>Plans prévoyant une provision technique de diversification et pour lesquels la prime est affectée à l’acquisition de la provision mathématique selon une proportion fixée par le plan [1142]</v>
      </c>
      <c r="M292" s="102"/>
      <c r="N292" s="102" t="s">
        <v>192</v>
      </c>
      <c r="O292" s="102" t="s">
        <v>427</v>
      </c>
      <c r="P292" s="102"/>
      <c r="Q292" s="102"/>
      <c r="R292" s="102"/>
      <c r="S292" s="142"/>
      <c r="T292" s="142"/>
      <c r="U292" s="142"/>
      <c r="V292" s="142"/>
    </row>
    <row r="293" spans="4:22" outlineLevel="4">
      <c r="D293" s="142"/>
      <c r="H293" s="142"/>
      <c r="J293" s="68" t="s">
        <v>1480</v>
      </c>
      <c r="K293" s="170" t="str">
        <f t="shared" si="24"/>
        <v>e1021</v>
      </c>
      <c r="L293" s="18" t="str">
        <f t="shared" si="22"/>
        <v>Plans ne prévoyant pas de provision technique de diversification et pour lesquels la prime est entièrement affectée à l’acquisition de la provision mathématique [1143]</v>
      </c>
      <c r="M293" s="102"/>
      <c r="N293" s="102" t="s">
        <v>192</v>
      </c>
      <c r="O293" s="102" t="s">
        <v>427</v>
      </c>
      <c r="P293" s="102"/>
      <c r="Q293" s="102"/>
      <c r="R293" s="102"/>
      <c r="S293" s="142"/>
      <c r="T293" s="142"/>
      <c r="U293" s="142"/>
      <c r="V293" s="142"/>
    </row>
    <row r="294" spans="4:22" outlineLevel="5">
      <c r="D294" s="142"/>
      <c r="H294" s="142"/>
      <c r="J294" s="68" t="s">
        <v>1481</v>
      </c>
      <c r="K294" s="170" t="str">
        <f t="shared" si="24"/>
        <v>e1022</v>
      </c>
      <c r="L294" s="18" t="str">
        <f t="shared" si="22"/>
        <v>Plans ne prévoyant pas de provision technique de diversification et pour lesquels la prime est partiellement affectée à l’acquisition de la provision mathématique [1144]</v>
      </c>
      <c r="M294" s="102"/>
      <c r="N294" s="102" t="s">
        <v>192</v>
      </c>
      <c r="O294" s="102" t="s">
        <v>427</v>
      </c>
      <c r="P294" s="102"/>
      <c r="Q294" s="102"/>
      <c r="R294" s="102"/>
      <c r="S294" s="142"/>
      <c r="T294" s="142"/>
      <c r="U294" s="142"/>
      <c r="V294" s="142"/>
    </row>
    <row r="295" spans="4:22" outlineLevel="5">
      <c r="D295" s="142"/>
      <c r="H295" s="142"/>
      <c r="J295" s="80" t="s">
        <v>2418</v>
      </c>
      <c r="K295" s="170" t="str">
        <f t="shared" si="24"/>
        <v>e1023</v>
      </c>
      <c r="L295" s="18" t="str">
        <f t="shared" si="22"/>
        <v>Plans régis par l’article L 441-1 [115]</v>
      </c>
      <c r="M295" s="102"/>
      <c r="N295" s="102" t="s">
        <v>192</v>
      </c>
      <c r="O295" s="102" t="s">
        <v>427</v>
      </c>
      <c r="P295" s="102"/>
      <c r="Q295" s="102"/>
      <c r="R295" s="102"/>
      <c r="S295" s="142"/>
      <c r="T295" s="142"/>
      <c r="U295" s="142"/>
      <c r="V295" s="142"/>
    </row>
    <row r="296" spans="4:22" outlineLevel="3">
      <c r="D296" s="142"/>
      <c r="H296" s="142"/>
      <c r="J296" s="129" t="s">
        <v>135</v>
      </c>
      <c r="K296" s="170" t="str">
        <f t="shared" si="24"/>
        <v>e934</v>
      </c>
      <c r="L296" s="18" t="str">
        <f t="shared" si="22"/>
        <v>Contrats de retraite professionnelle supplémentaire régis par l'article L. 143-1 [12]</v>
      </c>
      <c r="M296" s="102"/>
      <c r="N296" s="102" t="s">
        <v>192</v>
      </c>
      <c r="O296" s="102" t="s">
        <v>427</v>
      </c>
      <c r="P296" s="102"/>
      <c r="Q296" s="102"/>
      <c r="R296" s="102"/>
      <c r="S296" s="142"/>
      <c r="T296" s="142"/>
      <c r="U296" s="142"/>
      <c r="V296" s="142"/>
    </row>
    <row r="297" spans="4:22" outlineLevel="4">
      <c r="D297" s="142"/>
      <c r="H297" s="142"/>
      <c r="J297" s="129" t="s">
        <v>387</v>
      </c>
      <c r="K297" s="170" t="str">
        <f t="shared" si="24"/>
        <v>e975</v>
      </c>
      <c r="L297" s="18" t="str">
        <f t="shared" si="22"/>
        <v>Opérations relevant de l'article L. 134-1 mais ne relevant pas des articles L. 143-1 et L. 144-2 (Eurocroissance) [13]</v>
      </c>
      <c r="M297" s="102"/>
      <c r="N297" s="102" t="s">
        <v>192</v>
      </c>
      <c r="O297" s="102" t="s">
        <v>427</v>
      </c>
      <c r="P297" s="102"/>
      <c r="Q297" s="102"/>
      <c r="R297" s="102"/>
      <c r="S297" s="142"/>
      <c r="T297" s="142"/>
      <c r="U297" s="142"/>
      <c r="V297" s="142"/>
    </row>
    <row r="298" spans="4:22" outlineLevel="5">
      <c r="D298" s="142"/>
      <c r="H298" s="142"/>
      <c r="J298" s="150" t="s">
        <v>2531</v>
      </c>
      <c r="K298" s="170"/>
      <c r="L298" s="18"/>
      <c r="M298" s="102"/>
      <c r="N298" s="102"/>
      <c r="O298" s="102" t="s">
        <v>427</v>
      </c>
      <c r="P298" s="102"/>
      <c r="Q298" s="102" t="s">
        <v>283</v>
      </c>
      <c r="R298" s="102" t="s">
        <v>1453</v>
      </c>
      <c r="S298" s="142"/>
      <c r="T298" s="142"/>
      <c r="U298" s="142"/>
      <c r="V298" s="142"/>
    </row>
    <row r="299" spans="4:22" outlineLevel="6">
      <c r="D299" s="142"/>
      <c r="H299" s="142"/>
      <c r="J299" s="53" t="s">
        <v>244</v>
      </c>
      <c r="K299" s="92" t="str">
        <f t="shared" ref="K299:K343" si="25">VLOOKUP(J299,$A$1:$I$315,2,FALSE)</f>
        <v>x0</v>
      </c>
      <c r="L299" s="18" t="str">
        <f t="shared" ref="L299:L335" si="26">J299</f>
        <v>Total/NA</v>
      </c>
      <c r="M299" s="142" t="s">
        <v>190</v>
      </c>
      <c r="N299" s="142"/>
      <c r="O299" s="142" t="s">
        <v>243</v>
      </c>
      <c r="P299" s="142"/>
      <c r="Q299" s="142"/>
      <c r="R299" s="142"/>
      <c r="S299" s="142"/>
      <c r="T299" s="142"/>
      <c r="U299" s="142"/>
      <c r="V299" s="142"/>
    </row>
    <row r="300" spans="4:22" outlineLevel="6">
      <c r="D300" s="142"/>
      <c r="H300" s="142"/>
      <c r="J300" s="47" t="s">
        <v>125</v>
      </c>
      <c r="K300" s="92" t="str">
        <f t="shared" si="25"/>
        <v>e932</v>
      </c>
      <c r="L300" s="18" t="str">
        <f t="shared" si="26"/>
        <v>Contrats de capitalisation à prime unique (ou versements libres) [1]</v>
      </c>
      <c r="M300" s="142"/>
      <c r="N300" s="142" t="s">
        <v>192</v>
      </c>
      <c r="O300" s="142" t="s">
        <v>427</v>
      </c>
      <c r="P300" s="142"/>
      <c r="Q300" s="142"/>
      <c r="R300" s="142"/>
      <c r="S300" s="142"/>
      <c r="T300" s="142"/>
      <c r="U300" s="142"/>
      <c r="V300" s="142"/>
    </row>
    <row r="301" spans="4:22" outlineLevel="6">
      <c r="D301" s="142"/>
      <c r="H301" s="142"/>
      <c r="J301" s="47" t="s">
        <v>126</v>
      </c>
      <c r="K301" s="92" t="str">
        <f t="shared" si="25"/>
        <v>e933</v>
      </c>
      <c r="L301" s="18" t="str">
        <f t="shared" si="26"/>
        <v>Contrats de capitalisation à primes périodiques [2]</v>
      </c>
      <c r="M301" s="142"/>
      <c r="N301" s="142" t="s">
        <v>192</v>
      </c>
      <c r="O301" s="142" t="s">
        <v>427</v>
      </c>
      <c r="P301" s="142"/>
      <c r="Q301" s="142"/>
      <c r="R301" s="142"/>
      <c r="S301" s="142"/>
      <c r="T301" s="142"/>
      <c r="U301" s="142"/>
      <c r="V301" s="142"/>
    </row>
    <row r="302" spans="4:22" outlineLevel="5">
      <c r="D302" s="142"/>
      <c r="H302" s="142"/>
      <c r="J302" s="47" t="s">
        <v>127</v>
      </c>
      <c r="K302" s="92" t="str">
        <f t="shared" si="25"/>
        <v>e936</v>
      </c>
      <c r="L302" s="18" t="str">
        <f t="shared" si="26"/>
        <v>Contrats individuels d'assurance temporaire décès (y compris groupes ouverts) [3]</v>
      </c>
      <c r="M302" s="142"/>
      <c r="N302" s="142" t="s">
        <v>192</v>
      </c>
      <c r="O302" s="142" t="s">
        <v>427</v>
      </c>
      <c r="P302" s="142"/>
      <c r="Q302" s="142"/>
      <c r="R302" s="142"/>
      <c r="S302" s="142"/>
      <c r="T302" s="142"/>
      <c r="U302" s="142"/>
      <c r="V302" s="142"/>
    </row>
    <row r="303" spans="4:22" outlineLevel="6">
      <c r="D303" s="142"/>
      <c r="H303" s="142"/>
      <c r="J303" s="47" t="s">
        <v>128</v>
      </c>
      <c r="K303" s="92" t="str">
        <f t="shared" si="25"/>
        <v>e911</v>
      </c>
      <c r="L303" s="18" t="str">
        <f t="shared" si="26"/>
        <v>Autres contrats individuels d'assurance vie à prime unique (ou versements libres) (y compris groupes ouverts) [4]</v>
      </c>
      <c r="M303" s="142" t="s">
        <v>190</v>
      </c>
      <c r="N303" s="142" t="s">
        <v>192</v>
      </c>
      <c r="O303" s="142" t="s">
        <v>427</v>
      </c>
      <c r="P303" s="142"/>
      <c r="Q303" s="142"/>
      <c r="R303" s="142"/>
      <c r="S303" s="142"/>
      <c r="T303" s="142"/>
      <c r="U303" s="142"/>
      <c r="V303" s="142"/>
    </row>
    <row r="304" spans="4:22" outlineLevel="6">
      <c r="D304" s="142"/>
      <c r="H304" s="142"/>
      <c r="J304" s="95" t="s">
        <v>1457</v>
      </c>
      <c r="K304" s="92" t="str">
        <f t="shared" si="25"/>
        <v>e997</v>
      </c>
      <c r="L304" s="18" t="str">
        <f t="shared" si="26"/>
        <v>Rentes à prime unique ou versements libres [041]</v>
      </c>
      <c r="M304" s="142"/>
      <c r="N304" s="142" t="s">
        <v>192</v>
      </c>
      <c r="O304" s="142" t="s">
        <v>427</v>
      </c>
      <c r="P304" s="142"/>
      <c r="Q304" s="142"/>
      <c r="R304" s="142"/>
      <c r="S304" s="142"/>
      <c r="T304" s="142"/>
      <c r="U304" s="142"/>
      <c r="V304" s="139"/>
    </row>
    <row r="305" spans="4:22" outlineLevel="5">
      <c r="D305" s="142"/>
      <c r="H305" s="142"/>
      <c r="J305" s="95" t="s">
        <v>1458</v>
      </c>
      <c r="K305" s="92" t="str">
        <f t="shared" si="25"/>
        <v>e998</v>
      </c>
      <c r="L305" s="18" t="str">
        <f t="shared" si="26"/>
        <v>Autres contrats à prime unique ou versements libres [042]</v>
      </c>
      <c r="M305" s="142"/>
      <c r="N305" s="142" t="s">
        <v>192</v>
      </c>
      <c r="O305" s="142" t="s">
        <v>427</v>
      </c>
      <c r="P305" s="142"/>
      <c r="Q305" s="142"/>
      <c r="R305" s="142"/>
      <c r="S305" s="142"/>
      <c r="T305" s="142"/>
      <c r="U305" s="142"/>
      <c r="V305" s="139"/>
    </row>
    <row r="306" spans="4:22" outlineLevel="6">
      <c r="D306" s="142"/>
      <c r="H306" s="142"/>
      <c r="J306" s="47" t="s">
        <v>129</v>
      </c>
      <c r="K306" s="92" t="str">
        <f t="shared" si="25"/>
        <v>e912</v>
      </c>
      <c r="L306" s="18" t="str">
        <f t="shared" si="26"/>
        <v>Autres contrats individuels d'assurance vie à primes périodiques (y compris groupes ouverts) [5]</v>
      </c>
      <c r="M306" s="142" t="s">
        <v>190</v>
      </c>
      <c r="N306" s="142" t="s">
        <v>192</v>
      </c>
      <c r="O306" s="142" t="s">
        <v>427</v>
      </c>
      <c r="P306" s="142"/>
      <c r="Q306" s="142"/>
      <c r="R306" s="142"/>
      <c r="S306" s="142"/>
      <c r="T306" s="142"/>
      <c r="U306" s="142"/>
      <c r="V306" s="139"/>
    </row>
    <row r="307" spans="4:22" outlineLevel="6">
      <c r="D307" s="142"/>
      <c r="H307" s="142"/>
      <c r="J307" s="95" t="s">
        <v>1459</v>
      </c>
      <c r="K307" s="92" t="str">
        <f t="shared" si="25"/>
        <v>e999</v>
      </c>
      <c r="L307" s="18" t="str">
        <f t="shared" si="26"/>
        <v>Rentes à primes périodiques [051]</v>
      </c>
      <c r="M307" s="142" t="s">
        <v>190</v>
      </c>
      <c r="N307" s="142" t="s">
        <v>192</v>
      </c>
      <c r="O307" s="142" t="s">
        <v>427</v>
      </c>
      <c r="P307" s="142"/>
      <c r="Q307" s="142"/>
      <c r="R307" s="142"/>
      <c r="S307" s="142"/>
      <c r="T307" s="9"/>
      <c r="U307" s="9"/>
      <c r="V307" s="139"/>
    </row>
    <row r="308" spans="4:22" outlineLevel="6">
      <c r="H308" s="142"/>
      <c r="J308" s="95" t="s">
        <v>1460</v>
      </c>
      <c r="K308" s="92" t="str">
        <f t="shared" si="25"/>
        <v>e1000</v>
      </c>
      <c r="L308" s="18" t="str">
        <f t="shared" si="26"/>
        <v>Autres contrats à primes périodiques [052]</v>
      </c>
      <c r="M308" s="142"/>
      <c r="N308" s="142" t="s">
        <v>192</v>
      </c>
      <c r="O308" s="142" t="s">
        <v>427</v>
      </c>
      <c r="P308" s="142"/>
      <c r="Q308" s="142"/>
      <c r="R308" s="142"/>
      <c r="S308" s="142"/>
      <c r="T308" s="9"/>
      <c r="U308" s="9"/>
      <c r="V308" s="139"/>
    </row>
    <row r="309" spans="4:22" outlineLevel="5">
      <c r="H309" s="142"/>
      <c r="J309" s="47" t="s">
        <v>130</v>
      </c>
      <c r="K309" s="92" t="str">
        <f t="shared" si="25"/>
        <v>e926</v>
      </c>
      <c r="L309" s="18" t="str">
        <f t="shared" si="26"/>
        <v>Contrats collectifs d'assurance en cas de décès [6]</v>
      </c>
      <c r="M309" s="142" t="s">
        <v>190</v>
      </c>
      <c r="N309" s="142" t="s">
        <v>192</v>
      </c>
      <c r="O309" s="142" t="s">
        <v>427</v>
      </c>
      <c r="P309" s="142"/>
      <c r="Q309" s="142"/>
      <c r="R309" s="142"/>
      <c r="S309" s="142"/>
      <c r="T309" s="9"/>
      <c r="U309" s="9"/>
      <c r="V309" s="139"/>
    </row>
    <row r="310" spans="4:22" outlineLevel="6">
      <c r="H310" s="142"/>
      <c r="J310" s="47" t="s">
        <v>131</v>
      </c>
      <c r="K310" s="92" t="str">
        <f t="shared" si="25"/>
        <v>e927</v>
      </c>
      <c r="L310" s="18" t="str">
        <f t="shared" si="26"/>
        <v>Contrats collectifs d'assurance en cas de vie [7]</v>
      </c>
      <c r="M310" s="142" t="s">
        <v>190</v>
      </c>
      <c r="N310" s="142" t="s">
        <v>192</v>
      </c>
      <c r="O310" s="142" t="s">
        <v>427</v>
      </c>
      <c r="P310" s="142"/>
      <c r="Q310" s="142"/>
      <c r="R310" s="142"/>
      <c r="S310" s="142"/>
      <c r="T310" s="9"/>
      <c r="U310" s="9"/>
      <c r="V310" s="139"/>
    </row>
    <row r="311" spans="4:22" outlineLevel="6">
      <c r="H311" s="142"/>
      <c r="J311" s="95" t="s">
        <v>1462</v>
      </c>
      <c r="K311" s="92" t="str">
        <f t="shared" si="25"/>
        <v>e1003</v>
      </c>
      <c r="L311" s="18" t="str">
        <f t="shared" si="26"/>
        <v>Contrats collectifs de rentes [071]</v>
      </c>
      <c r="M311" s="142"/>
      <c r="N311" s="142" t="s">
        <v>192</v>
      </c>
      <c r="O311" s="142" t="s">
        <v>427</v>
      </c>
      <c r="P311" s="142"/>
      <c r="Q311" s="142"/>
      <c r="R311" s="142"/>
      <c r="S311" s="142"/>
      <c r="T311" s="9"/>
      <c r="U311" s="9"/>
      <c r="V311" s="9"/>
    </row>
    <row r="312" spans="4:22" outlineLevel="6">
      <c r="H312" s="142"/>
      <c r="J312" s="95" t="s">
        <v>1463</v>
      </c>
      <c r="K312" s="92" t="str">
        <f t="shared" si="25"/>
        <v>e1004</v>
      </c>
      <c r="L312" s="18" t="str">
        <f t="shared" si="26"/>
        <v>Autres contrats collectifs en cas de vie [072]</v>
      </c>
      <c r="M312" s="142"/>
      <c r="N312" s="142" t="s">
        <v>192</v>
      </c>
      <c r="O312" s="142" t="s">
        <v>427</v>
      </c>
      <c r="P312" s="142"/>
      <c r="Q312" s="142"/>
      <c r="R312" s="142"/>
      <c r="S312" s="142"/>
      <c r="T312" s="9"/>
      <c r="U312" s="9"/>
      <c r="V312" s="9"/>
    </row>
    <row r="313" spans="4:22" outlineLevel="5">
      <c r="H313" s="142"/>
      <c r="J313" s="164" t="s">
        <v>2436</v>
      </c>
      <c r="K313" s="92" t="str">
        <f t="shared" si="25"/>
        <v>e1255</v>
      </c>
      <c r="L313" s="18" t="str">
        <f t="shared" si="26"/>
        <v>Contrats d'assurance vie ou de capitalisation en unités de compte à prime unique (ou versements libres) [008]</v>
      </c>
      <c r="M313" s="142" t="s">
        <v>190</v>
      </c>
      <c r="N313" s="142" t="s">
        <v>192</v>
      </c>
      <c r="O313" s="142" t="s">
        <v>427</v>
      </c>
      <c r="P313" s="142"/>
      <c r="Q313" s="142"/>
      <c r="R313" s="142"/>
      <c r="S313" s="142"/>
      <c r="T313" s="9"/>
      <c r="U313" s="9"/>
      <c r="V313" s="9"/>
    </row>
    <row r="314" spans="4:22" outlineLevel="4">
      <c r="H314" s="142"/>
      <c r="J314" s="95" t="s">
        <v>2437</v>
      </c>
      <c r="K314" s="92" t="str">
        <f t="shared" si="25"/>
        <v>e1256</v>
      </c>
      <c r="L314" s="18" t="str">
        <f t="shared" si="26"/>
        <v>Contrats de capitalisation en unités de compte à prime unique ou versements libres [081]</v>
      </c>
      <c r="M314" s="142"/>
      <c r="N314" s="142" t="s">
        <v>192</v>
      </c>
      <c r="O314" s="142" t="s">
        <v>427</v>
      </c>
      <c r="P314" s="142"/>
      <c r="Q314" s="142"/>
      <c r="R314" s="142"/>
      <c r="S314" s="142"/>
      <c r="T314" s="9"/>
      <c r="U314" s="9"/>
      <c r="V314" s="9"/>
    </row>
    <row r="315" spans="4:22" outlineLevel="3">
      <c r="H315" s="142"/>
      <c r="J315" s="95" t="s">
        <v>2438</v>
      </c>
      <c r="K315" s="92" t="str">
        <f t="shared" si="25"/>
        <v>e1257</v>
      </c>
      <c r="L315" s="18" t="str">
        <f t="shared" si="26"/>
        <v>Temporaires décès en unités de compte à prime unique ou versements libres [082]</v>
      </c>
      <c r="M315" s="142"/>
      <c r="N315" s="142" t="s">
        <v>192</v>
      </c>
      <c r="O315" s="142" t="s">
        <v>427</v>
      </c>
      <c r="P315" s="142"/>
      <c r="Q315" s="142"/>
      <c r="R315" s="142"/>
      <c r="S315" s="142"/>
      <c r="T315" s="9"/>
      <c r="U315" s="9"/>
      <c r="V315" s="9"/>
    </row>
    <row r="316" spans="4:22" outlineLevel="4">
      <c r="H316" s="142"/>
      <c r="J316" s="95" t="s">
        <v>2439</v>
      </c>
      <c r="K316" s="92" t="str">
        <f t="shared" si="25"/>
        <v>e1258</v>
      </c>
      <c r="L316" s="18" t="str">
        <f t="shared" si="26"/>
        <v>Rentes individuelles en unités de compte à prime unique ou versements libres [083]</v>
      </c>
      <c r="M316" s="142"/>
      <c r="N316" s="142" t="s">
        <v>192</v>
      </c>
      <c r="O316" s="142" t="s">
        <v>427</v>
      </c>
      <c r="P316" s="142"/>
      <c r="Q316" s="142"/>
      <c r="R316" s="142"/>
      <c r="S316" s="142"/>
      <c r="T316" s="9"/>
      <c r="U316" s="9"/>
      <c r="V316" s="9"/>
    </row>
    <row r="317" spans="4:22" outlineLevel="4">
      <c r="H317" s="142"/>
      <c r="J317" s="95" t="s">
        <v>2440</v>
      </c>
      <c r="K317" s="92" t="str">
        <f t="shared" si="25"/>
        <v>e1259</v>
      </c>
      <c r="L317" s="18" t="str">
        <f t="shared" si="26"/>
        <v>Autres contrats individuels en unités de compte à prime unique ou versements libres [084]</v>
      </c>
      <c r="M317" s="142"/>
      <c r="N317" s="142" t="s">
        <v>192</v>
      </c>
      <c r="O317" s="142" t="s">
        <v>427</v>
      </c>
      <c r="P317" s="142"/>
      <c r="Q317" s="142"/>
      <c r="R317" s="142"/>
      <c r="S317" s="142"/>
      <c r="T317" s="9"/>
      <c r="U317" s="9"/>
      <c r="V317" s="9"/>
    </row>
    <row r="318" spans="4:22" outlineLevel="4">
      <c r="H318" s="142"/>
      <c r="J318" s="95" t="s">
        <v>2441</v>
      </c>
      <c r="K318" s="92" t="str">
        <f t="shared" si="25"/>
        <v>e1260</v>
      </c>
      <c r="L318" s="18" t="str">
        <f t="shared" si="26"/>
        <v>Autres contrats collectifs d’assurance en cas de décès en unités de compte à prime unique ou versements libres [085]</v>
      </c>
      <c r="M318" s="142"/>
      <c r="N318" s="142" t="s">
        <v>192</v>
      </c>
      <c r="O318" s="142" t="s">
        <v>427</v>
      </c>
      <c r="P318" s="142"/>
      <c r="Q318" s="142"/>
      <c r="R318" s="142"/>
      <c r="S318" s="142"/>
      <c r="T318" s="9"/>
      <c r="U318" s="9"/>
      <c r="V318" s="9"/>
    </row>
    <row r="319" spans="4:22" outlineLevel="3">
      <c r="H319" s="142"/>
      <c r="J319" s="95" t="s">
        <v>2442</v>
      </c>
      <c r="K319" s="92" t="str">
        <f t="shared" si="25"/>
        <v>e1261</v>
      </c>
      <c r="L319" s="18" t="str">
        <f t="shared" si="26"/>
        <v>Contrats collectifs de rentes en unités de compte à prime unique ou versements libres [086]</v>
      </c>
      <c r="M319" s="142"/>
      <c r="N319" s="142" t="s">
        <v>192</v>
      </c>
      <c r="O319" s="142" t="s">
        <v>427</v>
      </c>
      <c r="P319" s="142"/>
      <c r="Q319" s="142"/>
      <c r="R319" s="142"/>
      <c r="S319" s="142"/>
      <c r="T319" s="9"/>
      <c r="U319" s="9"/>
      <c r="V319" s="9"/>
    </row>
    <row r="320" spans="4:22" outlineLevel="4">
      <c r="H320" s="142"/>
      <c r="J320" s="95" t="s">
        <v>2443</v>
      </c>
      <c r="K320" s="92" t="str">
        <f t="shared" si="25"/>
        <v>e1262</v>
      </c>
      <c r="L320" s="18" t="str">
        <f t="shared" si="26"/>
        <v>Autres contrats collectifs d’assurance en cas de vie en unités de compte à prime unique ou versements libres [087]</v>
      </c>
      <c r="M320" s="142"/>
      <c r="N320" s="142" t="s">
        <v>192</v>
      </c>
      <c r="O320" s="142" t="s">
        <v>427</v>
      </c>
      <c r="P320" s="142"/>
      <c r="Q320" s="142"/>
      <c r="R320" s="142"/>
      <c r="S320" s="142"/>
      <c r="T320" s="9"/>
      <c r="U320" s="9"/>
      <c r="V320" s="9"/>
    </row>
    <row r="321" spans="8:21" outlineLevel="4">
      <c r="H321" s="142"/>
      <c r="J321" s="164" t="s">
        <v>2444</v>
      </c>
      <c r="K321" s="92" t="str">
        <f t="shared" si="25"/>
        <v>e1263</v>
      </c>
      <c r="L321" s="18" t="str">
        <f t="shared" si="26"/>
        <v>Contrats d'assurance vie ou de capitalisation en unités de compte à primes périodiques [009]</v>
      </c>
      <c r="M321" s="142" t="s">
        <v>190</v>
      </c>
      <c r="N321" s="142" t="s">
        <v>192</v>
      </c>
      <c r="O321" s="142" t="s">
        <v>427</v>
      </c>
      <c r="P321" s="142"/>
      <c r="Q321" s="142"/>
      <c r="R321" s="142"/>
      <c r="S321" s="142"/>
      <c r="T321" s="9"/>
      <c r="U321" s="9"/>
    </row>
    <row r="322" spans="8:21" outlineLevel="3">
      <c r="H322" s="142"/>
      <c r="J322" s="95" t="s">
        <v>2445</v>
      </c>
      <c r="K322" s="92" t="str">
        <f t="shared" si="25"/>
        <v>e1264</v>
      </c>
      <c r="L322" s="18" t="str">
        <f t="shared" si="26"/>
        <v>Contrats de capitalisation en unités de compte à primes périodiques [091]</v>
      </c>
      <c r="M322" s="142"/>
      <c r="N322" s="142" t="s">
        <v>192</v>
      </c>
      <c r="O322" s="142" t="s">
        <v>427</v>
      </c>
      <c r="P322" s="142"/>
      <c r="Q322" s="142"/>
      <c r="R322" s="142"/>
      <c r="S322" s="142"/>
      <c r="T322" s="9"/>
      <c r="U322" s="9"/>
    </row>
    <row r="323" spans="8:21" outlineLevel="4">
      <c r="H323" s="142"/>
      <c r="J323" s="95" t="s">
        <v>2446</v>
      </c>
      <c r="K323" s="92" t="str">
        <f t="shared" si="25"/>
        <v>e1265</v>
      </c>
      <c r="L323" s="18" t="str">
        <f t="shared" si="26"/>
        <v>Temporaires décès en unités de compte à primes périodiques [092]</v>
      </c>
      <c r="M323" s="142"/>
      <c r="N323" s="142" t="s">
        <v>192</v>
      </c>
      <c r="O323" s="142" t="s">
        <v>427</v>
      </c>
      <c r="P323" s="142"/>
      <c r="Q323" s="142"/>
      <c r="R323" s="142"/>
      <c r="S323" s="142"/>
      <c r="T323" s="9"/>
      <c r="U323" s="9"/>
    </row>
    <row r="324" spans="8:21" outlineLevel="4">
      <c r="H324" s="142"/>
      <c r="J324" s="95" t="s">
        <v>2447</v>
      </c>
      <c r="K324" s="92" t="str">
        <f t="shared" si="25"/>
        <v>e1266</v>
      </c>
      <c r="L324" s="18" t="str">
        <f t="shared" si="26"/>
        <v>Rentes individuelles en unités de compte à primes périodiques [093]</v>
      </c>
      <c r="M324" s="142"/>
      <c r="N324" s="142" t="s">
        <v>192</v>
      </c>
      <c r="O324" s="142" t="s">
        <v>427</v>
      </c>
      <c r="P324" s="142"/>
      <c r="Q324" s="142"/>
      <c r="R324" s="142"/>
      <c r="S324" s="142"/>
      <c r="T324" s="9"/>
      <c r="U324" s="9"/>
    </row>
    <row r="325" spans="8:21" outlineLevel="4">
      <c r="H325" s="142"/>
      <c r="J325" s="95" t="s">
        <v>2448</v>
      </c>
      <c r="K325" s="92" t="str">
        <f t="shared" si="25"/>
        <v>e1267</v>
      </c>
      <c r="L325" s="18" t="str">
        <f t="shared" si="26"/>
        <v>Autres contrats individuels en unités de compte à primes périodiques [094]</v>
      </c>
      <c r="M325" s="142"/>
      <c r="N325" s="142" t="s">
        <v>192</v>
      </c>
      <c r="O325" s="142" t="s">
        <v>427</v>
      </c>
      <c r="P325" s="142"/>
      <c r="Q325" s="142"/>
      <c r="R325" s="142"/>
      <c r="S325" s="9"/>
      <c r="T325" s="9"/>
      <c r="U325" s="9"/>
    </row>
    <row r="326" spans="8:21" outlineLevel="3">
      <c r="H326" s="142"/>
      <c r="J326" s="95" t="s">
        <v>2449</v>
      </c>
      <c r="K326" s="92" t="str">
        <f t="shared" si="25"/>
        <v>e1268</v>
      </c>
      <c r="L326" s="18" t="str">
        <f t="shared" si="26"/>
        <v>Autres contrats collectifs d’assurance en cas de décès en unités de compte à primes périodiques [095]</v>
      </c>
      <c r="M326" s="142"/>
      <c r="N326" s="142" t="s">
        <v>192</v>
      </c>
      <c r="O326" s="142" t="s">
        <v>427</v>
      </c>
      <c r="P326" s="142"/>
      <c r="Q326" s="142"/>
      <c r="R326" s="142"/>
      <c r="S326" s="9"/>
      <c r="T326" s="9"/>
      <c r="U326" s="9"/>
    </row>
    <row r="327" spans="8:21" outlineLevel="4">
      <c r="H327" s="142"/>
      <c r="J327" s="95" t="s">
        <v>2450</v>
      </c>
      <c r="K327" s="92" t="str">
        <f t="shared" si="25"/>
        <v>e1269</v>
      </c>
      <c r="L327" s="18" t="str">
        <f t="shared" si="26"/>
        <v>Contrats collectifs de rentes en unités de compte à primes périodiques [096]</v>
      </c>
      <c r="M327" s="142"/>
      <c r="N327" s="142" t="s">
        <v>192</v>
      </c>
      <c r="O327" s="142" t="s">
        <v>427</v>
      </c>
      <c r="P327" s="142"/>
      <c r="Q327" s="142"/>
      <c r="R327" s="142"/>
      <c r="S327" s="9"/>
      <c r="T327" s="9"/>
      <c r="U327" s="9"/>
    </row>
    <row r="328" spans="8:21" outlineLevel="4">
      <c r="H328" s="142"/>
      <c r="J328" s="95" t="s">
        <v>2451</v>
      </c>
      <c r="K328" s="92" t="str">
        <f t="shared" si="25"/>
        <v>e1270</v>
      </c>
      <c r="L328" s="18" t="str">
        <f t="shared" si="26"/>
        <v>Autres contrats collectifs d’assurance en cas de vie en unités de compte à primes périodiques [097]</v>
      </c>
      <c r="M328" s="142"/>
      <c r="N328" s="142" t="s">
        <v>192</v>
      </c>
      <c r="O328" s="142" t="s">
        <v>427</v>
      </c>
      <c r="P328" s="142"/>
      <c r="Q328" s="142"/>
      <c r="R328" s="142"/>
      <c r="S328" s="9"/>
      <c r="T328" s="9"/>
      <c r="U328" s="9"/>
    </row>
    <row r="329" spans="8:21" outlineLevel="4">
      <c r="H329" s="142"/>
      <c r="J329" s="47" t="s">
        <v>134</v>
      </c>
      <c r="K329" s="92" t="str">
        <f t="shared" si="25"/>
        <v>e929</v>
      </c>
      <c r="L329" s="18" t="str">
        <f t="shared" si="26"/>
        <v>Contrats collectifs relevant de l'article L. 441-1 mais ne relevant pas des articles L. 143-1 et L. 144-2 [10]</v>
      </c>
      <c r="M329" s="142"/>
      <c r="N329" s="142" t="s">
        <v>192</v>
      </c>
      <c r="O329" s="142" t="s">
        <v>427</v>
      </c>
      <c r="P329" s="142"/>
      <c r="Q329" s="142"/>
      <c r="R329" s="142"/>
      <c r="S329" s="9"/>
      <c r="T329" s="9"/>
      <c r="U329" s="9"/>
    </row>
    <row r="330" spans="8:21" outlineLevel="3">
      <c r="H330" s="142"/>
      <c r="J330" s="47" t="s">
        <v>388</v>
      </c>
      <c r="K330" s="92" t="str">
        <f t="shared" si="25"/>
        <v>e938</v>
      </c>
      <c r="L330" s="18" t="str">
        <f t="shared" si="26"/>
        <v>Contrats relevant de l'article L. 144-2 mais ne relevant pas de l'article L. 143-1 (PERP) [11]</v>
      </c>
      <c r="M330" s="142" t="s">
        <v>190</v>
      </c>
      <c r="N330" s="142" t="s">
        <v>192</v>
      </c>
      <c r="O330" s="142" t="s">
        <v>427</v>
      </c>
      <c r="P330" s="142"/>
      <c r="Q330" s="142"/>
      <c r="R330" s="142"/>
      <c r="S330" s="9"/>
      <c r="T330" s="9"/>
      <c r="U330" s="9"/>
    </row>
    <row r="331" spans="8:21" outlineLevel="2">
      <c r="H331" s="142"/>
      <c r="J331" s="22" t="s">
        <v>1464</v>
      </c>
      <c r="K331" s="92" t="str">
        <f t="shared" si="25"/>
        <v>e1005</v>
      </c>
      <c r="L331" s="18" t="str">
        <f t="shared" si="26"/>
        <v>Plans consistant en l’acquisition d’une rente viagère différée, en primes uniques et à versements libres [111]</v>
      </c>
      <c r="M331" s="142"/>
      <c r="N331" s="142" t="s">
        <v>192</v>
      </c>
      <c r="O331" s="82" t="s">
        <v>427</v>
      </c>
      <c r="P331" s="142"/>
      <c r="Q331" s="142"/>
      <c r="R331" s="142"/>
      <c r="S331" s="9"/>
      <c r="T331" s="9"/>
      <c r="U331" s="9"/>
    </row>
    <row r="332" spans="8:21" outlineLevel="3">
      <c r="H332" s="142"/>
      <c r="J332" s="22" t="s">
        <v>1468</v>
      </c>
      <c r="K332" s="92" t="str">
        <f t="shared" si="25"/>
        <v>e1009</v>
      </c>
      <c r="L332" s="18" t="str">
        <f t="shared" si="26"/>
        <v>Plans consistant en l’acquisition d’une rente viagère différée en primes périodiques [112]</v>
      </c>
      <c r="M332" s="142"/>
      <c r="N332" s="142" t="s">
        <v>192</v>
      </c>
      <c r="O332" s="142" t="s">
        <v>427</v>
      </c>
      <c r="P332" s="142"/>
      <c r="Q332" s="142"/>
      <c r="R332" s="142"/>
      <c r="S332" s="9"/>
    </row>
    <row r="333" spans="8:21" outlineLevel="4">
      <c r="H333" s="142"/>
      <c r="J333" s="22" t="s">
        <v>1472</v>
      </c>
      <c r="K333" s="92" t="str">
        <f t="shared" si="25"/>
        <v>e1013</v>
      </c>
      <c r="L333" s="18" t="str">
        <f t="shared" si="26"/>
        <v>Plans consistant en la constitution d’une épargne convertie en rente, en primes uniques et à versements libres [113]</v>
      </c>
      <c r="M333" s="142"/>
      <c r="N333" s="142" t="s">
        <v>192</v>
      </c>
      <c r="O333" s="142" t="s">
        <v>427</v>
      </c>
      <c r="P333" s="142"/>
      <c r="Q333" s="142"/>
      <c r="R333" s="142"/>
      <c r="S333" s="9"/>
    </row>
    <row r="334" spans="8:21" outlineLevel="5">
      <c r="J334" s="22" t="s">
        <v>1477</v>
      </c>
      <c r="K334" s="92" t="str">
        <f t="shared" si="25"/>
        <v>e1018</v>
      </c>
      <c r="L334" s="18" t="str">
        <f t="shared" si="26"/>
        <v>Plans consistant en la constitution d’une épargne convertie en rente, en primes périodiques [114]</v>
      </c>
      <c r="M334" s="142"/>
      <c r="N334" s="142" t="s">
        <v>192</v>
      </c>
      <c r="O334" s="142" t="s">
        <v>427</v>
      </c>
      <c r="P334" s="142"/>
      <c r="Q334" s="142"/>
      <c r="R334" s="142"/>
      <c r="S334" s="9"/>
    </row>
    <row r="335" spans="8:21" outlineLevel="5">
      <c r="J335" s="22" t="s">
        <v>2418</v>
      </c>
      <c r="K335" s="92" t="str">
        <f t="shared" si="25"/>
        <v>e1023</v>
      </c>
      <c r="L335" s="18" t="str">
        <f t="shared" si="26"/>
        <v>Plans régis par l’article L 441-1 [115]</v>
      </c>
      <c r="M335" s="142"/>
      <c r="N335" s="142" t="s">
        <v>192</v>
      </c>
      <c r="O335" s="142" t="s">
        <v>427</v>
      </c>
      <c r="P335" s="142"/>
      <c r="Q335" s="142"/>
      <c r="R335" s="142"/>
      <c r="S335" s="9"/>
    </row>
    <row r="336" spans="8:21" outlineLevel="5">
      <c r="J336" s="47" t="s">
        <v>135</v>
      </c>
      <c r="K336" s="92" t="str">
        <f t="shared" si="25"/>
        <v>e934</v>
      </c>
      <c r="L336" s="18" t="s">
        <v>2532</v>
      </c>
      <c r="M336" s="142" t="s">
        <v>190</v>
      </c>
      <c r="N336" s="142" t="s">
        <v>192</v>
      </c>
      <c r="O336" s="142" t="s">
        <v>427</v>
      </c>
      <c r="P336" s="142"/>
      <c r="Q336" s="142"/>
      <c r="R336" s="142"/>
      <c r="S336" s="9"/>
    </row>
    <row r="337" spans="10:22" outlineLevel="5">
      <c r="J337" s="22" t="s">
        <v>311</v>
      </c>
      <c r="K337" s="92" t="str">
        <f t="shared" si="25"/>
        <v>e919</v>
      </c>
      <c r="L337" s="18" t="s">
        <v>2533</v>
      </c>
      <c r="M337" s="142"/>
      <c r="N337" s="142" t="s">
        <v>192</v>
      </c>
      <c r="O337" s="142" t="s">
        <v>427</v>
      </c>
      <c r="P337" s="142"/>
      <c r="Q337" s="142"/>
      <c r="R337" s="142"/>
      <c r="S337" s="9"/>
    </row>
    <row r="338" spans="10:22" outlineLevel="4">
      <c r="J338" s="22" t="s">
        <v>509</v>
      </c>
      <c r="K338" s="92" t="str">
        <f t="shared" si="25"/>
        <v>e958</v>
      </c>
      <c r="L338" s="18" t="s">
        <v>2534</v>
      </c>
      <c r="M338" s="142"/>
      <c r="N338" s="142" t="s">
        <v>192</v>
      </c>
      <c r="O338" s="142" t="s">
        <v>427</v>
      </c>
      <c r="P338" s="142"/>
      <c r="Q338" s="142"/>
      <c r="R338" s="142"/>
      <c r="S338" s="9"/>
    </row>
    <row r="339" spans="10:22" outlineLevel="5">
      <c r="J339" s="22" t="s">
        <v>312</v>
      </c>
      <c r="K339" s="92" t="str">
        <f t="shared" si="25"/>
        <v>e914</v>
      </c>
      <c r="L339" s="18" t="s">
        <v>2535</v>
      </c>
      <c r="M339" s="142"/>
      <c r="N339" s="142" t="s">
        <v>192</v>
      </c>
      <c r="O339" s="142" t="s">
        <v>427</v>
      </c>
      <c r="P339" s="142"/>
      <c r="Q339" s="142"/>
      <c r="R339" s="142"/>
      <c r="S339" s="9"/>
    </row>
    <row r="340" spans="10:22" outlineLevel="5">
      <c r="J340" s="22" t="s">
        <v>314</v>
      </c>
      <c r="K340" s="92" t="str">
        <f t="shared" si="25"/>
        <v>e951</v>
      </c>
      <c r="L340" s="18" t="s">
        <v>2536</v>
      </c>
      <c r="M340" s="142"/>
      <c r="N340" s="142" t="s">
        <v>192</v>
      </c>
      <c r="O340" s="142" t="s">
        <v>427</v>
      </c>
      <c r="P340" s="142"/>
      <c r="Q340" s="142"/>
      <c r="R340" s="142"/>
      <c r="S340" s="9"/>
    </row>
    <row r="341" spans="10:22" outlineLevel="5">
      <c r="J341" s="22" t="s">
        <v>315</v>
      </c>
      <c r="K341" s="92" t="str">
        <f t="shared" si="25"/>
        <v>e988</v>
      </c>
      <c r="L341" s="18" t="s">
        <v>2537</v>
      </c>
      <c r="M341" s="142"/>
      <c r="N341" s="142" t="s">
        <v>192</v>
      </c>
      <c r="O341" s="142" t="s">
        <v>427</v>
      </c>
      <c r="P341" s="142"/>
      <c r="Q341" s="142"/>
      <c r="R341" s="142"/>
      <c r="S341" s="9"/>
      <c r="V341" s="139"/>
    </row>
    <row r="342" spans="10:22" outlineLevel="5">
      <c r="J342" s="22" t="s">
        <v>308</v>
      </c>
      <c r="K342" s="92" t="str">
        <f t="shared" si="25"/>
        <v>e990</v>
      </c>
      <c r="L342" s="18" t="s">
        <v>2538</v>
      </c>
      <c r="M342" s="142"/>
      <c r="N342" s="142" t="s">
        <v>192</v>
      </c>
      <c r="O342" s="142" t="s">
        <v>427</v>
      </c>
      <c r="P342" s="142"/>
      <c r="Q342" s="142"/>
      <c r="R342" s="142"/>
      <c r="S342" s="9"/>
      <c r="V342" s="139"/>
    </row>
    <row r="343" spans="10:22" outlineLevel="4">
      <c r="J343" s="47" t="s">
        <v>387</v>
      </c>
      <c r="K343" s="92" t="str">
        <f t="shared" si="25"/>
        <v>e975</v>
      </c>
      <c r="L343" s="18" t="str">
        <f>J343</f>
        <v>Opérations relevant de l'article L. 134-1 mais ne relevant pas des articles L. 143-1 et L. 144-2 (Eurocroissance) [13]</v>
      </c>
      <c r="M343" s="142"/>
      <c r="N343" s="142" t="s">
        <v>192</v>
      </c>
      <c r="O343" s="142" t="s">
        <v>427</v>
      </c>
      <c r="P343" s="142"/>
      <c r="Q343" s="142"/>
      <c r="R343" s="142"/>
      <c r="S343" s="9"/>
      <c r="V343" s="139"/>
    </row>
    <row r="344" spans="10:22" outlineLevel="3">
      <c r="J344" s="43" t="s">
        <v>1519</v>
      </c>
      <c r="K344" s="92"/>
      <c r="L344" s="18"/>
      <c r="M344" s="9"/>
      <c r="N344" s="9"/>
      <c r="O344" s="9" t="s">
        <v>427</v>
      </c>
      <c r="P344" s="9"/>
      <c r="Q344" s="9" t="s">
        <v>283</v>
      </c>
      <c r="R344" s="142" t="s">
        <v>1453</v>
      </c>
      <c r="S344" s="9"/>
      <c r="V344" s="139"/>
    </row>
    <row r="345" spans="10:22" outlineLevel="4">
      <c r="J345" s="53" t="s">
        <v>244</v>
      </c>
      <c r="K345" s="92" t="str">
        <f t="shared" ref="K345:K351" si="27">VLOOKUP(J345,$A$1:$I$315,2,FALSE)</f>
        <v>x0</v>
      </c>
      <c r="L345" s="18" t="str">
        <f t="shared" ref="L345:L351" si="28">J345</f>
        <v>Total/NA</v>
      </c>
      <c r="M345" s="9" t="s">
        <v>190</v>
      </c>
      <c r="N345" s="9"/>
      <c r="O345" s="9" t="s">
        <v>243</v>
      </c>
      <c r="P345" s="9"/>
      <c r="Q345" s="9"/>
      <c r="R345" s="9"/>
      <c r="S345" s="9"/>
      <c r="V345" s="139"/>
    </row>
    <row r="346" spans="10:22" outlineLevel="5">
      <c r="J346" s="47" t="s">
        <v>1520</v>
      </c>
      <c r="K346" s="92" t="str">
        <f t="shared" si="27"/>
        <v>x53</v>
      </c>
      <c r="L346" s="18" t="str">
        <f t="shared" si="28"/>
        <v>Assurance avec participation aux bénéfices</v>
      </c>
      <c r="M346" s="9"/>
      <c r="N346" s="9" t="s">
        <v>192</v>
      </c>
      <c r="O346" s="9" t="s">
        <v>243</v>
      </c>
      <c r="P346" s="9"/>
      <c r="Q346" s="9"/>
      <c r="R346" s="9"/>
      <c r="S346" s="9"/>
      <c r="V346" s="139"/>
    </row>
    <row r="347" spans="10:22" outlineLevel="5">
      <c r="J347" s="47" t="s">
        <v>1522</v>
      </c>
      <c r="K347" s="92" t="str">
        <f t="shared" si="27"/>
        <v>e1024</v>
      </c>
      <c r="L347" s="18" t="str">
        <f t="shared" si="28"/>
        <v>Unités de comptes ou indexés - Contrats sans options et garanties</v>
      </c>
      <c r="M347" s="9"/>
      <c r="N347" s="9" t="s">
        <v>192</v>
      </c>
      <c r="O347" s="9" t="s">
        <v>427</v>
      </c>
      <c r="P347" s="9"/>
      <c r="Q347" s="9"/>
      <c r="R347" s="9"/>
      <c r="S347" s="9"/>
      <c r="V347" s="139"/>
    </row>
    <row r="348" spans="10:22" outlineLevel="5">
      <c r="J348" s="47" t="s">
        <v>1521</v>
      </c>
      <c r="K348" s="92" t="str">
        <f t="shared" si="27"/>
        <v>e1025</v>
      </c>
      <c r="L348" s="18" t="str">
        <f t="shared" si="28"/>
        <v>Unités de comptes ou indexés - Contrats avec options et garanties</v>
      </c>
      <c r="M348" s="9"/>
      <c r="N348" s="9" t="s">
        <v>192</v>
      </c>
      <c r="O348" s="9" t="s">
        <v>427</v>
      </c>
      <c r="P348" s="9"/>
      <c r="Q348" s="9"/>
      <c r="R348" s="9"/>
      <c r="S348" s="9"/>
      <c r="V348" s="139"/>
    </row>
    <row r="349" spans="10:22" outlineLevel="5">
      <c r="J349" s="47" t="s">
        <v>1523</v>
      </c>
      <c r="K349" s="92" t="str">
        <f t="shared" si="27"/>
        <v>e1026</v>
      </c>
      <c r="L349" s="18" t="str">
        <f t="shared" si="28"/>
        <v>Autres activités d'assurance vie - Contrats sans options et garanties</v>
      </c>
      <c r="M349" s="9"/>
      <c r="N349" s="9" t="s">
        <v>192</v>
      </c>
      <c r="O349" s="9" t="s">
        <v>427</v>
      </c>
      <c r="P349" s="9"/>
      <c r="Q349" s="9"/>
      <c r="R349" s="9"/>
      <c r="S349" s="9"/>
      <c r="V349" s="139"/>
    </row>
    <row r="350" spans="10:22" outlineLevel="4">
      <c r="J350" s="47" t="s">
        <v>1524</v>
      </c>
      <c r="K350" s="92" t="str">
        <f t="shared" si="27"/>
        <v>e1027</v>
      </c>
      <c r="L350" s="18" t="str">
        <f t="shared" si="28"/>
        <v>Autres activités d'assurance vie - Contrats avec options et garanties</v>
      </c>
      <c r="M350" s="9"/>
      <c r="N350" s="9" t="s">
        <v>192</v>
      </c>
      <c r="O350" s="9" t="s">
        <v>427</v>
      </c>
      <c r="P350" s="9"/>
      <c r="Q350" s="9"/>
      <c r="R350" s="9"/>
      <c r="V350" s="139"/>
    </row>
    <row r="351" spans="10:22" outlineLevel="5">
      <c r="J351" s="47" t="s">
        <v>1525</v>
      </c>
      <c r="K351" s="92" t="str">
        <f t="shared" si="27"/>
        <v>x11</v>
      </c>
      <c r="L351" s="18" t="str">
        <f t="shared" si="28"/>
        <v>Rentes issues de l'assurance non-vie autre que santé</v>
      </c>
      <c r="M351" s="9"/>
      <c r="N351" s="9" t="s">
        <v>192</v>
      </c>
      <c r="O351" s="9" t="s">
        <v>243</v>
      </c>
      <c r="P351" s="9"/>
      <c r="Q351" s="9"/>
      <c r="R351" s="9"/>
      <c r="V351" s="139"/>
    </row>
    <row r="352" spans="10:22" outlineLevel="5">
      <c r="J352" s="55" t="s">
        <v>1692</v>
      </c>
      <c r="K352" s="1"/>
      <c r="L352" s="18"/>
      <c r="O352" s="9" t="s">
        <v>427</v>
      </c>
      <c r="Q352" t="s">
        <v>248</v>
      </c>
      <c r="R352" s="9" t="s">
        <v>1693</v>
      </c>
      <c r="T352" s="139"/>
      <c r="U352" s="139"/>
      <c r="V352" s="139"/>
    </row>
    <row r="353" spans="10:22" outlineLevel="5">
      <c r="J353" s="10" t="s">
        <v>244</v>
      </c>
      <c r="K353" s="1" t="str">
        <f>VLOOKUP(J353,$A$1:$I$315,2,FALSE)</f>
        <v>x0</v>
      </c>
      <c r="L353" s="18" t="str">
        <f>J353</f>
        <v>Total/NA</v>
      </c>
      <c r="M353" s="9" t="s">
        <v>190</v>
      </c>
      <c r="N353" s="9"/>
      <c r="O353" s="9" t="s">
        <v>243</v>
      </c>
      <c r="T353" s="139"/>
      <c r="U353" s="139"/>
      <c r="V353" s="139"/>
    </row>
    <row r="354" spans="10:22" outlineLevel="5">
      <c r="J354" s="11" t="s">
        <v>387</v>
      </c>
      <c r="K354" s="1" t="str">
        <f>VLOOKUP(J354,$A$1:$I$315,2,FALSE)</f>
        <v>e975</v>
      </c>
      <c r="L354" s="18" t="str">
        <f>J354</f>
        <v>Opérations relevant de l'article L. 134-1 mais ne relevant pas des articles L. 143-1 et L. 144-2 (Eurocroissance) [13]</v>
      </c>
      <c r="N354" t="s">
        <v>192</v>
      </c>
      <c r="O354" s="9" t="s">
        <v>427</v>
      </c>
      <c r="T354" s="139"/>
      <c r="U354" s="139"/>
      <c r="V354" s="139"/>
    </row>
    <row r="355" spans="10:22" outlineLevel="4">
      <c r="J355" s="11" t="s">
        <v>1865</v>
      </c>
      <c r="K355" s="1" t="str">
        <f>VLOOKUP(J355,$A$1:$I$315,2,FALSE)</f>
        <v>e1028</v>
      </c>
      <c r="L355" s="18" t="str">
        <f>J355</f>
        <v>Vie hors opérations relevant de l'article L. 134-1 mais ne relevant pas des articles L. 143-1 et L. 144-2 (Eurocroissance) [13]</v>
      </c>
      <c r="M355" t="s">
        <v>190</v>
      </c>
      <c r="N355" t="s">
        <v>192</v>
      </c>
      <c r="O355" s="9" t="s">
        <v>427</v>
      </c>
      <c r="T355" s="139"/>
      <c r="U355" s="139"/>
      <c r="V355" s="139"/>
    </row>
    <row r="356" spans="10:22" outlineLevel="2">
      <c r="J356" s="55" t="s">
        <v>1766</v>
      </c>
      <c r="K356" s="1"/>
      <c r="L356" s="18"/>
      <c r="O356" s="9" t="s">
        <v>427</v>
      </c>
      <c r="Q356" t="s">
        <v>283</v>
      </c>
      <c r="R356" t="s">
        <v>1767</v>
      </c>
      <c r="T356" s="139"/>
      <c r="U356" s="139"/>
      <c r="V356" s="139"/>
    </row>
    <row r="357" spans="10:22" outlineLevel="3">
      <c r="J357" s="10" t="s">
        <v>244</v>
      </c>
      <c r="K357" s="92" t="str">
        <f t="shared" ref="K357:K379" si="29">VLOOKUP(J357,$A$1:$I$315,2,FALSE)</f>
        <v>x0</v>
      </c>
      <c r="L357" s="18" t="str">
        <f t="shared" ref="L357:L379" si="30">J357</f>
        <v>Total/NA</v>
      </c>
      <c r="M357" s="9" t="s">
        <v>190</v>
      </c>
      <c r="N357" s="9"/>
      <c r="O357" s="9" t="s">
        <v>243</v>
      </c>
      <c r="P357" s="9"/>
      <c r="T357" s="139"/>
      <c r="U357" s="139"/>
      <c r="V357" s="139"/>
    </row>
    <row r="358" spans="10:22" outlineLevel="4">
      <c r="J358" s="129" t="s">
        <v>1768</v>
      </c>
      <c r="K358" s="92" t="str">
        <f t="shared" si="29"/>
        <v>e1029</v>
      </c>
      <c r="L358" s="18" t="str">
        <f t="shared" si="30"/>
        <v>Engagements d'assurance non-vie</v>
      </c>
      <c r="M358" s="9" t="s">
        <v>190</v>
      </c>
      <c r="N358" t="s">
        <v>192</v>
      </c>
      <c r="O358" s="9" t="s">
        <v>427</v>
      </c>
      <c r="T358" s="139"/>
      <c r="U358" s="139"/>
      <c r="V358" s="139"/>
    </row>
    <row r="359" spans="10:22" outlineLevel="4">
      <c r="J359" s="130" t="s">
        <v>1769</v>
      </c>
      <c r="K359" s="92" t="str">
        <f t="shared" si="29"/>
        <v>e1030</v>
      </c>
      <c r="L359" s="18" t="str">
        <f t="shared" si="30"/>
        <v>Assurance frais de santé</v>
      </c>
      <c r="N359" t="s">
        <v>192</v>
      </c>
      <c r="O359" s="9" t="s">
        <v>427</v>
      </c>
      <c r="T359" s="139"/>
      <c r="U359" s="139"/>
      <c r="V359" s="139"/>
    </row>
    <row r="360" spans="10:22" outlineLevel="4">
      <c r="J360" s="80" t="s">
        <v>1770</v>
      </c>
      <c r="K360" s="92" t="str">
        <f t="shared" si="29"/>
        <v>e1031</v>
      </c>
      <c r="L360" s="18" t="str">
        <f t="shared" si="30"/>
        <v>Assurance perte de revenus</v>
      </c>
      <c r="N360" t="s">
        <v>192</v>
      </c>
      <c r="O360" s="9" t="s">
        <v>427</v>
      </c>
      <c r="T360" s="139"/>
      <c r="U360" s="139"/>
      <c r="V360" s="139"/>
    </row>
    <row r="361" spans="10:22" outlineLevel="4">
      <c r="J361" s="80" t="s">
        <v>1771</v>
      </c>
      <c r="K361" s="92" t="str">
        <f t="shared" si="29"/>
        <v>e1032</v>
      </c>
      <c r="L361" s="18" t="str">
        <f t="shared" si="30"/>
        <v>Assurance accidents du travail et maladies professionnelles</v>
      </c>
      <c r="N361" t="s">
        <v>192</v>
      </c>
      <c r="O361" s="9" t="s">
        <v>427</v>
      </c>
      <c r="T361" s="139"/>
      <c r="U361" s="139"/>
      <c r="V361" s="139"/>
    </row>
    <row r="362" spans="10:22" outlineLevel="4">
      <c r="J362" s="80" t="s">
        <v>1772</v>
      </c>
      <c r="K362" s="92" t="str">
        <f t="shared" si="29"/>
        <v>e1033</v>
      </c>
      <c r="L362" s="18" t="str">
        <f t="shared" si="30"/>
        <v>Crédit et caution</v>
      </c>
      <c r="N362" t="s">
        <v>192</v>
      </c>
      <c r="O362" s="9" t="s">
        <v>427</v>
      </c>
      <c r="T362" s="139"/>
      <c r="U362" s="139"/>
      <c r="V362" s="139"/>
    </row>
    <row r="363" spans="10:22" outlineLevel="4">
      <c r="J363" s="80" t="s">
        <v>1773</v>
      </c>
      <c r="K363" s="92" t="str">
        <f t="shared" si="29"/>
        <v>e1034</v>
      </c>
      <c r="L363" s="18" t="str">
        <f t="shared" si="30"/>
        <v>Assurance protection juridique</v>
      </c>
      <c r="N363" t="s">
        <v>192</v>
      </c>
      <c r="O363" s="9" t="s">
        <v>427</v>
      </c>
      <c r="T363" s="139"/>
      <c r="U363" s="139"/>
      <c r="V363" s="139"/>
    </row>
    <row r="364" spans="10:22" outlineLevel="4">
      <c r="J364" s="80" t="s">
        <v>1774</v>
      </c>
      <c r="K364" s="92" t="str">
        <f t="shared" si="29"/>
        <v>e1035</v>
      </c>
      <c r="L364" s="18" t="str">
        <f t="shared" si="30"/>
        <v>Assistance</v>
      </c>
      <c r="N364" t="s">
        <v>192</v>
      </c>
      <c r="O364" s="9" t="s">
        <v>427</v>
      </c>
      <c r="T364" s="139"/>
      <c r="U364" s="139"/>
      <c r="V364" s="139"/>
    </row>
    <row r="365" spans="10:22" outlineLevel="4">
      <c r="J365" s="80" t="s">
        <v>1775</v>
      </c>
      <c r="K365" s="92" t="str">
        <f t="shared" si="29"/>
        <v>e1036</v>
      </c>
      <c r="L365" s="18" t="str">
        <f t="shared" si="30"/>
        <v>Pertes pécuniaires diverses</v>
      </c>
      <c r="N365" t="s">
        <v>192</v>
      </c>
      <c r="O365" s="9" t="s">
        <v>427</v>
      </c>
      <c r="T365" s="139"/>
      <c r="U365" s="139"/>
      <c r="V365" s="139"/>
    </row>
    <row r="366" spans="10:22" outlineLevel="4">
      <c r="J366" s="129" t="s">
        <v>1776</v>
      </c>
      <c r="K366" s="92" t="str">
        <f t="shared" si="29"/>
        <v>e1037</v>
      </c>
      <c r="L366" s="18" t="str">
        <f t="shared" si="30"/>
        <v>Engagements de réassurance non-vie proportionnels</v>
      </c>
      <c r="N366" t="s">
        <v>192</v>
      </c>
      <c r="O366" s="9" t="s">
        <v>427</v>
      </c>
      <c r="T366" s="139"/>
      <c r="U366" s="139"/>
      <c r="V366" s="139"/>
    </row>
    <row r="367" spans="10:22" outlineLevel="4">
      <c r="J367" s="129" t="s">
        <v>1777</v>
      </c>
      <c r="K367" s="92" t="str">
        <f t="shared" si="29"/>
        <v>e1038</v>
      </c>
      <c r="L367" s="18" t="str">
        <f t="shared" si="30"/>
        <v>Engagements de réassurance non-vie non proportionnels</v>
      </c>
      <c r="M367" t="s">
        <v>190</v>
      </c>
      <c r="N367" t="s">
        <v>192</v>
      </c>
      <c r="O367" s="9" t="s">
        <v>427</v>
      </c>
      <c r="T367" s="139"/>
      <c r="U367" s="139"/>
      <c r="V367" s="139"/>
    </row>
    <row r="368" spans="10:22" outlineLevel="3">
      <c r="J368" s="80" t="s">
        <v>1778</v>
      </c>
      <c r="K368" s="92" t="str">
        <f t="shared" si="29"/>
        <v>e1039</v>
      </c>
      <c r="L368" s="18" t="str">
        <f t="shared" si="30"/>
        <v>Réassurance santé non proportionnelle</v>
      </c>
      <c r="N368" t="s">
        <v>192</v>
      </c>
      <c r="O368" s="9" t="s">
        <v>427</v>
      </c>
      <c r="T368" s="139"/>
      <c r="U368" s="139"/>
      <c r="V368" s="139"/>
    </row>
    <row r="369" spans="10:22" outlineLevel="4">
      <c r="J369" s="80" t="s">
        <v>1779</v>
      </c>
      <c r="K369" s="92" t="str">
        <f t="shared" si="29"/>
        <v>e1040</v>
      </c>
      <c r="L369" s="18" t="str">
        <f t="shared" si="30"/>
        <v>Réassurance responsabilité civile non proportionnelle</v>
      </c>
      <c r="N369" t="s">
        <v>192</v>
      </c>
      <c r="O369" s="9" t="s">
        <v>427</v>
      </c>
      <c r="T369" s="139"/>
      <c r="U369" s="139"/>
      <c r="V369" s="139"/>
    </row>
    <row r="370" spans="10:22" outlineLevel="4">
      <c r="J370" s="129" t="s">
        <v>1780</v>
      </c>
      <c r="K370" s="92" t="str">
        <f t="shared" si="29"/>
        <v>e1041</v>
      </c>
      <c r="L370" s="18" t="str">
        <f t="shared" si="30"/>
        <v>Engagements d'assurance vie</v>
      </c>
      <c r="M370" t="s">
        <v>190</v>
      </c>
      <c r="N370" t="s">
        <v>192</v>
      </c>
      <c r="O370" s="9" t="s">
        <v>427</v>
      </c>
      <c r="S370" s="139"/>
      <c r="T370" s="139"/>
      <c r="U370" s="139"/>
      <c r="V370" s="139"/>
    </row>
    <row r="371" spans="10:22" outlineLevel="4">
      <c r="J371" s="80" t="s">
        <v>1781</v>
      </c>
      <c r="K371" s="92" t="str">
        <f t="shared" si="29"/>
        <v>e1042</v>
      </c>
      <c r="L371" s="18" t="str">
        <f t="shared" si="30"/>
        <v>Assurance santé</v>
      </c>
      <c r="N371" t="s">
        <v>192</v>
      </c>
      <c r="O371" s="9" t="s">
        <v>427</v>
      </c>
      <c r="S371" s="139"/>
      <c r="T371" s="139"/>
      <c r="U371" s="139"/>
      <c r="V371" s="139"/>
    </row>
    <row r="372" spans="10:22" outlineLevel="4">
      <c r="J372" s="80" t="s">
        <v>1520</v>
      </c>
      <c r="K372" s="92" t="str">
        <f t="shared" si="29"/>
        <v>x53</v>
      </c>
      <c r="L372" s="18" t="str">
        <f t="shared" si="30"/>
        <v>Assurance avec participation aux bénéfices</v>
      </c>
      <c r="N372" t="s">
        <v>192</v>
      </c>
      <c r="O372" s="9" t="s">
        <v>243</v>
      </c>
      <c r="S372" s="139"/>
      <c r="T372" s="139"/>
      <c r="U372" s="139"/>
      <c r="V372" s="139"/>
    </row>
    <row r="373" spans="10:22" outlineLevel="4">
      <c r="J373" s="80" t="s">
        <v>1782</v>
      </c>
      <c r="K373" s="92" t="str">
        <f t="shared" si="29"/>
        <v>e1043</v>
      </c>
      <c r="L373" s="18" t="str">
        <f t="shared" si="30"/>
        <v>Assurance liée à des indices et à des unités de comptes</v>
      </c>
      <c r="N373" t="s">
        <v>192</v>
      </c>
      <c r="O373" s="9" t="s">
        <v>427</v>
      </c>
      <c r="S373" s="139"/>
      <c r="T373" s="139"/>
      <c r="U373" s="139"/>
      <c r="V373" s="139"/>
    </row>
    <row r="374" spans="10:22" outlineLevel="4">
      <c r="J374" s="80" t="s">
        <v>1917</v>
      </c>
      <c r="K374" s="92" t="str">
        <f t="shared" si="29"/>
        <v>e1044</v>
      </c>
      <c r="L374" s="18" t="str">
        <f t="shared" si="30"/>
        <v>Autre assurance vie</v>
      </c>
      <c r="N374" t="s">
        <v>192</v>
      </c>
      <c r="O374" s="9" t="s">
        <v>427</v>
      </c>
      <c r="S374" s="139"/>
      <c r="T374" s="139"/>
      <c r="U374" s="139"/>
      <c r="V374" s="139"/>
    </row>
    <row r="375" spans="10:22" outlineLevel="4">
      <c r="J375" s="130" t="s">
        <v>1918</v>
      </c>
      <c r="K375" s="92" t="str">
        <f t="shared" si="29"/>
        <v>e1045</v>
      </c>
      <c r="L375" s="18" t="str">
        <f t="shared" si="30"/>
        <v>Rentes issues de l'assurance non-vie autre liées à des engagements d'assurance santé</v>
      </c>
      <c r="N375" t="s">
        <v>192</v>
      </c>
      <c r="O375" s="9" t="s">
        <v>427</v>
      </c>
      <c r="S375" s="139"/>
      <c r="T375" s="139"/>
      <c r="U375" s="139"/>
      <c r="V375" s="139"/>
    </row>
    <row r="376" spans="10:22" outlineLevel="4">
      <c r="J376" s="11" t="s">
        <v>1525</v>
      </c>
      <c r="K376" s="92" t="str">
        <f t="shared" si="29"/>
        <v>x11</v>
      </c>
      <c r="L376" s="18" t="str">
        <f t="shared" si="30"/>
        <v>Rentes issues de l'assurance non-vie autre que santé</v>
      </c>
      <c r="N376" t="s">
        <v>192</v>
      </c>
      <c r="O376" s="9" t="s">
        <v>243</v>
      </c>
      <c r="S376" s="139"/>
      <c r="T376" s="139"/>
      <c r="U376" s="139"/>
      <c r="V376" s="139"/>
    </row>
    <row r="377" spans="10:22" outlineLevel="4">
      <c r="J377" s="129" t="s">
        <v>1783</v>
      </c>
      <c r="K377" s="92" t="str">
        <f t="shared" si="29"/>
        <v>e1046</v>
      </c>
      <c r="L377" s="18" t="str">
        <f t="shared" si="30"/>
        <v>Engagements de réassurance vie</v>
      </c>
      <c r="M377" t="s">
        <v>190</v>
      </c>
      <c r="N377" t="s">
        <v>192</v>
      </c>
      <c r="O377" s="9" t="s">
        <v>427</v>
      </c>
      <c r="S377" s="139"/>
      <c r="T377" s="139"/>
      <c r="U377" s="139"/>
      <c r="V377" s="139"/>
    </row>
    <row r="378" spans="10:22" outlineLevel="4">
      <c r="J378" s="80" t="s">
        <v>1919</v>
      </c>
      <c r="K378" s="92" t="str">
        <f t="shared" si="29"/>
        <v>e1047</v>
      </c>
      <c r="L378" s="18" t="str">
        <f t="shared" si="30"/>
        <v>Réassurance santé</v>
      </c>
      <c r="N378" t="s">
        <v>192</v>
      </c>
      <c r="O378" s="9" t="s">
        <v>427</v>
      </c>
      <c r="S378" s="139"/>
      <c r="T378" s="139"/>
      <c r="U378" s="139"/>
      <c r="V378" s="139"/>
    </row>
    <row r="379" spans="10:22" outlineLevel="2">
      <c r="J379" s="80" t="s">
        <v>1920</v>
      </c>
      <c r="K379" s="92" t="str">
        <f t="shared" si="29"/>
        <v>e1048</v>
      </c>
      <c r="L379" s="18" t="str">
        <f t="shared" si="30"/>
        <v>Réassurance vie</v>
      </c>
      <c r="N379" t="s">
        <v>192</v>
      </c>
      <c r="O379" s="9" t="s">
        <v>427</v>
      </c>
      <c r="S379" s="139"/>
      <c r="T379" s="139"/>
      <c r="U379" s="139"/>
      <c r="V379" s="139"/>
    </row>
    <row r="380" spans="10:22" outlineLevel="3">
      <c r="J380" s="43" t="s">
        <v>1855</v>
      </c>
      <c r="K380" s="1"/>
      <c r="L380" s="18"/>
      <c r="O380" s="9" t="s">
        <v>427</v>
      </c>
      <c r="Q380" t="s">
        <v>1853</v>
      </c>
      <c r="R380" t="s">
        <v>1889</v>
      </c>
      <c r="S380" s="139"/>
      <c r="T380" s="139"/>
      <c r="U380" s="139"/>
      <c r="V380" s="139"/>
    </row>
    <row r="381" spans="10:22" outlineLevel="4">
      <c r="J381" s="10" t="s">
        <v>1856</v>
      </c>
      <c r="K381" s="92" t="str">
        <f>VLOOKUP(J381,$A$1:$I$315,2,FALSE)</f>
        <v>e1049</v>
      </c>
      <c r="L381" s="18" t="str">
        <f>J381</f>
        <v>Assurance Vie</v>
      </c>
      <c r="M381" s="6"/>
      <c r="N381" s="6"/>
      <c r="O381" s="6" t="s">
        <v>427</v>
      </c>
      <c r="S381" s="139"/>
      <c r="T381" s="139"/>
      <c r="U381" s="139"/>
      <c r="V381" s="139"/>
    </row>
    <row r="382" spans="10:22" outlineLevel="4">
      <c r="J382" s="10" t="s">
        <v>1857</v>
      </c>
      <c r="K382" s="92" t="str">
        <f>VLOOKUP(J382,$A$1:$I$315,2,FALSE)</f>
        <v>e1050</v>
      </c>
      <c r="L382" s="18" t="str">
        <f>J382</f>
        <v>Assurance Non Vie</v>
      </c>
      <c r="N382" s="6"/>
      <c r="O382" s="6" t="s">
        <v>427</v>
      </c>
      <c r="S382" s="139"/>
      <c r="T382" s="139"/>
      <c r="U382" s="139"/>
      <c r="V382" s="139"/>
    </row>
    <row r="383" spans="10:22" outlineLevel="3">
      <c r="J383" s="10" t="s">
        <v>1858</v>
      </c>
      <c r="K383" s="92" t="str">
        <f>VLOOKUP(J383,$A$1:$I$315,2,FALSE)</f>
        <v>e1051</v>
      </c>
      <c r="L383" s="18" t="str">
        <f>J383</f>
        <v>Assurance Mixte</v>
      </c>
      <c r="N383" s="6"/>
      <c r="O383" s="6" t="s">
        <v>427</v>
      </c>
      <c r="S383" s="139"/>
      <c r="T383" s="139"/>
      <c r="U383" s="139"/>
      <c r="V383" s="139"/>
    </row>
    <row r="384" spans="10:22" outlineLevel="4">
      <c r="J384" s="10" t="s">
        <v>1872</v>
      </c>
      <c r="K384" s="92" t="str">
        <f>VLOOKUP(J384,$A$1:$I$315,2,FALSE)</f>
        <v>e1052</v>
      </c>
      <c r="L384" s="18" t="str">
        <f>J384</f>
        <v>Réassurance</v>
      </c>
      <c r="N384" s="6"/>
      <c r="O384" s="6" t="s">
        <v>427</v>
      </c>
      <c r="S384" s="139"/>
      <c r="T384" s="139"/>
      <c r="U384" s="139"/>
      <c r="V384" s="139"/>
    </row>
    <row r="385" spans="10:22" outlineLevel="4">
      <c r="J385" s="127" t="s">
        <v>1863</v>
      </c>
      <c r="L385" s="18"/>
      <c r="O385" s="9" t="s">
        <v>427</v>
      </c>
      <c r="Q385" s="13" t="s">
        <v>1862</v>
      </c>
      <c r="R385" t="s">
        <v>1890</v>
      </c>
      <c r="S385" s="139"/>
      <c r="T385" s="139"/>
      <c r="U385" s="139"/>
      <c r="V385" s="139"/>
    </row>
    <row r="386" spans="10:22" outlineLevel="2">
      <c r="J386" s="53" t="s">
        <v>244</v>
      </c>
      <c r="K386" s="1" t="str">
        <f>VLOOKUP(J386,$A$1:$I$315,2,FALSE)</f>
        <v>x0</v>
      </c>
      <c r="L386" s="18" t="str">
        <f>J386</f>
        <v>Total/NA</v>
      </c>
      <c r="M386" t="s">
        <v>190</v>
      </c>
      <c r="O386" t="s">
        <v>243</v>
      </c>
      <c r="S386" s="139"/>
      <c r="T386" s="139"/>
      <c r="U386" s="139"/>
      <c r="V386" s="139"/>
    </row>
    <row r="387" spans="10:22" outlineLevel="3">
      <c r="J387" s="47" t="s">
        <v>550</v>
      </c>
      <c r="K387" s="1" t="str">
        <f>VLOOKUP(J387,$A$1:$I$315,2,FALSE)</f>
        <v>e950</v>
      </c>
      <c r="L387" s="18" t="str">
        <f>J387</f>
        <v>Établissement principal</v>
      </c>
      <c r="N387" t="s">
        <v>192</v>
      </c>
      <c r="O387" s="9" t="s">
        <v>427</v>
      </c>
      <c r="S387" s="139"/>
      <c r="T387" s="139"/>
      <c r="U387" s="139"/>
      <c r="V387" s="139"/>
    </row>
    <row r="388" spans="10:22" outlineLevel="3">
      <c r="J388" s="47" t="s">
        <v>327</v>
      </c>
      <c r="K388" s="1" t="str">
        <f>VLOOKUP(J388,$A$1:$I$315,2,FALSE)</f>
        <v>e967</v>
      </c>
      <c r="L388" s="18" t="str">
        <f>J388</f>
        <v>Libre prestation de service</v>
      </c>
      <c r="N388" t="s">
        <v>192</v>
      </c>
      <c r="O388" s="9" t="s">
        <v>427</v>
      </c>
      <c r="S388" s="139"/>
      <c r="T388" s="139"/>
      <c r="U388" s="139"/>
      <c r="V388" s="139"/>
    </row>
    <row r="389" spans="10:22" outlineLevel="2">
      <c r="J389" s="43" t="s">
        <v>2037</v>
      </c>
      <c r="K389" s="92"/>
      <c r="L389" s="18"/>
      <c r="M389" s="142"/>
      <c r="N389" s="142"/>
      <c r="O389" s="142" t="s">
        <v>427</v>
      </c>
      <c r="P389" s="139"/>
      <c r="Q389" s="139" t="s">
        <v>1964</v>
      </c>
      <c r="R389" s="139"/>
      <c r="S389" s="139"/>
      <c r="T389" s="139"/>
      <c r="U389" s="139"/>
      <c r="V389" s="139"/>
    </row>
    <row r="390" spans="10:22">
      <c r="J390" s="53" t="s">
        <v>244</v>
      </c>
      <c r="K390" s="92" t="str">
        <f t="shared" ref="K390:K421" si="31">VLOOKUP(J390,$A$1:$I$315,2,FALSE)</f>
        <v>x0</v>
      </c>
      <c r="L390" s="18" t="str">
        <f t="shared" ref="L390:L421" si="32">J390</f>
        <v>Total/NA</v>
      </c>
      <c r="M390" s="142" t="s">
        <v>190</v>
      </c>
      <c r="N390" s="142"/>
      <c r="O390" s="139" t="s">
        <v>243</v>
      </c>
      <c r="P390" s="139"/>
      <c r="Q390" s="139"/>
      <c r="R390" s="139"/>
      <c r="S390" s="139"/>
      <c r="T390" s="139"/>
      <c r="U390" s="139"/>
      <c r="V390" s="139"/>
    </row>
    <row r="391" spans="10:22" outlineLevel="1">
      <c r="J391" s="47" t="s">
        <v>2038</v>
      </c>
      <c r="K391" s="92" t="str">
        <f t="shared" si="31"/>
        <v>e1053</v>
      </c>
      <c r="L391" s="18" t="str">
        <f t="shared" si="32"/>
        <v>Garanties dans le champ des risques sociaux</v>
      </c>
      <c r="M391" s="142" t="s">
        <v>190</v>
      </c>
      <c r="N391" s="142" t="s">
        <v>192</v>
      </c>
      <c r="O391" s="142" t="s">
        <v>427</v>
      </c>
      <c r="P391" s="139"/>
      <c r="Q391" s="139"/>
      <c r="R391" s="139"/>
      <c r="S391" s="139"/>
      <c r="T391" s="139"/>
      <c r="U391" s="139"/>
      <c r="V391" s="139"/>
    </row>
    <row r="392" spans="10:22" outlineLevel="2">
      <c r="J392" s="22" t="s">
        <v>2040</v>
      </c>
      <c r="K392" s="92" t="str">
        <f t="shared" si="31"/>
        <v>e1054</v>
      </c>
      <c r="L392" s="18" t="str">
        <f t="shared" si="32"/>
        <v>Garanties frais de soins individuelles et collectives [201-211]</v>
      </c>
      <c r="M392" s="142" t="s">
        <v>190</v>
      </c>
      <c r="N392" s="142" t="s">
        <v>192</v>
      </c>
      <c r="O392" s="142" t="s">
        <v>427</v>
      </c>
      <c r="P392" s="139"/>
      <c r="Q392" s="139"/>
      <c r="R392" s="139"/>
      <c r="S392" s="139"/>
      <c r="T392" s="139"/>
      <c r="U392" s="139"/>
      <c r="V392" s="139"/>
    </row>
    <row r="393" spans="10:22" outlineLevel="2">
      <c r="J393" s="56" t="s">
        <v>316</v>
      </c>
      <c r="K393" s="92" t="str">
        <f t="shared" si="31"/>
        <v>e962</v>
      </c>
      <c r="L393" s="18" t="str">
        <f t="shared" si="32"/>
        <v>Garanties frais de soins [201]</v>
      </c>
      <c r="M393" s="142" t="s">
        <v>190</v>
      </c>
      <c r="N393" s="142" t="s">
        <v>192</v>
      </c>
      <c r="O393" s="142" t="s">
        <v>427</v>
      </c>
      <c r="P393" s="139"/>
      <c r="Q393" s="139"/>
      <c r="R393" s="139"/>
      <c r="S393" s="139"/>
      <c r="T393" s="139"/>
      <c r="U393" s="139"/>
      <c r="V393" s="139"/>
    </row>
    <row r="394" spans="10:22">
      <c r="J394" s="70" t="s">
        <v>2042</v>
      </c>
      <c r="K394" s="92" t="str">
        <f t="shared" si="31"/>
        <v>e1055</v>
      </c>
      <c r="L394" s="18" t="str">
        <f t="shared" si="32"/>
        <v>Garanties individuelles frais de soins - contrats responsables</v>
      </c>
      <c r="M394" s="142"/>
      <c r="N394" s="142" t="s">
        <v>192</v>
      </c>
      <c r="O394" s="142" t="s">
        <v>427</v>
      </c>
      <c r="P394" s="139"/>
      <c r="Q394" s="139"/>
      <c r="R394" s="139"/>
      <c r="S394" s="139"/>
      <c r="T394" s="139"/>
      <c r="U394" s="139"/>
      <c r="V394" s="139"/>
    </row>
    <row r="395" spans="10:22" outlineLevel="1">
      <c r="J395" s="70" t="s">
        <v>2044</v>
      </c>
      <c r="K395" s="92" t="str">
        <f t="shared" si="31"/>
        <v>e1056</v>
      </c>
      <c r="L395" s="18" t="str">
        <f t="shared" si="32"/>
        <v>Garanties individuelles frais de soins - hors contrats responsables</v>
      </c>
      <c r="M395" s="142"/>
      <c r="N395" s="142" t="s">
        <v>192</v>
      </c>
      <c r="O395" s="142" t="s">
        <v>427</v>
      </c>
      <c r="P395" s="139"/>
      <c r="Q395" s="139"/>
      <c r="R395" s="139"/>
      <c r="S395" s="139"/>
      <c r="T395" s="139"/>
      <c r="U395" s="139"/>
      <c r="V395" s="139"/>
    </row>
    <row r="396" spans="10:22" outlineLevel="2">
      <c r="J396" s="56" t="s">
        <v>320</v>
      </c>
      <c r="K396" s="92" t="str">
        <f t="shared" si="31"/>
        <v>e963</v>
      </c>
      <c r="L396" s="18" t="str">
        <f t="shared" si="32"/>
        <v>Garanties frais de soins [211]</v>
      </c>
      <c r="M396" s="142" t="s">
        <v>190</v>
      </c>
      <c r="N396" s="142" t="s">
        <v>192</v>
      </c>
      <c r="O396" s="142" t="s">
        <v>427</v>
      </c>
      <c r="P396" s="139"/>
      <c r="Q396" s="139"/>
      <c r="R396" s="139"/>
      <c r="S396" s="139"/>
      <c r="T396" s="139"/>
      <c r="U396" s="139"/>
      <c r="V396" s="139"/>
    </row>
    <row r="397" spans="10:22" outlineLevel="3">
      <c r="J397" s="70" t="s">
        <v>2046</v>
      </c>
      <c r="K397" s="92" t="str">
        <f t="shared" si="31"/>
        <v>e1057</v>
      </c>
      <c r="L397" s="18" t="str">
        <f t="shared" si="32"/>
        <v>Garanties collectives frais de soins - contrats responsables</v>
      </c>
      <c r="M397" s="142"/>
      <c r="N397" s="142" t="s">
        <v>192</v>
      </c>
      <c r="O397" s="142" t="s">
        <v>427</v>
      </c>
      <c r="P397" s="139"/>
      <c r="Q397" s="139"/>
      <c r="R397" s="139"/>
      <c r="S397" s="139"/>
      <c r="T397" s="139"/>
      <c r="U397" s="139"/>
      <c r="V397" s="139"/>
    </row>
    <row r="398" spans="10:22" outlineLevel="4">
      <c r="J398" s="70" t="s">
        <v>2048</v>
      </c>
      <c r="K398" s="92" t="str">
        <f t="shared" si="31"/>
        <v>e1058</v>
      </c>
      <c r="L398" s="18" t="str">
        <f t="shared" si="32"/>
        <v>Garanties collectives frais de soins - hors contrats responsables</v>
      </c>
      <c r="M398" s="142"/>
      <c r="N398" s="142" t="s">
        <v>192</v>
      </c>
      <c r="O398" s="142" t="s">
        <v>427</v>
      </c>
      <c r="P398" s="139"/>
      <c r="Q398" s="139"/>
      <c r="R398" s="139"/>
      <c r="S398" s="139"/>
      <c r="T398" s="139"/>
      <c r="U398" s="139"/>
      <c r="V398" s="139"/>
    </row>
    <row r="399" spans="10:22" outlineLevel="4">
      <c r="J399" s="22" t="s">
        <v>2050</v>
      </c>
      <c r="K399" s="92" t="str">
        <f t="shared" si="31"/>
        <v>e1059</v>
      </c>
      <c r="L399" s="18" t="str">
        <f t="shared" si="32"/>
        <v>Garanties autres dommages corporels individuelles et collectives [202-212]</v>
      </c>
      <c r="M399" s="142"/>
      <c r="N399" s="142" t="s">
        <v>192</v>
      </c>
      <c r="O399" s="142" t="s">
        <v>427</v>
      </c>
      <c r="P399" s="139"/>
      <c r="Q399" s="139"/>
      <c r="R399" s="139"/>
      <c r="S399" s="139"/>
      <c r="T399" s="139"/>
      <c r="U399" s="139"/>
      <c r="V399" s="139"/>
    </row>
    <row r="400" spans="10:22" outlineLevel="4">
      <c r="J400" s="56" t="s">
        <v>317</v>
      </c>
      <c r="K400" s="92" t="str">
        <f t="shared" si="31"/>
        <v>e916</v>
      </c>
      <c r="L400" s="18" t="str">
        <f t="shared" si="32"/>
        <v>Autres garanties [202]</v>
      </c>
      <c r="M400" s="142" t="s">
        <v>190</v>
      </c>
      <c r="N400" s="142" t="s">
        <v>192</v>
      </c>
      <c r="O400" s="142" t="s">
        <v>427</v>
      </c>
      <c r="P400" s="139"/>
      <c r="Q400" s="139"/>
      <c r="R400" s="139"/>
      <c r="S400" s="139"/>
      <c r="T400" s="139"/>
      <c r="U400" s="139"/>
      <c r="V400" s="139"/>
    </row>
    <row r="401" spans="10:22" outlineLevel="4">
      <c r="J401" s="70" t="s">
        <v>2052</v>
      </c>
      <c r="K401" s="92" t="str">
        <f t="shared" si="31"/>
        <v>e1060</v>
      </c>
      <c r="L401" s="18" t="str">
        <f t="shared" si="32"/>
        <v>Garanties individuelles incapacité de travail indemnités journalières</v>
      </c>
      <c r="M401" s="142" t="s">
        <v>190</v>
      </c>
      <c r="N401" s="142" t="s">
        <v>192</v>
      </c>
      <c r="O401" s="142" t="s">
        <v>427</v>
      </c>
      <c r="P401" s="139"/>
      <c r="Q401" s="139"/>
      <c r="R401" s="139"/>
      <c r="S401" s="139"/>
      <c r="T401" s="139"/>
      <c r="U401" s="139"/>
      <c r="V401" s="139"/>
    </row>
    <row r="402" spans="10:22" outlineLevel="4">
      <c r="J402" s="71" t="s">
        <v>2054</v>
      </c>
      <c r="K402" s="92" t="str">
        <f t="shared" si="31"/>
        <v>e1061</v>
      </c>
      <c r="L402" s="18" t="str">
        <f t="shared" si="32"/>
        <v>Garanties individuelles incapacité de travail indemnités journalières - pour maladie</v>
      </c>
      <c r="M402" s="142"/>
      <c r="N402" s="142" t="s">
        <v>192</v>
      </c>
      <c r="O402" s="142" t="s">
        <v>427</v>
      </c>
      <c r="P402" s="139"/>
      <c r="Q402" s="139"/>
      <c r="R402" s="139"/>
      <c r="S402" s="139"/>
      <c r="T402" s="139"/>
      <c r="U402" s="139"/>
      <c r="V402" s="139"/>
    </row>
    <row r="403" spans="10:22" outlineLevel="4">
      <c r="J403" s="71" t="s">
        <v>2056</v>
      </c>
      <c r="K403" s="92" t="str">
        <f t="shared" si="31"/>
        <v>e1062</v>
      </c>
      <c r="L403" s="18" t="str">
        <f t="shared" si="32"/>
        <v>Garanties individuelles incapacité de travail indemnités journalières - pour maternité</v>
      </c>
      <c r="M403" s="142"/>
      <c r="N403" s="142" t="s">
        <v>192</v>
      </c>
      <c r="O403" s="142" t="s">
        <v>427</v>
      </c>
      <c r="P403" s="139"/>
      <c r="Q403" s="139"/>
      <c r="R403" s="139"/>
      <c r="S403" s="139"/>
      <c r="T403" s="139"/>
      <c r="U403" s="139"/>
      <c r="V403" s="139"/>
    </row>
    <row r="404" spans="10:22" outlineLevel="3">
      <c r="J404" s="71" t="s">
        <v>2058</v>
      </c>
      <c r="K404" s="92" t="str">
        <f t="shared" si="31"/>
        <v>e1063</v>
      </c>
      <c r="L404" s="18" t="str">
        <f t="shared" si="32"/>
        <v>Garanties individuelles incapacité de travail indemnités journalières - pour accident du travail ou maladie professionnelle</v>
      </c>
      <c r="M404" s="142"/>
      <c r="N404" s="142" t="s">
        <v>192</v>
      </c>
      <c r="O404" s="142" t="s">
        <v>427</v>
      </c>
      <c r="P404" s="139"/>
      <c r="Q404" s="139"/>
      <c r="R404" s="139"/>
      <c r="S404" s="139"/>
      <c r="T404" s="139"/>
      <c r="U404" s="139"/>
      <c r="V404" s="139"/>
    </row>
    <row r="405" spans="10:22" outlineLevel="4">
      <c r="J405" s="70" t="s">
        <v>2352</v>
      </c>
      <c r="K405" s="92" t="str">
        <f t="shared" si="31"/>
        <v>e1064</v>
      </c>
      <c r="L405" s="18" t="str">
        <f t="shared" si="32"/>
        <v>Garanties individuelles invalidité</v>
      </c>
      <c r="M405" s="142" t="s">
        <v>190</v>
      </c>
      <c r="N405" s="142" t="s">
        <v>192</v>
      </c>
      <c r="O405" s="142" t="s">
        <v>427</v>
      </c>
      <c r="P405" s="139"/>
      <c r="Q405" s="139"/>
      <c r="R405" s="139"/>
      <c r="S405" s="139"/>
      <c r="T405" s="139"/>
      <c r="U405" s="139"/>
      <c r="V405" s="139"/>
    </row>
    <row r="406" spans="10:22" outlineLevel="4">
      <c r="J406" s="71" t="s">
        <v>2061</v>
      </c>
      <c r="K406" s="92" t="str">
        <f t="shared" si="31"/>
        <v>e1065</v>
      </c>
      <c r="L406" s="18" t="str">
        <f t="shared" si="32"/>
        <v>Garanties individuelles invalidité - avec versement d'une rente</v>
      </c>
      <c r="M406" s="142"/>
      <c r="N406" s="142" t="s">
        <v>192</v>
      </c>
      <c r="O406" s="142" t="s">
        <v>427</v>
      </c>
      <c r="P406" s="139"/>
      <c r="Q406" s="139"/>
      <c r="R406" s="139"/>
      <c r="S406" s="139"/>
      <c r="T406" s="139"/>
      <c r="U406" s="139"/>
      <c r="V406" s="139"/>
    </row>
    <row r="407" spans="10:22" outlineLevel="4">
      <c r="J407" s="71" t="s">
        <v>2063</v>
      </c>
      <c r="K407" s="92" t="str">
        <f t="shared" si="31"/>
        <v>e1066</v>
      </c>
      <c r="L407" s="18" t="str">
        <f t="shared" si="32"/>
        <v>Garanties individuelles invalidité - avec versement d'un capital</v>
      </c>
      <c r="M407" s="142"/>
      <c r="N407" s="142" t="s">
        <v>192</v>
      </c>
      <c r="O407" s="142" t="s">
        <v>427</v>
      </c>
      <c r="P407" s="139"/>
      <c r="Q407" s="139"/>
      <c r="R407" s="139"/>
      <c r="S407" s="139"/>
      <c r="T407" s="139"/>
      <c r="U407" s="139"/>
      <c r="V407" s="139"/>
    </row>
    <row r="408" spans="10:22" outlineLevel="4">
      <c r="J408" s="70" t="s">
        <v>2065</v>
      </c>
      <c r="K408" s="92" t="str">
        <f t="shared" si="31"/>
        <v>e1067</v>
      </c>
      <c r="L408" s="18" t="str">
        <f t="shared" si="32"/>
        <v>Garanties individuelles dépendance à titre principal</v>
      </c>
      <c r="M408" s="142" t="s">
        <v>190</v>
      </c>
      <c r="N408" s="142" t="s">
        <v>192</v>
      </c>
      <c r="O408" s="142" t="s">
        <v>427</v>
      </c>
      <c r="P408" s="139"/>
      <c r="Q408" s="139"/>
      <c r="R408" s="139"/>
      <c r="S408" s="139"/>
      <c r="T408" s="139"/>
      <c r="U408" s="139"/>
      <c r="V408" s="139"/>
    </row>
    <row r="409" spans="10:22" outlineLevel="4">
      <c r="J409" s="71" t="s">
        <v>2067</v>
      </c>
      <c r="K409" s="92" t="str">
        <f t="shared" si="31"/>
        <v>e1068</v>
      </c>
      <c r="L409" s="18" t="str">
        <f t="shared" si="32"/>
        <v>Garanties individuelles dépendance à titre principal - garanties annuelles sans maintien de couverture</v>
      </c>
      <c r="M409" s="142"/>
      <c r="N409" s="142" t="s">
        <v>192</v>
      </c>
      <c r="O409" s="142" t="s">
        <v>427</v>
      </c>
      <c r="P409" s="139"/>
      <c r="Q409" s="139"/>
      <c r="R409" s="139"/>
      <c r="S409" s="139"/>
      <c r="T409" s="139"/>
      <c r="U409" s="139"/>
      <c r="V409" s="139"/>
    </row>
    <row r="410" spans="10:22" outlineLevel="4">
      <c r="J410" s="71" t="s">
        <v>2069</v>
      </c>
      <c r="K410" s="92" t="str">
        <f t="shared" si="31"/>
        <v>e1069</v>
      </c>
      <c r="L410" s="18" t="str">
        <f t="shared" si="32"/>
        <v>Garanties individuelles dépendance à titre principal - garanties annuelles avec maintien de couverture</v>
      </c>
      <c r="M410" s="142"/>
      <c r="N410" s="142" t="s">
        <v>192</v>
      </c>
      <c r="O410" s="142" t="s">
        <v>427</v>
      </c>
      <c r="P410" s="139"/>
      <c r="Q410" s="139"/>
      <c r="R410" s="139"/>
      <c r="S410" s="139"/>
      <c r="T410" s="139"/>
      <c r="U410" s="139"/>
      <c r="V410" s="139"/>
    </row>
    <row r="411" spans="10:22" outlineLevel="2">
      <c r="J411" s="71" t="s">
        <v>2071</v>
      </c>
      <c r="K411" s="92" t="str">
        <f t="shared" si="31"/>
        <v>e1070</v>
      </c>
      <c r="L411" s="18" t="str">
        <f t="shared" si="32"/>
        <v>Garanties individuelles dépendance à titre principal - garanties viagères</v>
      </c>
      <c r="M411" s="142"/>
      <c r="N411" s="142" t="s">
        <v>192</v>
      </c>
      <c r="O411" s="142" t="s">
        <v>427</v>
      </c>
      <c r="P411" s="139"/>
      <c r="Q411" s="139"/>
      <c r="R411" s="139"/>
      <c r="S411" s="139"/>
      <c r="T411" s="139"/>
      <c r="U411" s="139"/>
      <c r="V411" s="139"/>
    </row>
    <row r="412" spans="10:22">
      <c r="J412" s="70" t="s">
        <v>2073</v>
      </c>
      <c r="K412" s="92" t="str">
        <f t="shared" si="31"/>
        <v>e1071</v>
      </c>
      <c r="L412" s="18" t="str">
        <f t="shared" si="32"/>
        <v>Garanties individuelles dépendance à titre accessoire</v>
      </c>
      <c r="M412" s="142" t="s">
        <v>190</v>
      </c>
      <c r="N412" s="142" t="s">
        <v>192</v>
      </c>
      <c r="O412" s="142" t="s">
        <v>427</v>
      </c>
      <c r="P412" s="139"/>
      <c r="Q412" s="139"/>
      <c r="R412" s="139"/>
      <c r="S412" s="139"/>
      <c r="T412" s="139"/>
      <c r="U412" s="139"/>
      <c r="V412" s="139"/>
    </row>
    <row r="413" spans="10:22">
      <c r="J413" s="71" t="s">
        <v>2075</v>
      </c>
      <c r="K413" s="92" t="str">
        <f t="shared" si="31"/>
        <v>e1072</v>
      </c>
      <c r="L413" s="18" t="str">
        <f t="shared" si="32"/>
        <v>Garanties individuelles dépendance à titre accessoire - garanties annuelles sans maintien de couverture</v>
      </c>
      <c r="M413" s="142"/>
      <c r="N413" s="142" t="s">
        <v>192</v>
      </c>
      <c r="O413" s="142" t="s">
        <v>427</v>
      </c>
      <c r="P413" s="139"/>
      <c r="Q413" s="139"/>
      <c r="R413" s="139"/>
      <c r="S413" s="139"/>
      <c r="T413" s="139"/>
      <c r="U413" s="139"/>
      <c r="V413" s="139"/>
    </row>
    <row r="414" spans="10:22">
      <c r="J414" s="71" t="s">
        <v>2077</v>
      </c>
      <c r="K414" s="92" t="str">
        <f t="shared" si="31"/>
        <v>e1073</v>
      </c>
      <c r="L414" s="18" t="str">
        <f t="shared" si="32"/>
        <v>Garanties individuelles dépendance à titre accessoire - garanties annuelles avec maintien de couverture</v>
      </c>
      <c r="M414" s="142"/>
      <c r="N414" s="142" t="s">
        <v>192</v>
      </c>
      <c r="O414" s="142" t="s">
        <v>427</v>
      </c>
      <c r="P414" s="139"/>
      <c r="Q414" s="139"/>
      <c r="R414" s="139"/>
      <c r="S414" s="139"/>
      <c r="T414" s="139"/>
      <c r="U414" s="139"/>
      <c r="V414" s="139"/>
    </row>
    <row r="415" spans="10:22">
      <c r="J415" s="71" t="s">
        <v>2079</v>
      </c>
      <c r="K415" s="92" t="str">
        <f t="shared" si="31"/>
        <v>e1074</v>
      </c>
      <c r="L415" s="18" t="str">
        <f t="shared" si="32"/>
        <v>Garanties individuelles dépendance à titre accessoire - garanties viagères</v>
      </c>
      <c r="M415" s="142"/>
      <c r="N415" s="142" t="s">
        <v>192</v>
      </c>
      <c r="O415" s="142" t="s">
        <v>427</v>
      </c>
      <c r="P415" s="139"/>
      <c r="Q415" s="139"/>
      <c r="R415" s="139"/>
      <c r="S415" s="139"/>
      <c r="T415" s="139"/>
      <c r="U415" s="139"/>
      <c r="V415" s="139"/>
    </row>
    <row r="416" spans="10:22">
      <c r="J416" s="70" t="s">
        <v>2081</v>
      </c>
      <c r="K416" s="92" t="str">
        <f t="shared" si="31"/>
        <v>e1075</v>
      </c>
      <c r="L416" s="18" t="str">
        <f t="shared" si="32"/>
        <v>Autres garanties individuelles d'autres dommages corporels</v>
      </c>
      <c r="M416" s="142"/>
      <c r="N416" s="142" t="s">
        <v>192</v>
      </c>
      <c r="O416" s="142" t="s">
        <v>427</v>
      </c>
      <c r="P416" s="139"/>
      <c r="Q416" s="139"/>
      <c r="R416" s="139"/>
      <c r="S416" s="139"/>
      <c r="T416" s="139"/>
      <c r="U416" s="139"/>
      <c r="V416" s="139"/>
    </row>
    <row r="417" spans="10:22">
      <c r="J417" s="56" t="s">
        <v>321</v>
      </c>
      <c r="K417" s="92" t="str">
        <f t="shared" si="31"/>
        <v>e915</v>
      </c>
      <c r="L417" s="18" t="str">
        <f t="shared" si="32"/>
        <v>Autres garanties (dont incap. Inval) [212]</v>
      </c>
      <c r="M417" s="142" t="s">
        <v>190</v>
      </c>
      <c r="N417" s="142" t="s">
        <v>192</v>
      </c>
      <c r="O417" s="142" t="s">
        <v>427</v>
      </c>
      <c r="P417" s="139"/>
      <c r="Q417" s="139"/>
      <c r="R417" s="139"/>
      <c r="S417" s="139"/>
      <c r="T417" s="139"/>
      <c r="U417" s="139"/>
      <c r="V417" s="139"/>
    </row>
    <row r="418" spans="10:22">
      <c r="J418" s="22" t="s">
        <v>2083</v>
      </c>
      <c r="K418" s="92" t="str">
        <f t="shared" si="31"/>
        <v>e1076</v>
      </c>
      <c r="L418" s="18" t="str">
        <f t="shared" si="32"/>
        <v>Garanties collectives incapacité de travail indemnités journalières</v>
      </c>
      <c r="M418" s="142" t="s">
        <v>190</v>
      </c>
      <c r="N418" s="142" t="s">
        <v>192</v>
      </c>
      <c r="O418" s="142" t="s">
        <v>427</v>
      </c>
      <c r="P418" s="139"/>
      <c r="Q418" s="139"/>
      <c r="R418" s="139"/>
      <c r="S418" s="139"/>
      <c r="T418" s="139"/>
      <c r="U418" s="139"/>
      <c r="V418" s="139"/>
    </row>
    <row r="419" spans="10:22">
      <c r="J419" s="56" t="s">
        <v>2085</v>
      </c>
      <c r="K419" s="92" t="str">
        <f t="shared" si="31"/>
        <v>e1077</v>
      </c>
      <c r="L419" s="18" t="str">
        <f t="shared" si="32"/>
        <v>Garanties collectives incapacité de travail indemnités journalières - pour maladie</v>
      </c>
      <c r="M419" s="142"/>
      <c r="N419" s="142" t="s">
        <v>192</v>
      </c>
      <c r="O419" s="142" t="s">
        <v>427</v>
      </c>
      <c r="P419" s="139"/>
      <c r="Q419" s="139"/>
      <c r="R419" s="139"/>
      <c r="S419" s="139"/>
      <c r="T419" s="139"/>
      <c r="U419" s="139"/>
      <c r="V419" s="139"/>
    </row>
    <row r="420" spans="10:22">
      <c r="J420" s="56" t="s">
        <v>2087</v>
      </c>
      <c r="K420" s="92" t="str">
        <f t="shared" si="31"/>
        <v>e1078</v>
      </c>
      <c r="L420" s="18" t="str">
        <f t="shared" si="32"/>
        <v>Garanties collectives incapacité de travail indemnités journalières - pour maternité</v>
      </c>
      <c r="M420" s="142"/>
      <c r="N420" s="142" t="s">
        <v>192</v>
      </c>
      <c r="O420" s="142" t="s">
        <v>427</v>
      </c>
      <c r="P420" s="139"/>
      <c r="Q420" s="139"/>
      <c r="R420" s="139"/>
      <c r="S420" s="139"/>
      <c r="T420" s="139"/>
      <c r="U420" s="139"/>
      <c r="V420" s="139"/>
    </row>
    <row r="421" spans="10:22">
      <c r="J421" s="56" t="s">
        <v>2089</v>
      </c>
      <c r="K421" s="92" t="str">
        <f t="shared" si="31"/>
        <v>e1079</v>
      </c>
      <c r="L421" s="18" t="str">
        <f t="shared" si="32"/>
        <v>Garanties collectives incapacité de travail indemnités journalières - pour accident du travail ou maladie professionnelle</v>
      </c>
      <c r="M421" s="142"/>
      <c r="N421" s="142" t="s">
        <v>192</v>
      </c>
      <c r="O421" s="142" t="s">
        <v>427</v>
      </c>
      <c r="P421" s="139"/>
      <c r="Q421" s="139"/>
      <c r="R421" s="139"/>
      <c r="S421" s="139"/>
      <c r="T421" s="139"/>
      <c r="U421" s="139"/>
      <c r="V421" s="139"/>
    </row>
    <row r="422" spans="10:22">
      <c r="J422" s="22" t="s">
        <v>2091</v>
      </c>
      <c r="K422" s="92" t="str">
        <f t="shared" ref="K422:K453" si="33">VLOOKUP(J422,$A$1:$I$315,2,FALSE)</f>
        <v>e1080</v>
      </c>
      <c r="L422" s="18" t="str">
        <f t="shared" ref="L422:L453" si="34">J422</f>
        <v>Garanties collectives invalidité</v>
      </c>
      <c r="M422" s="142" t="s">
        <v>190</v>
      </c>
      <c r="N422" s="142" t="s">
        <v>192</v>
      </c>
      <c r="O422" s="142" t="s">
        <v>427</v>
      </c>
      <c r="P422" s="139"/>
      <c r="Q422" s="139"/>
      <c r="R422" s="139"/>
      <c r="S422" s="139"/>
      <c r="T422" s="139"/>
      <c r="U422" s="139"/>
      <c r="V422" s="139"/>
    </row>
    <row r="423" spans="10:22">
      <c r="J423" s="56" t="s">
        <v>2093</v>
      </c>
      <c r="K423" s="92" t="str">
        <f t="shared" si="33"/>
        <v>e1081</v>
      </c>
      <c r="L423" s="18" t="str">
        <f t="shared" si="34"/>
        <v>Garanties collectives invalidité - avec versement d'une rente</v>
      </c>
      <c r="M423" s="142"/>
      <c r="N423" s="142" t="s">
        <v>192</v>
      </c>
      <c r="O423" s="142" t="s">
        <v>427</v>
      </c>
      <c r="P423" s="139"/>
      <c r="Q423" s="139"/>
      <c r="R423" s="139"/>
      <c r="S423" s="139"/>
      <c r="T423" s="139"/>
      <c r="U423" s="139"/>
      <c r="V423" s="139"/>
    </row>
    <row r="424" spans="10:22">
      <c r="J424" s="56" t="s">
        <v>2095</v>
      </c>
      <c r="K424" s="92" t="str">
        <f t="shared" si="33"/>
        <v>e1082</v>
      </c>
      <c r="L424" s="18" t="str">
        <f t="shared" si="34"/>
        <v>Garanties collectives invalidité - avec versement d'un capital</v>
      </c>
      <c r="M424" s="142"/>
      <c r="N424" s="142" t="s">
        <v>192</v>
      </c>
      <c r="O424" s="142" t="s">
        <v>427</v>
      </c>
      <c r="P424" s="139"/>
      <c r="Q424" s="139"/>
      <c r="R424" s="139"/>
      <c r="S424" s="139"/>
      <c r="T424" s="139"/>
      <c r="U424" s="139"/>
      <c r="V424" s="139"/>
    </row>
    <row r="425" spans="10:22">
      <c r="J425" s="22" t="s">
        <v>2097</v>
      </c>
      <c r="K425" s="92" t="str">
        <f t="shared" si="33"/>
        <v>e1083</v>
      </c>
      <c r="L425" s="18" t="str">
        <f t="shared" si="34"/>
        <v>Garanties collectives dépendance à titre principal</v>
      </c>
      <c r="M425" s="142" t="s">
        <v>190</v>
      </c>
      <c r="N425" s="142" t="s">
        <v>192</v>
      </c>
      <c r="O425" s="142" t="s">
        <v>427</v>
      </c>
      <c r="P425" s="139"/>
      <c r="Q425" s="139"/>
      <c r="R425" s="139"/>
      <c r="S425" s="139"/>
      <c r="T425" s="139"/>
      <c r="U425" s="139"/>
      <c r="V425" s="139"/>
    </row>
    <row r="426" spans="10:22">
      <c r="J426" s="56" t="s">
        <v>2099</v>
      </c>
      <c r="K426" s="92" t="str">
        <f t="shared" si="33"/>
        <v>e1084</v>
      </c>
      <c r="L426" s="18" t="str">
        <f t="shared" si="34"/>
        <v>Garanties collectives dépendance à titre principal - garanties annuelles sans maintien de couverture</v>
      </c>
      <c r="M426" s="142"/>
      <c r="N426" s="142" t="s">
        <v>192</v>
      </c>
      <c r="O426" s="142" t="s">
        <v>427</v>
      </c>
      <c r="P426" s="139"/>
      <c r="Q426" s="139"/>
      <c r="R426" s="139"/>
      <c r="S426" s="139"/>
      <c r="T426" s="139"/>
      <c r="U426" s="139"/>
      <c r="V426" s="139"/>
    </row>
    <row r="427" spans="10:22">
      <c r="J427" s="56" t="s">
        <v>2101</v>
      </c>
      <c r="K427" s="92" t="str">
        <f t="shared" si="33"/>
        <v>e1085</v>
      </c>
      <c r="L427" s="18" t="str">
        <f t="shared" si="34"/>
        <v>Garanties collectives dépendance à titre principal - garanties annuelles avec maintien de couverture</v>
      </c>
      <c r="M427" s="142"/>
      <c r="N427" s="142" t="s">
        <v>192</v>
      </c>
      <c r="O427" s="142" t="s">
        <v>427</v>
      </c>
      <c r="P427" s="139"/>
      <c r="Q427" s="139"/>
      <c r="R427" s="139"/>
      <c r="S427" s="139"/>
      <c r="T427" s="139"/>
      <c r="U427" s="139"/>
      <c r="V427" s="139"/>
    </row>
    <row r="428" spans="10:22">
      <c r="J428" s="56" t="s">
        <v>2103</v>
      </c>
      <c r="K428" s="92" t="str">
        <f t="shared" si="33"/>
        <v>e1086</v>
      </c>
      <c r="L428" s="18" t="str">
        <f t="shared" si="34"/>
        <v>Garanties collectives dépendance à titre principal - garanties viagères</v>
      </c>
      <c r="M428" s="142"/>
      <c r="N428" s="142" t="s">
        <v>192</v>
      </c>
      <c r="O428" s="142" t="s">
        <v>427</v>
      </c>
      <c r="P428" s="139"/>
      <c r="Q428" s="139"/>
      <c r="R428" s="139"/>
      <c r="S428" s="139"/>
      <c r="T428" s="139"/>
      <c r="U428" s="139"/>
      <c r="V428" s="139"/>
    </row>
    <row r="429" spans="10:22">
      <c r="J429" s="22" t="s">
        <v>2105</v>
      </c>
      <c r="K429" s="92" t="str">
        <f t="shared" si="33"/>
        <v>e1087</v>
      </c>
      <c r="L429" s="18" t="str">
        <f t="shared" si="34"/>
        <v>Garanties collectives dépendance à titre accessoire</v>
      </c>
      <c r="M429" s="142" t="s">
        <v>190</v>
      </c>
      <c r="N429" s="142" t="s">
        <v>192</v>
      </c>
      <c r="O429" s="142" t="s">
        <v>427</v>
      </c>
      <c r="P429" s="139"/>
      <c r="Q429" s="139"/>
      <c r="R429" s="139"/>
      <c r="S429" s="139"/>
      <c r="T429" s="139"/>
      <c r="U429" s="139"/>
      <c r="V429" s="139"/>
    </row>
    <row r="430" spans="10:22">
      <c r="J430" s="56" t="s">
        <v>2107</v>
      </c>
      <c r="K430" s="92" t="str">
        <f t="shared" si="33"/>
        <v>e1088</v>
      </c>
      <c r="L430" s="18" t="str">
        <f t="shared" si="34"/>
        <v>Garanties collectives dépendance à titre accessoire - garanties annuelles sans maintien de couverture</v>
      </c>
      <c r="M430" s="142"/>
      <c r="N430" s="142" t="s">
        <v>192</v>
      </c>
      <c r="O430" s="142" t="s">
        <v>427</v>
      </c>
      <c r="P430" s="139"/>
      <c r="Q430" s="139"/>
      <c r="R430" s="139"/>
      <c r="S430" s="139"/>
      <c r="T430" s="139"/>
      <c r="U430" s="139"/>
      <c r="V430" s="139"/>
    </row>
    <row r="431" spans="10:22">
      <c r="J431" s="56" t="s">
        <v>2109</v>
      </c>
      <c r="K431" s="92" t="str">
        <f t="shared" si="33"/>
        <v>e1089</v>
      </c>
      <c r="L431" s="18" t="str">
        <f t="shared" si="34"/>
        <v>Garanties collectives dépendance à titre accessoire - garanties annuelles avec maintien de couverture</v>
      </c>
      <c r="M431" s="142"/>
      <c r="N431" s="142" t="s">
        <v>192</v>
      </c>
      <c r="O431" s="142" t="s">
        <v>427</v>
      </c>
      <c r="P431" s="139"/>
      <c r="Q431" s="139"/>
      <c r="R431" s="139"/>
      <c r="S431" s="139"/>
      <c r="T431" s="139"/>
      <c r="U431" s="139"/>
      <c r="V431" s="139"/>
    </row>
    <row r="432" spans="10:22">
      <c r="J432" s="56" t="s">
        <v>2111</v>
      </c>
      <c r="K432" s="92" t="str">
        <f t="shared" si="33"/>
        <v>e1090</v>
      </c>
      <c r="L432" s="18" t="str">
        <f t="shared" si="34"/>
        <v>Garanties collectives dépendance à titre accessoire - garanties viagères</v>
      </c>
      <c r="M432" s="142"/>
      <c r="N432" s="142" t="s">
        <v>192</v>
      </c>
      <c r="O432" s="142" t="s">
        <v>427</v>
      </c>
      <c r="P432" s="139"/>
      <c r="Q432" s="139"/>
      <c r="R432" s="139"/>
      <c r="S432" s="139"/>
      <c r="T432" s="139"/>
      <c r="U432" s="139"/>
      <c r="V432" s="139"/>
    </row>
    <row r="433" spans="10:22">
      <c r="J433" s="22" t="s">
        <v>2113</v>
      </c>
      <c r="K433" s="92" t="str">
        <f t="shared" si="33"/>
        <v>e1091</v>
      </c>
      <c r="L433" s="18" t="str">
        <f t="shared" si="34"/>
        <v>Autres garanties collectives d'autres dommages corporels</v>
      </c>
      <c r="M433" s="142"/>
      <c r="N433" s="142" t="s">
        <v>192</v>
      </c>
      <c r="O433" s="142" t="s">
        <v>427</v>
      </c>
      <c r="P433" s="139"/>
      <c r="Q433" s="139"/>
      <c r="R433" s="139"/>
      <c r="S433" s="139"/>
      <c r="T433" s="139"/>
      <c r="U433" s="139"/>
      <c r="V433" s="139"/>
    </row>
    <row r="434" spans="10:22">
      <c r="J434" s="47" t="s">
        <v>2115</v>
      </c>
      <c r="K434" s="92" t="str">
        <f t="shared" si="33"/>
        <v>e1092</v>
      </c>
      <c r="L434" s="18" t="str">
        <f t="shared" si="34"/>
        <v>Garanties décès et invalidité avec perte totale et irréversible d'autonomie (PTIA) - individuelles et collectives</v>
      </c>
      <c r="M434" s="142" t="s">
        <v>190</v>
      </c>
      <c r="N434" s="142" t="s">
        <v>192</v>
      </c>
      <c r="O434" s="142" t="s">
        <v>427</v>
      </c>
      <c r="P434" s="139"/>
      <c r="Q434" s="139"/>
      <c r="R434" s="139"/>
      <c r="S434" s="139"/>
      <c r="T434" s="139"/>
      <c r="U434" s="139"/>
      <c r="V434" s="139"/>
    </row>
    <row r="435" spans="10:22">
      <c r="J435" s="22" t="s">
        <v>2117</v>
      </c>
      <c r="K435" s="92" t="str">
        <f t="shared" si="33"/>
        <v>e1093</v>
      </c>
      <c r="L435" s="18" t="str">
        <f t="shared" si="34"/>
        <v>Garanties individuelles décès et invalidité avec perte totale et irréversible d'autonomie (PTIA)</v>
      </c>
      <c r="M435" s="142" t="s">
        <v>190</v>
      </c>
      <c r="N435" s="142" t="s">
        <v>192</v>
      </c>
      <c r="O435" s="142" t="s">
        <v>427</v>
      </c>
      <c r="P435" s="139"/>
      <c r="Q435" s="139"/>
      <c r="R435" s="139"/>
      <c r="S435" s="139"/>
      <c r="T435" s="139"/>
      <c r="U435" s="139"/>
      <c r="V435" s="139"/>
    </row>
    <row r="436" spans="10:22">
      <c r="J436" s="56" t="s">
        <v>2119</v>
      </c>
      <c r="K436" s="92" t="str">
        <f t="shared" si="33"/>
        <v>e1094</v>
      </c>
      <c r="L436" s="18" t="str">
        <f t="shared" si="34"/>
        <v>Garanties individuelles temporaires décès et invalidité avec perte totale et irréversible d'autonomie (PTIA)</v>
      </c>
      <c r="M436" s="142" t="s">
        <v>190</v>
      </c>
      <c r="N436" s="142" t="s">
        <v>192</v>
      </c>
      <c r="O436" s="142" t="s">
        <v>427</v>
      </c>
      <c r="P436" s="139"/>
      <c r="Q436" s="139"/>
      <c r="R436" s="139"/>
      <c r="S436" s="139"/>
      <c r="T436" s="139"/>
      <c r="U436" s="139"/>
      <c r="V436" s="139"/>
    </row>
    <row r="437" spans="10:22">
      <c r="J437" s="70" t="s">
        <v>2121</v>
      </c>
      <c r="K437" s="92" t="str">
        <f t="shared" si="33"/>
        <v>e1095</v>
      </c>
      <c r="L437" s="18" t="str">
        <f t="shared" si="34"/>
        <v>Garanties individuelles temporaires décès et invalidité PTIA - avec versement d'un capital</v>
      </c>
      <c r="M437" s="142"/>
      <c r="N437" s="142" t="s">
        <v>192</v>
      </c>
      <c r="O437" s="142" t="s">
        <v>427</v>
      </c>
      <c r="P437" s="139"/>
      <c r="Q437" s="139"/>
      <c r="R437" s="139"/>
      <c r="S437" s="139"/>
      <c r="T437" s="139"/>
      <c r="U437" s="139"/>
      <c r="V437" s="139"/>
    </row>
    <row r="438" spans="10:22">
      <c r="J438" s="70" t="s">
        <v>2123</v>
      </c>
      <c r="K438" s="92" t="str">
        <f t="shared" si="33"/>
        <v>e1096</v>
      </c>
      <c r="L438" s="18" t="str">
        <f t="shared" si="34"/>
        <v>Garanties individuelles temporaires décès et invalidité PTIA - avec versement d'une rente d'invalidité</v>
      </c>
      <c r="M438" s="142"/>
      <c r="N438" s="142" t="s">
        <v>192</v>
      </c>
      <c r="O438" s="142" t="s">
        <v>427</v>
      </c>
      <c r="P438" s="139"/>
      <c r="Q438" s="139"/>
      <c r="R438" s="139"/>
      <c r="S438" s="139"/>
      <c r="T438" s="139"/>
      <c r="U438" s="139"/>
      <c r="V438" s="139"/>
    </row>
    <row r="439" spans="10:22">
      <c r="J439" s="70" t="s">
        <v>2125</v>
      </c>
      <c r="K439" s="92" t="str">
        <f t="shared" si="33"/>
        <v>e1097</v>
      </c>
      <c r="L439" s="18" t="str">
        <f t="shared" si="34"/>
        <v>Garanties individuelles temporaires décès et invalidité PTIA - avec versement d'une rente de conjoint survivant</v>
      </c>
      <c r="M439" s="142"/>
      <c r="N439" s="142" t="s">
        <v>192</v>
      </c>
      <c r="O439" s="142" t="s">
        <v>427</v>
      </c>
      <c r="P439" s="139"/>
      <c r="Q439" s="139"/>
      <c r="R439" s="139"/>
      <c r="S439" s="139"/>
      <c r="T439" s="139"/>
      <c r="U439" s="139"/>
      <c r="V439" s="139"/>
    </row>
    <row r="440" spans="10:22">
      <c r="J440" s="70" t="s">
        <v>2127</v>
      </c>
      <c r="K440" s="92" t="str">
        <f t="shared" si="33"/>
        <v>e1098</v>
      </c>
      <c r="L440" s="18" t="str">
        <f t="shared" si="34"/>
        <v>Garanties individuelles temporaires décès et invalidité PTIA - avec versement d'une rente d'éducation ou d'orphelin</v>
      </c>
      <c r="M440" s="142"/>
      <c r="N440" s="142" t="s">
        <v>192</v>
      </c>
      <c r="O440" s="142" t="s">
        <v>427</v>
      </c>
      <c r="P440" s="139"/>
      <c r="Q440" s="139"/>
      <c r="R440" s="139"/>
      <c r="S440" s="139"/>
      <c r="T440" s="139"/>
      <c r="U440" s="139"/>
      <c r="V440" s="139"/>
    </row>
    <row r="441" spans="10:22">
      <c r="J441" s="56" t="s">
        <v>2129</v>
      </c>
      <c r="K441" s="92" t="str">
        <f t="shared" si="33"/>
        <v>e1099</v>
      </c>
      <c r="L441" s="18" t="str">
        <f t="shared" si="34"/>
        <v>Garanties individuelles vie entière décès et invalidité avec perte totale et irréversible d'autonomie (PTIA)</v>
      </c>
      <c r="M441" s="142" t="s">
        <v>190</v>
      </c>
      <c r="N441" s="142" t="s">
        <v>192</v>
      </c>
      <c r="O441" s="142" t="s">
        <v>427</v>
      </c>
      <c r="P441" s="139"/>
      <c r="Q441" s="139"/>
      <c r="R441" s="139"/>
      <c r="S441" s="139"/>
      <c r="T441" s="139"/>
      <c r="U441" s="139"/>
      <c r="V441" s="139"/>
    </row>
    <row r="442" spans="10:22">
      <c r="J442" s="70" t="s">
        <v>2131</v>
      </c>
      <c r="K442" s="92" t="str">
        <f t="shared" si="33"/>
        <v>e1200</v>
      </c>
      <c r="L442" s="18" t="str">
        <f t="shared" si="34"/>
        <v>Garanties individuelles vie entière décès et invalidité PTIA - avec versement d'un capital</v>
      </c>
      <c r="M442" s="142"/>
      <c r="N442" s="142" t="s">
        <v>192</v>
      </c>
      <c r="O442" s="142" t="s">
        <v>427</v>
      </c>
      <c r="P442" s="139"/>
      <c r="Q442" s="139"/>
      <c r="R442" s="139"/>
      <c r="S442" s="139"/>
      <c r="T442" s="139"/>
      <c r="U442" s="139"/>
      <c r="V442" s="139"/>
    </row>
    <row r="443" spans="10:22">
      <c r="J443" s="70" t="s">
        <v>2132</v>
      </c>
      <c r="K443" s="92" t="str">
        <f t="shared" si="33"/>
        <v>e1201</v>
      </c>
      <c r="L443" s="18" t="str">
        <f t="shared" si="34"/>
        <v>Garanties individuelles vie entière décès et invalidité PTIA - avec versement d'une rente d'invalidité</v>
      </c>
      <c r="M443" s="142"/>
      <c r="N443" s="142" t="s">
        <v>192</v>
      </c>
      <c r="O443" s="142" t="s">
        <v>427</v>
      </c>
      <c r="P443" s="139"/>
      <c r="Q443" s="139"/>
      <c r="R443" s="139"/>
      <c r="S443" s="139"/>
      <c r="T443" s="139"/>
      <c r="U443" s="139"/>
      <c r="V443" s="139"/>
    </row>
    <row r="444" spans="10:22">
      <c r="J444" s="70" t="s">
        <v>2133</v>
      </c>
      <c r="K444" s="92" t="str">
        <f t="shared" si="33"/>
        <v>e1202</v>
      </c>
      <c r="L444" s="18" t="str">
        <f t="shared" si="34"/>
        <v>Garanties individuelles vie entière décès et invalidité PTIA - avec versement d'une rente de conjoint survivant</v>
      </c>
      <c r="M444" s="142"/>
      <c r="N444" s="142" t="s">
        <v>192</v>
      </c>
      <c r="O444" s="142" t="s">
        <v>427</v>
      </c>
      <c r="P444" s="139"/>
      <c r="Q444" s="139"/>
      <c r="R444" s="139"/>
      <c r="S444" s="139"/>
      <c r="T444" s="139"/>
      <c r="U444" s="139"/>
      <c r="V444" s="139"/>
    </row>
    <row r="445" spans="10:22">
      <c r="J445" s="70" t="s">
        <v>2134</v>
      </c>
      <c r="K445" s="92" t="str">
        <f t="shared" si="33"/>
        <v>e1203</v>
      </c>
      <c r="L445" s="18" t="str">
        <f t="shared" si="34"/>
        <v>Garanties individuelles vie entière décès et invalidité PTIA - avec versement d'une rente d'éducation ou d'orphelin</v>
      </c>
      <c r="M445" s="142"/>
      <c r="N445" s="142" t="s">
        <v>192</v>
      </c>
      <c r="O445" s="142" t="s">
        <v>427</v>
      </c>
      <c r="P445" s="139"/>
      <c r="Q445" s="139"/>
      <c r="R445" s="139"/>
      <c r="S445" s="139"/>
      <c r="T445" s="139"/>
      <c r="U445" s="139"/>
      <c r="V445" s="139"/>
    </row>
    <row r="446" spans="10:22">
      <c r="J446" s="56" t="s">
        <v>2135</v>
      </c>
      <c r="K446" s="92" t="str">
        <f t="shared" si="33"/>
        <v>e1204</v>
      </c>
      <c r="L446" s="18" t="str">
        <f t="shared" si="34"/>
        <v>Autres garanties individuelles décès</v>
      </c>
      <c r="M446" s="142"/>
      <c r="N446" s="142" t="s">
        <v>192</v>
      </c>
      <c r="O446" s="142" t="s">
        <v>427</v>
      </c>
      <c r="P446" s="139"/>
      <c r="Q446" s="139"/>
      <c r="R446" s="139"/>
      <c r="S446" s="139"/>
      <c r="T446" s="139"/>
      <c r="U446" s="139"/>
      <c r="V446" s="139"/>
    </row>
    <row r="447" spans="10:22">
      <c r="J447" s="22" t="s">
        <v>2136</v>
      </c>
      <c r="K447" s="92" t="str">
        <f t="shared" si="33"/>
        <v>e1205</v>
      </c>
      <c r="L447" s="18" t="str">
        <f t="shared" si="34"/>
        <v>Garanties collectives décès et invalidité avec perte totale et irréversible d'autonomie (PTIA)</v>
      </c>
      <c r="M447" s="142" t="s">
        <v>190</v>
      </c>
      <c r="N447" s="142" t="s">
        <v>192</v>
      </c>
      <c r="O447" s="142" t="s">
        <v>427</v>
      </c>
      <c r="P447" s="139"/>
      <c r="Q447" s="139"/>
      <c r="R447" s="139"/>
      <c r="S447" s="139"/>
      <c r="T447" s="139"/>
      <c r="U447" s="139"/>
      <c r="V447" s="139"/>
    </row>
    <row r="448" spans="10:22">
      <c r="J448" s="56" t="s">
        <v>2137</v>
      </c>
      <c r="K448" s="92" t="str">
        <f t="shared" si="33"/>
        <v>e1206</v>
      </c>
      <c r="L448" s="18" t="str">
        <f t="shared" si="34"/>
        <v>Garanties collectives temporaires décès et invalidité avec perte totale et irréversible d'autonomie (PTIA)</v>
      </c>
      <c r="M448" s="142" t="s">
        <v>190</v>
      </c>
      <c r="N448" s="142" t="s">
        <v>192</v>
      </c>
      <c r="O448" s="142" t="s">
        <v>427</v>
      </c>
      <c r="P448" s="139"/>
      <c r="Q448" s="139"/>
      <c r="R448" s="139"/>
      <c r="S448" s="139"/>
      <c r="T448" s="139"/>
      <c r="U448" s="139"/>
      <c r="V448" s="139"/>
    </row>
    <row r="449" spans="10:22">
      <c r="J449" s="70" t="s">
        <v>2138</v>
      </c>
      <c r="K449" s="92" t="str">
        <f t="shared" si="33"/>
        <v>e1207</v>
      </c>
      <c r="L449" s="18" t="str">
        <f t="shared" si="34"/>
        <v>Garanties collectives temporaires décès et invalidité PTIA - avec versement d'un capital</v>
      </c>
      <c r="M449" s="142"/>
      <c r="N449" s="142" t="s">
        <v>192</v>
      </c>
      <c r="O449" s="142" t="s">
        <v>427</v>
      </c>
      <c r="P449" s="139"/>
      <c r="Q449" s="139"/>
      <c r="R449" s="139"/>
      <c r="S449" s="139"/>
      <c r="T449" s="139"/>
      <c r="U449" s="139"/>
      <c r="V449" s="139"/>
    </row>
    <row r="450" spans="10:22">
      <c r="J450" s="70" t="s">
        <v>2139</v>
      </c>
      <c r="K450" s="92" t="str">
        <f t="shared" si="33"/>
        <v>e1208</v>
      </c>
      <c r="L450" s="18" t="str">
        <f t="shared" si="34"/>
        <v>Garanties collectives temporaires décès et invalidité PTIA - avec versement d'une rente d'invalidité</v>
      </c>
      <c r="M450" s="142"/>
      <c r="N450" s="142" t="s">
        <v>192</v>
      </c>
      <c r="O450" s="142" t="s">
        <v>427</v>
      </c>
      <c r="P450" s="139"/>
      <c r="Q450" s="139"/>
      <c r="R450" s="139"/>
      <c r="S450" s="139"/>
      <c r="T450" s="139"/>
      <c r="U450" s="139"/>
      <c r="V450" s="139"/>
    </row>
    <row r="451" spans="10:22">
      <c r="J451" s="70" t="s">
        <v>2140</v>
      </c>
      <c r="K451" s="92" t="str">
        <f t="shared" si="33"/>
        <v>e1209</v>
      </c>
      <c r="L451" s="18" t="str">
        <f t="shared" si="34"/>
        <v>Garanties collectives temporaires décès et invalidité PTIA - avec versement d'une rente de conjoint survivant</v>
      </c>
      <c r="M451" s="142"/>
      <c r="N451" s="142" t="s">
        <v>192</v>
      </c>
      <c r="O451" s="142" t="s">
        <v>427</v>
      </c>
      <c r="P451" s="139"/>
      <c r="Q451" s="139"/>
      <c r="R451" s="139"/>
      <c r="S451" s="139"/>
      <c r="T451" s="139"/>
      <c r="U451" s="139"/>
      <c r="V451" s="139"/>
    </row>
    <row r="452" spans="10:22">
      <c r="J452" s="70" t="s">
        <v>2141</v>
      </c>
      <c r="K452" s="92" t="str">
        <f t="shared" si="33"/>
        <v>e1210</v>
      </c>
      <c r="L452" s="18" t="str">
        <f t="shared" si="34"/>
        <v>Garanties collectives temporaires décès et invalidité PTIA - avec versement d'une rente d'éducation ou d'orphelin</v>
      </c>
      <c r="M452" s="142"/>
      <c r="N452" s="142" t="s">
        <v>192</v>
      </c>
      <c r="O452" s="142" t="s">
        <v>427</v>
      </c>
      <c r="P452" s="139"/>
      <c r="Q452" s="139"/>
      <c r="R452" s="139"/>
      <c r="S452" s="139"/>
      <c r="T452" s="139"/>
      <c r="U452" s="139"/>
      <c r="V452" s="139"/>
    </row>
    <row r="453" spans="10:22">
      <c r="J453" s="56" t="s">
        <v>2142</v>
      </c>
      <c r="K453" s="92" t="str">
        <f t="shared" si="33"/>
        <v>e1211</v>
      </c>
      <c r="L453" s="18" t="str">
        <f t="shared" si="34"/>
        <v>Garanties collectives vie entière décès et invalidité avec perte totale et irréversible d'autonomie (PTIA)</v>
      </c>
      <c r="M453" s="142" t="s">
        <v>190</v>
      </c>
      <c r="N453" s="142" t="s">
        <v>192</v>
      </c>
      <c r="O453" s="142" t="s">
        <v>427</v>
      </c>
      <c r="P453" s="139"/>
      <c r="Q453" s="139"/>
      <c r="R453" s="139"/>
      <c r="S453" s="139"/>
      <c r="T453" s="139"/>
      <c r="U453" s="139"/>
      <c r="V453" s="139"/>
    </row>
    <row r="454" spans="10:22">
      <c r="J454" s="70" t="s">
        <v>2143</v>
      </c>
      <c r="K454" s="92" t="str">
        <f t="shared" ref="K454:K485" si="35">VLOOKUP(J454,$A$1:$I$315,2,FALSE)</f>
        <v>e1212</v>
      </c>
      <c r="L454" s="18" t="str">
        <f t="shared" ref="L454:L485" si="36">J454</f>
        <v>Garanties collectives vie entière décès et invalidité PTIA - avec versement d'un capital</v>
      </c>
      <c r="M454" s="142"/>
      <c r="N454" s="142" t="s">
        <v>192</v>
      </c>
      <c r="O454" s="142" t="s">
        <v>427</v>
      </c>
      <c r="P454" s="139"/>
      <c r="Q454" s="139"/>
      <c r="R454" s="139"/>
      <c r="S454" s="139"/>
      <c r="T454" s="139"/>
      <c r="U454" s="139"/>
      <c r="V454" s="139"/>
    </row>
    <row r="455" spans="10:22">
      <c r="J455" s="70" t="s">
        <v>2144</v>
      </c>
      <c r="K455" s="92" t="str">
        <f t="shared" si="35"/>
        <v>e1213</v>
      </c>
      <c r="L455" s="18" t="str">
        <f t="shared" si="36"/>
        <v>Garanties collectives vie entière décès et invalidité PTIA - avec versement d'une rente d'invalidité</v>
      </c>
      <c r="M455" s="142"/>
      <c r="N455" s="142" t="s">
        <v>192</v>
      </c>
      <c r="O455" s="142" t="s">
        <v>427</v>
      </c>
      <c r="P455" s="139"/>
      <c r="Q455" s="139"/>
      <c r="R455" s="139"/>
      <c r="S455" s="139"/>
      <c r="T455" s="139"/>
      <c r="U455" s="139"/>
      <c r="V455" s="139"/>
    </row>
    <row r="456" spans="10:22">
      <c r="J456" s="70" t="s">
        <v>2145</v>
      </c>
      <c r="K456" s="92" t="str">
        <f t="shared" si="35"/>
        <v>e1214</v>
      </c>
      <c r="L456" s="18" t="str">
        <f t="shared" si="36"/>
        <v>Garanties collectives vie entière décès et invalidité PTIA - avec versement d'une rente de conjoint survivant</v>
      </c>
      <c r="M456" s="142"/>
      <c r="N456" s="142" t="s">
        <v>192</v>
      </c>
      <c r="O456" s="142" t="s">
        <v>427</v>
      </c>
      <c r="P456" s="139"/>
      <c r="Q456" s="139"/>
      <c r="R456" s="139"/>
      <c r="S456" s="139"/>
      <c r="T456" s="139"/>
      <c r="U456" s="139"/>
      <c r="V456" s="139"/>
    </row>
    <row r="457" spans="10:22">
      <c r="J457" s="70" t="s">
        <v>2146</v>
      </c>
      <c r="K457" s="92" t="str">
        <f t="shared" si="35"/>
        <v>e1215</v>
      </c>
      <c r="L457" s="18" t="str">
        <f t="shared" si="36"/>
        <v>Garanties collectives vie entière décès et invalidité PTIA - avec versement d'une rente d'éducation ou d'orphelin</v>
      </c>
      <c r="M457" s="142"/>
      <c r="N457" s="142" t="s">
        <v>192</v>
      </c>
      <c r="O457" s="142" t="s">
        <v>427</v>
      </c>
      <c r="P457" s="139"/>
      <c r="Q457" s="139"/>
      <c r="R457" s="139"/>
      <c r="S457" s="139"/>
      <c r="T457" s="139"/>
      <c r="U457" s="139"/>
      <c r="V457" s="139"/>
    </row>
    <row r="458" spans="10:22">
      <c r="J458" s="56" t="s">
        <v>2147</v>
      </c>
      <c r="K458" s="92" t="str">
        <f t="shared" si="35"/>
        <v>e1216</v>
      </c>
      <c r="L458" s="18" t="str">
        <f t="shared" si="36"/>
        <v>Autres garanties collectives décès</v>
      </c>
      <c r="M458" s="142"/>
      <c r="N458" s="142" t="s">
        <v>192</v>
      </c>
      <c r="O458" s="142" t="s">
        <v>427</v>
      </c>
      <c r="P458" s="139"/>
      <c r="Q458" s="139"/>
      <c r="R458" s="139"/>
      <c r="S458" s="139"/>
      <c r="T458" s="139"/>
      <c r="U458" s="139"/>
      <c r="V458" s="139"/>
    </row>
    <row r="459" spans="10:22">
      <c r="J459" s="47" t="s">
        <v>2148</v>
      </c>
      <c r="K459" s="92" t="str">
        <f t="shared" si="35"/>
        <v>e1217</v>
      </c>
      <c r="L459" s="18" t="str">
        <f t="shared" si="36"/>
        <v>Garanties de retraite supplémentaire, indemnités de fin de carrière et préretraite - individuelles et collectives</v>
      </c>
      <c r="M459" s="142" t="s">
        <v>190</v>
      </c>
      <c r="N459" s="142" t="s">
        <v>192</v>
      </c>
      <c r="O459" s="142" t="s">
        <v>427</v>
      </c>
      <c r="P459" s="139"/>
      <c r="Q459" s="139"/>
      <c r="R459" s="139"/>
      <c r="S459" s="139"/>
      <c r="T459" s="139"/>
      <c r="U459" s="139"/>
      <c r="V459" s="139"/>
    </row>
    <row r="460" spans="10:22">
      <c r="J460" s="22" t="s">
        <v>2149</v>
      </c>
      <c r="K460" s="92" t="str">
        <f t="shared" si="35"/>
        <v>e1218</v>
      </c>
      <c r="L460" s="18" t="str">
        <f t="shared" si="36"/>
        <v>Garanties individuelles de retraite supplémentaire, indemnités de fin de carrière et préretraite</v>
      </c>
      <c r="M460" s="142" t="s">
        <v>190</v>
      </c>
      <c r="N460" s="142" t="s">
        <v>192</v>
      </c>
      <c r="O460" s="142" t="s">
        <v>427</v>
      </c>
      <c r="P460" s="139"/>
      <c r="Q460" s="139"/>
      <c r="R460" s="139"/>
      <c r="S460" s="139"/>
      <c r="T460" s="139"/>
      <c r="U460" s="139"/>
      <c r="V460" s="139"/>
    </row>
    <row r="461" spans="10:22">
      <c r="J461" s="56" t="s">
        <v>2150</v>
      </c>
      <c r="K461" s="92" t="str">
        <f t="shared" si="35"/>
        <v>e1219</v>
      </c>
      <c r="L461" s="18" t="str">
        <f t="shared" si="36"/>
        <v>Garanties individuelles de retraite supplémentaire - Plan épargne retraite populaire (PERP)</v>
      </c>
      <c r="M461" s="142"/>
      <c r="N461" s="142" t="s">
        <v>192</v>
      </c>
      <c r="O461" s="142" t="s">
        <v>427</v>
      </c>
      <c r="P461" s="139"/>
      <c r="Q461" s="139"/>
      <c r="R461" s="139"/>
      <c r="S461" s="139"/>
      <c r="T461" s="139"/>
      <c r="U461" s="139"/>
      <c r="V461" s="139"/>
    </row>
    <row r="462" spans="10:22">
      <c r="J462" s="56" t="s">
        <v>2151</v>
      </c>
      <c r="K462" s="92" t="str">
        <f t="shared" si="35"/>
        <v>e1220</v>
      </c>
      <c r="L462" s="18" t="str">
        <f t="shared" si="36"/>
        <v>Garanties individuelles de retraite supplémentaire - Contrats detinés aux fonctionnaires et élus locaux (PREFON, COREM, CRH, FONPEL, CAREL…)</v>
      </c>
      <c r="M462" s="142"/>
      <c r="N462" s="142" t="s">
        <v>192</v>
      </c>
      <c r="O462" s="142" t="s">
        <v>427</v>
      </c>
      <c r="P462" s="139"/>
      <c r="Q462" s="139"/>
      <c r="R462" s="139"/>
      <c r="S462" s="139"/>
      <c r="T462" s="139"/>
      <c r="U462" s="139"/>
      <c r="V462" s="139"/>
    </row>
    <row r="463" spans="10:22">
      <c r="J463" s="56" t="s">
        <v>2152</v>
      </c>
      <c r="K463" s="92" t="str">
        <f t="shared" si="35"/>
        <v>e1221</v>
      </c>
      <c r="L463" s="18" t="str">
        <f t="shared" si="36"/>
        <v>Garanties individuelles de retraite supplémentaire - Retraite mutualiste du combattant (RMC)</v>
      </c>
      <c r="M463" s="142"/>
      <c r="N463" s="142" t="s">
        <v>192</v>
      </c>
      <c r="O463" s="142" t="s">
        <v>427</v>
      </c>
      <c r="P463" s="139"/>
      <c r="Q463" s="139"/>
      <c r="R463" s="139"/>
      <c r="S463" s="139"/>
      <c r="T463" s="139"/>
      <c r="U463" s="139"/>
      <c r="V463" s="139"/>
    </row>
    <row r="464" spans="10:22">
      <c r="J464" s="56" t="s">
        <v>2153</v>
      </c>
      <c r="K464" s="92" t="str">
        <f t="shared" si="35"/>
        <v>e1222</v>
      </c>
      <c r="L464" s="18" t="str">
        <f t="shared" si="36"/>
        <v>Garanties individuelles de retraite supplémentaire - Contrats Madelin et exploitants agricoles</v>
      </c>
      <c r="M464" s="142"/>
      <c r="N464" s="142" t="s">
        <v>192</v>
      </c>
      <c r="O464" s="142" t="s">
        <v>427</v>
      </c>
      <c r="P464" s="139"/>
      <c r="Q464" s="139"/>
      <c r="R464" s="139"/>
      <c r="S464" s="139"/>
      <c r="T464" s="139"/>
      <c r="U464" s="139"/>
      <c r="V464" s="139"/>
    </row>
    <row r="465" spans="10:22">
      <c r="J465" s="56" t="s">
        <v>2154</v>
      </c>
      <c r="K465" s="92" t="str">
        <f t="shared" si="35"/>
        <v>e1223</v>
      </c>
      <c r="L465" s="18" t="str">
        <f t="shared" si="36"/>
        <v>Garanties individuelles de retraite supplémentaire - Article 39 du code général des impôts (hors indemnités de fin de carrière et préretraites)</v>
      </c>
      <c r="M465" s="142"/>
      <c r="N465" s="142" t="s">
        <v>192</v>
      </c>
      <c r="O465" s="142" t="s">
        <v>427</v>
      </c>
      <c r="P465" s="139"/>
      <c r="Q465" s="139"/>
      <c r="R465" s="139"/>
      <c r="S465" s="139"/>
      <c r="T465" s="139"/>
      <c r="U465" s="139"/>
      <c r="V465" s="139"/>
    </row>
    <row r="466" spans="10:22">
      <c r="J466" s="56" t="s">
        <v>2155</v>
      </c>
      <c r="K466" s="92" t="str">
        <f t="shared" si="35"/>
        <v>e1224</v>
      </c>
      <c r="L466" s="18" t="str">
        <f t="shared" si="36"/>
        <v>Garanties individuelles de retraite supplémentaire - Article 82 du code général des impôts</v>
      </c>
      <c r="M466" s="142"/>
      <c r="N466" s="142" t="s">
        <v>192</v>
      </c>
      <c r="O466" s="142" t="s">
        <v>427</v>
      </c>
      <c r="P466" s="139"/>
      <c r="Q466" s="139"/>
      <c r="R466" s="139"/>
      <c r="S466" s="139"/>
      <c r="T466" s="139"/>
      <c r="U466" s="139"/>
      <c r="V466" s="139"/>
    </row>
    <row r="467" spans="10:22">
      <c r="J467" s="56" t="s">
        <v>2156</v>
      </c>
      <c r="K467" s="92" t="str">
        <f t="shared" si="35"/>
        <v>e1225</v>
      </c>
      <c r="L467" s="18" t="str">
        <f t="shared" si="36"/>
        <v>Garanties individuelles de retraite supplémentaire - Article 83 du code général des impôts et PÈRE</v>
      </c>
      <c r="M467" s="142"/>
      <c r="N467" s="142" t="s">
        <v>192</v>
      </c>
      <c r="O467" s="142" t="s">
        <v>427</v>
      </c>
      <c r="P467" s="139"/>
      <c r="Q467" s="139"/>
      <c r="R467" s="139"/>
      <c r="S467" s="139"/>
      <c r="T467" s="139"/>
      <c r="U467" s="139"/>
    </row>
    <row r="468" spans="10:22">
      <c r="J468" s="56" t="s">
        <v>2157</v>
      </c>
      <c r="K468" s="92" t="str">
        <f t="shared" si="35"/>
        <v>e1226</v>
      </c>
      <c r="L468" s="18" t="str">
        <f t="shared" si="36"/>
        <v>Garanties individuelles de retraite supplémentaire - Autres contrats de retraite supplémentaire</v>
      </c>
      <c r="M468" s="142"/>
      <c r="N468" s="142" t="s">
        <v>192</v>
      </c>
      <c r="O468" s="142" t="s">
        <v>427</v>
      </c>
      <c r="P468" s="139"/>
      <c r="Q468" s="139"/>
      <c r="R468" s="139"/>
      <c r="S468" s="139"/>
      <c r="T468" s="139"/>
      <c r="U468" s="139"/>
    </row>
    <row r="469" spans="10:22">
      <c r="J469" s="56" t="s">
        <v>2158</v>
      </c>
      <c r="K469" s="92" t="str">
        <f t="shared" si="35"/>
        <v>e1227</v>
      </c>
      <c r="L469" s="18" t="str">
        <f t="shared" si="36"/>
        <v>Garanties individuelles - indemnités de fin de carrière</v>
      </c>
      <c r="M469" s="142"/>
      <c r="N469" s="142" t="s">
        <v>192</v>
      </c>
      <c r="O469" s="142" t="s">
        <v>427</v>
      </c>
      <c r="P469" s="139"/>
      <c r="Q469" s="139"/>
      <c r="R469" s="139"/>
      <c r="S469" s="139"/>
      <c r="T469" s="139"/>
      <c r="U469" s="139"/>
    </row>
    <row r="470" spans="10:22">
      <c r="J470" s="56" t="s">
        <v>2159</v>
      </c>
      <c r="K470" s="92" t="str">
        <f t="shared" si="35"/>
        <v>e1228</v>
      </c>
      <c r="L470" s="18" t="str">
        <f t="shared" si="36"/>
        <v>Garanties individuelles - préretraites</v>
      </c>
      <c r="M470" s="142"/>
      <c r="N470" s="142" t="s">
        <v>192</v>
      </c>
      <c r="O470" s="142" t="s">
        <v>427</v>
      </c>
      <c r="P470" s="139"/>
      <c r="Q470" s="139"/>
      <c r="R470" s="139"/>
      <c r="S470" s="139"/>
      <c r="T470" s="139"/>
      <c r="U470" s="139"/>
    </row>
    <row r="471" spans="10:22">
      <c r="J471" s="22" t="s">
        <v>2160</v>
      </c>
      <c r="K471" s="92" t="str">
        <f t="shared" si="35"/>
        <v>e1229</v>
      </c>
      <c r="L471" s="18" t="str">
        <f t="shared" si="36"/>
        <v>Garanties collectives de retraite supplémentaire, indemnités de fin de carrière et préretraite</v>
      </c>
      <c r="M471" s="142" t="s">
        <v>190</v>
      </c>
      <c r="N471" s="142" t="s">
        <v>192</v>
      </c>
      <c r="O471" s="142" t="s">
        <v>427</v>
      </c>
      <c r="P471" s="139"/>
      <c r="Q471" s="139"/>
      <c r="R471" s="139"/>
      <c r="S471" s="139"/>
      <c r="T471" s="139"/>
      <c r="U471" s="139"/>
    </row>
    <row r="472" spans="10:22">
      <c r="J472" s="56" t="s">
        <v>2161</v>
      </c>
      <c r="K472" s="92" t="str">
        <f t="shared" si="35"/>
        <v>e1230</v>
      </c>
      <c r="L472" s="18" t="str">
        <f t="shared" si="36"/>
        <v>Garanties collectives de retraite supplémentaire - Plan épargne retraite populaire (PERP)</v>
      </c>
      <c r="M472" s="142"/>
      <c r="N472" s="142" t="s">
        <v>192</v>
      </c>
      <c r="O472" s="142" t="s">
        <v>427</v>
      </c>
      <c r="P472" s="139"/>
      <c r="Q472" s="139"/>
      <c r="R472" s="139"/>
      <c r="S472" s="139"/>
      <c r="T472" s="139"/>
      <c r="U472" s="139"/>
    </row>
    <row r="473" spans="10:22">
      <c r="J473" s="56" t="s">
        <v>2162</v>
      </c>
      <c r="K473" s="92" t="str">
        <f t="shared" si="35"/>
        <v>e1231</v>
      </c>
      <c r="L473" s="18" t="str">
        <f t="shared" si="36"/>
        <v>Garanties collectives de retraite supplémentaire - Contrats detinés aux fonctionnaires et élus locaux (PREFON, COREM, CRH, FONPEL, CAREL…)</v>
      </c>
      <c r="M473" s="142"/>
      <c r="N473" s="142" t="s">
        <v>192</v>
      </c>
      <c r="O473" s="142" t="s">
        <v>427</v>
      </c>
      <c r="P473" s="139"/>
      <c r="Q473" s="139"/>
      <c r="R473" s="139"/>
      <c r="S473" s="139"/>
      <c r="T473" s="139"/>
      <c r="U473" s="139"/>
    </row>
    <row r="474" spans="10:22">
      <c r="J474" s="56" t="s">
        <v>2163</v>
      </c>
      <c r="K474" s="92" t="str">
        <f t="shared" si="35"/>
        <v>e1232</v>
      </c>
      <c r="L474" s="18" t="str">
        <f t="shared" si="36"/>
        <v>Garanties collectives de retraite supplémentaire - Retraite mutualiste du combattant (RMC)</v>
      </c>
      <c r="M474" s="142"/>
      <c r="N474" s="142" t="s">
        <v>192</v>
      </c>
      <c r="O474" s="142" t="s">
        <v>427</v>
      </c>
      <c r="P474" s="139"/>
      <c r="Q474" s="139"/>
      <c r="R474" s="139"/>
      <c r="S474" s="139"/>
      <c r="T474" s="139"/>
      <c r="U474" s="139"/>
    </row>
    <row r="475" spans="10:22">
      <c r="J475" s="56" t="s">
        <v>2164</v>
      </c>
      <c r="K475" s="92" t="str">
        <f t="shared" si="35"/>
        <v>e1233</v>
      </c>
      <c r="L475" s="18" t="str">
        <f t="shared" si="36"/>
        <v>Garanties collectives de retraite supplémentaire - Contrats Madelin et exploitants agricoles</v>
      </c>
      <c r="M475" s="142"/>
      <c r="N475" s="142" t="s">
        <v>192</v>
      </c>
      <c r="O475" s="142" t="s">
        <v>427</v>
      </c>
      <c r="P475" s="139"/>
      <c r="Q475" s="139"/>
      <c r="R475" s="139"/>
      <c r="S475" s="139"/>
      <c r="T475" s="139"/>
      <c r="U475" s="139"/>
    </row>
    <row r="476" spans="10:22">
      <c r="J476" s="56" t="s">
        <v>2165</v>
      </c>
      <c r="K476" s="92" t="str">
        <f t="shared" si="35"/>
        <v>e1234</v>
      </c>
      <c r="L476" s="18" t="str">
        <f t="shared" si="36"/>
        <v>Garanties collectives de retraite supplémentaire - Article 39 du code général des impôts (hors indemnités de fin de carrière et préretraites)</v>
      </c>
      <c r="M476" s="142"/>
      <c r="N476" s="142" t="s">
        <v>192</v>
      </c>
      <c r="O476" s="142" t="s">
        <v>427</v>
      </c>
      <c r="P476" s="139"/>
      <c r="Q476" s="139"/>
      <c r="R476" s="139"/>
      <c r="S476" s="139"/>
      <c r="T476" s="139"/>
      <c r="U476" s="139"/>
    </row>
    <row r="477" spans="10:22">
      <c r="J477" s="56" t="s">
        <v>2166</v>
      </c>
      <c r="K477" s="92" t="str">
        <f t="shared" si="35"/>
        <v>e1235</v>
      </c>
      <c r="L477" s="18" t="str">
        <f t="shared" si="36"/>
        <v>Garanties collectives de retraite supplémentaire - Article 82 du code général des impôts</v>
      </c>
      <c r="M477" s="142"/>
      <c r="N477" s="142" t="s">
        <v>192</v>
      </c>
      <c r="O477" s="142" t="s">
        <v>427</v>
      </c>
      <c r="P477" s="139"/>
      <c r="Q477" s="139"/>
      <c r="R477" s="139"/>
      <c r="S477" s="139"/>
      <c r="T477" s="139"/>
      <c r="U477" s="139"/>
    </row>
    <row r="478" spans="10:22">
      <c r="J478" s="56" t="s">
        <v>2167</v>
      </c>
      <c r="K478" s="92" t="str">
        <f t="shared" si="35"/>
        <v>e1236</v>
      </c>
      <c r="L478" s="18" t="str">
        <f t="shared" si="36"/>
        <v>Garanties collectives de retraite supplémentaire - Article 83 du code général des impôts et PÈRE</v>
      </c>
      <c r="M478" s="142"/>
      <c r="N478" s="142" t="s">
        <v>192</v>
      </c>
      <c r="O478" s="142" t="s">
        <v>427</v>
      </c>
      <c r="P478" s="139"/>
      <c r="Q478" s="139"/>
      <c r="R478" s="139"/>
      <c r="S478" s="139"/>
    </row>
    <row r="479" spans="10:22">
      <c r="J479" s="56" t="s">
        <v>2168</v>
      </c>
      <c r="K479" s="92" t="str">
        <f t="shared" si="35"/>
        <v>e1237</v>
      </c>
      <c r="L479" s="18" t="str">
        <f t="shared" si="36"/>
        <v>Garanties collectives de retraite supplémentaire - Autres contrats de retraite supplémentaire</v>
      </c>
      <c r="M479" s="142"/>
      <c r="N479" s="142" t="s">
        <v>192</v>
      </c>
      <c r="O479" s="142" t="s">
        <v>427</v>
      </c>
      <c r="P479" s="139"/>
      <c r="Q479" s="139"/>
      <c r="R479" s="139"/>
      <c r="S479" s="139"/>
    </row>
    <row r="480" spans="10:22">
      <c r="J480" s="56" t="s">
        <v>2169</v>
      </c>
      <c r="K480" s="92" t="str">
        <f t="shared" si="35"/>
        <v>e1238</v>
      </c>
      <c r="L480" s="18" t="str">
        <f t="shared" si="36"/>
        <v>Garanties collectives - indemnités de fin de carrière</v>
      </c>
      <c r="M480" s="142"/>
      <c r="N480" s="142" t="s">
        <v>192</v>
      </c>
      <c r="O480" s="142" t="s">
        <v>427</v>
      </c>
      <c r="P480" s="139"/>
      <c r="Q480" s="139"/>
      <c r="R480" s="139"/>
      <c r="S480" s="139"/>
    </row>
    <row r="481" spans="10:19">
      <c r="J481" s="56" t="s">
        <v>2170</v>
      </c>
      <c r="K481" s="92" t="str">
        <f t="shared" si="35"/>
        <v>e1239</v>
      </c>
      <c r="L481" s="18" t="str">
        <f t="shared" si="36"/>
        <v>Garanties collectives - préretraites</v>
      </c>
      <c r="M481" s="142"/>
      <c r="N481" s="142" t="s">
        <v>192</v>
      </c>
      <c r="O481" s="142" t="s">
        <v>427</v>
      </c>
      <c r="P481" s="139"/>
      <c r="Q481" s="139"/>
      <c r="R481" s="139"/>
      <c r="S481" s="139"/>
    </row>
    <row r="482" spans="10:19">
      <c r="J482" s="47" t="s">
        <v>2171</v>
      </c>
      <c r="K482" s="92" t="str">
        <f t="shared" si="35"/>
        <v>e1240</v>
      </c>
      <c r="L482" s="18" t="str">
        <f t="shared" si="36"/>
        <v>Garanties perte d'emploi - individuelles et collectives</v>
      </c>
      <c r="M482" s="142" t="s">
        <v>190</v>
      </c>
      <c r="N482" s="142" t="s">
        <v>192</v>
      </c>
      <c r="O482" s="142" t="s">
        <v>427</v>
      </c>
      <c r="P482" s="139"/>
      <c r="Q482" s="139"/>
      <c r="R482" s="139"/>
      <c r="S482" s="139"/>
    </row>
    <row r="483" spans="10:19">
      <c r="J483" s="22" t="s">
        <v>2172</v>
      </c>
      <c r="K483" s="92" t="str">
        <f t="shared" si="35"/>
        <v>e1241</v>
      </c>
      <c r="L483" s="18" t="str">
        <f t="shared" si="36"/>
        <v>Garanties individuelles de perte d'emploi</v>
      </c>
      <c r="M483" s="142" t="s">
        <v>190</v>
      </c>
      <c r="N483" s="142" t="s">
        <v>192</v>
      </c>
      <c r="O483" s="142" t="s">
        <v>427</v>
      </c>
      <c r="P483" s="139"/>
      <c r="Q483" s="139"/>
      <c r="R483" s="139"/>
      <c r="S483" s="139"/>
    </row>
    <row r="484" spans="10:19">
      <c r="J484" s="56" t="s">
        <v>2173</v>
      </c>
      <c r="K484" s="92" t="str">
        <f t="shared" si="35"/>
        <v>e1242</v>
      </c>
      <c r="L484" s="18" t="str">
        <f t="shared" si="36"/>
        <v>Garanties individuelles de perte d'emploi - garanties des contrats TNS Madelin</v>
      </c>
      <c r="M484" s="142"/>
      <c r="N484" s="142" t="s">
        <v>192</v>
      </c>
      <c r="O484" s="142" t="s">
        <v>427</v>
      </c>
      <c r="P484" s="139"/>
      <c r="Q484" s="139"/>
      <c r="R484" s="139"/>
      <c r="S484" s="139"/>
    </row>
    <row r="485" spans="10:19">
      <c r="J485" s="56" t="s">
        <v>2174</v>
      </c>
      <c r="K485" s="92" t="str">
        <f t="shared" si="35"/>
        <v>e1243</v>
      </c>
      <c r="L485" s="18" t="str">
        <f t="shared" si="36"/>
        <v>Garanties individuelles de perte d'emploi - autres garanties</v>
      </c>
      <c r="M485" s="142"/>
      <c r="N485" s="142" t="s">
        <v>192</v>
      </c>
      <c r="O485" s="142" t="s">
        <v>427</v>
      </c>
      <c r="P485" s="139"/>
      <c r="Q485" s="139"/>
      <c r="R485" s="139"/>
      <c r="S485" s="139"/>
    </row>
    <row r="486" spans="10:19">
      <c r="J486" s="22" t="s">
        <v>2175</v>
      </c>
      <c r="K486" s="92" t="str">
        <f t="shared" ref="K486:K492" si="37">VLOOKUP(J486,$A$1:$I$315,2,FALSE)</f>
        <v>e1244</v>
      </c>
      <c r="L486" s="18" t="str">
        <f t="shared" ref="L486:L492" si="38">J486</f>
        <v>Garanties collectives de perte d'emploi</v>
      </c>
      <c r="M486" s="142" t="s">
        <v>190</v>
      </c>
      <c r="N486" s="142" t="s">
        <v>192</v>
      </c>
      <c r="O486" s="142" t="s">
        <v>427</v>
      </c>
      <c r="P486" s="139"/>
      <c r="Q486" s="139"/>
      <c r="R486" s="139"/>
      <c r="S486" s="139"/>
    </row>
    <row r="487" spans="10:19">
      <c r="J487" s="56" t="s">
        <v>2176</v>
      </c>
      <c r="K487" s="92" t="str">
        <f t="shared" si="37"/>
        <v>e1245</v>
      </c>
      <c r="L487" s="18" t="str">
        <f t="shared" si="38"/>
        <v>Garanties collectives de perte d'emploi - garanties des contrats TNS Madelin</v>
      </c>
      <c r="M487" s="142"/>
      <c r="N487" s="142" t="s">
        <v>192</v>
      </c>
      <c r="O487" s="142" t="s">
        <v>427</v>
      </c>
      <c r="P487" s="139"/>
      <c r="Q487" s="139"/>
      <c r="R487" s="139"/>
      <c r="S487" s="139"/>
    </row>
    <row r="488" spans="10:19">
      <c r="J488" s="56" t="s">
        <v>2177</v>
      </c>
      <c r="K488" s="92" t="str">
        <f t="shared" si="37"/>
        <v>e1246</v>
      </c>
      <c r="L488" s="18" t="str">
        <f t="shared" si="38"/>
        <v>Garanties collectives de perte d'emploi - autres garanties</v>
      </c>
      <c r="M488" s="142"/>
      <c r="N488" s="142" t="s">
        <v>192</v>
      </c>
      <c r="O488" s="142" t="s">
        <v>427</v>
      </c>
      <c r="P488" s="139"/>
      <c r="Q488" s="139"/>
      <c r="R488" s="139"/>
      <c r="S488" s="139"/>
    </row>
    <row r="489" spans="10:19">
      <c r="J489" s="47" t="s">
        <v>2178</v>
      </c>
      <c r="K489" s="92" t="str">
        <f t="shared" si="37"/>
        <v>e1247</v>
      </c>
      <c r="L489" s="18" t="str">
        <f t="shared" si="38"/>
        <v>Garanties famille - individuelles et collectives</v>
      </c>
      <c r="M489" s="142" t="s">
        <v>190</v>
      </c>
      <c r="N489" s="142" t="s">
        <v>192</v>
      </c>
      <c r="O489" s="142" t="s">
        <v>427</v>
      </c>
      <c r="P489" s="139"/>
      <c r="Q489" s="139"/>
      <c r="R489" s="139"/>
      <c r="S489" s="139"/>
    </row>
    <row r="490" spans="10:19">
      <c r="J490" s="22" t="s">
        <v>2179</v>
      </c>
      <c r="K490" s="92" t="str">
        <f t="shared" si="37"/>
        <v>e1248</v>
      </c>
      <c r="L490" s="18" t="str">
        <f t="shared" si="38"/>
        <v>Garanties individuelles famille</v>
      </c>
      <c r="M490" s="142"/>
      <c r="N490" s="142" t="s">
        <v>192</v>
      </c>
      <c r="O490" s="142" t="s">
        <v>427</v>
      </c>
      <c r="P490" s="139"/>
      <c r="Q490" s="139"/>
      <c r="R490" s="139"/>
      <c r="S490" s="139"/>
    </row>
    <row r="491" spans="10:19">
      <c r="J491" s="22" t="s">
        <v>2180</v>
      </c>
      <c r="K491" s="92" t="str">
        <f t="shared" si="37"/>
        <v>e1249</v>
      </c>
      <c r="L491" s="18" t="str">
        <f t="shared" si="38"/>
        <v>Garanties collectives famille</v>
      </c>
      <c r="M491" s="142"/>
      <c r="N491" s="142" t="s">
        <v>192</v>
      </c>
      <c r="O491" s="142" t="s">
        <v>427</v>
      </c>
      <c r="P491" s="139"/>
      <c r="Q491" s="139"/>
      <c r="R491" s="139"/>
      <c r="S491" s="139"/>
    </row>
    <row r="492" spans="10:19">
      <c r="J492" s="47" t="s">
        <v>2181</v>
      </c>
      <c r="K492" s="92" t="str">
        <f t="shared" si="37"/>
        <v>e1250</v>
      </c>
      <c r="L492" s="18" t="str">
        <f t="shared" si="38"/>
        <v>Garanties hors du champ des risques sociaux</v>
      </c>
      <c r="M492" s="142"/>
      <c r="N492" s="142" t="s">
        <v>192</v>
      </c>
      <c r="O492" s="142" t="s">
        <v>427</v>
      </c>
      <c r="P492" s="139"/>
      <c r="Q492" s="139"/>
      <c r="R492" s="139"/>
      <c r="S492" s="139"/>
    </row>
    <row r="493" spans="10:19">
      <c r="J493" s="212" t="s">
        <v>2659</v>
      </c>
      <c r="K493" s="213"/>
      <c r="L493" s="214"/>
      <c r="M493" s="215"/>
      <c r="N493" s="215"/>
      <c r="O493" s="215" t="s">
        <v>427</v>
      </c>
      <c r="P493" s="215"/>
      <c r="Q493" s="215" t="s">
        <v>1964</v>
      </c>
      <c r="R493" s="215" t="s">
        <v>2579</v>
      </c>
      <c r="S493" s="139"/>
    </row>
    <row r="494" spans="10:19">
      <c r="J494" s="216" t="s">
        <v>244</v>
      </c>
      <c r="K494" s="213" t="str">
        <f t="shared" ref="K494:K502" si="39">VLOOKUP(J494,$A$1:$I$315,2,FALSE)</f>
        <v>x0</v>
      </c>
      <c r="L494" s="214" t="str">
        <f t="shared" ref="L494:L502" si="40">J494</f>
        <v>Total/NA</v>
      </c>
      <c r="M494" s="215" t="s">
        <v>190</v>
      </c>
      <c r="N494" s="215"/>
      <c r="O494" s="215" t="s">
        <v>243</v>
      </c>
      <c r="P494" s="215"/>
      <c r="Q494" s="215"/>
      <c r="R494" s="215"/>
      <c r="S494" s="139"/>
    </row>
    <row r="495" spans="10:19">
      <c r="J495" s="227" t="s">
        <v>2580</v>
      </c>
      <c r="K495" s="213" t="str">
        <f t="shared" si="39"/>
        <v>e1275</v>
      </c>
      <c r="L495" s="214" t="str">
        <f t="shared" si="40"/>
        <v>Contrats emprunteurs - garanties individuelles (Total)</v>
      </c>
      <c r="M495" s="215" t="s">
        <v>190</v>
      </c>
      <c r="N495" s="215" t="s">
        <v>192</v>
      </c>
      <c r="O495" s="215" t="s">
        <v>427</v>
      </c>
      <c r="P495" s="215"/>
      <c r="Q495" s="215"/>
      <c r="R495" s="215"/>
      <c r="S495" s="139"/>
    </row>
    <row r="496" spans="10:19">
      <c r="J496" s="228" t="s">
        <v>317</v>
      </c>
      <c r="K496" s="213" t="str">
        <f t="shared" si="39"/>
        <v>e916</v>
      </c>
      <c r="L496" s="214" t="str">
        <f t="shared" si="40"/>
        <v>Autres garanties [202]</v>
      </c>
      <c r="M496" s="215"/>
      <c r="N496" s="215" t="s">
        <v>192</v>
      </c>
      <c r="O496" s="215" t="s">
        <v>427</v>
      </c>
      <c r="P496" s="215"/>
      <c r="Q496" s="215"/>
      <c r="R496" s="215"/>
      <c r="S496" s="139"/>
    </row>
    <row r="497" spans="10:19">
      <c r="J497" s="228" t="s">
        <v>2117</v>
      </c>
      <c r="K497" s="213" t="str">
        <f t="shared" si="39"/>
        <v>e1093</v>
      </c>
      <c r="L497" s="214" t="str">
        <f t="shared" si="40"/>
        <v>Garanties individuelles décès et invalidité avec perte totale et irréversible d'autonomie (PTIA)</v>
      </c>
      <c r="M497" s="215"/>
      <c r="N497" s="215" t="s">
        <v>192</v>
      </c>
      <c r="O497" s="215" t="s">
        <v>427</v>
      </c>
      <c r="P497" s="215"/>
      <c r="Q497" s="215"/>
      <c r="R497" s="215"/>
      <c r="S497" s="139"/>
    </row>
    <row r="498" spans="10:19">
      <c r="J498" s="228" t="s">
        <v>2172</v>
      </c>
      <c r="K498" s="213" t="str">
        <f t="shared" si="39"/>
        <v>e1241</v>
      </c>
      <c r="L498" s="214" t="str">
        <f t="shared" si="40"/>
        <v>Garanties individuelles de perte d'emploi</v>
      </c>
      <c r="M498" s="215"/>
      <c r="N498" s="215" t="s">
        <v>192</v>
      </c>
      <c r="O498" s="215" t="s">
        <v>427</v>
      </c>
      <c r="P498" s="215"/>
      <c r="Q498" s="215"/>
      <c r="R498" s="215"/>
      <c r="S498" s="139"/>
    </row>
    <row r="499" spans="10:19">
      <c r="J499" s="227" t="s">
        <v>2581</v>
      </c>
      <c r="K499" s="213" t="str">
        <f t="shared" si="39"/>
        <v>e1276</v>
      </c>
      <c r="L499" s="214" t="str">
        <f t="shared" si="40"/>
        <v>Contrats emprunteurs - garanties collectives (Total)</v>
      </c>
      <c r="M499" s="215" t="s">
        <v>190</v>
      </c>
      <c r="N499" s="215" t="s">
        <v>192</v>
      </c>
      <c r="O499" s="215" t="s">
        <v>427</v>
      </c>
      <c r="P499" s="215"/>
      <c r="Q499" s="215"/>
      <c r="R499" s="215"/>
      <c r="S499" s="139"/>
    </row>
    <row r="500" spans="10:19">
      <c r="J500" s="228" t="s">
        <v>321</v>
      </c>
      <c r="K500" s="213" t="str">
        <f t="shared" si="39"/>
        <v>e915</v>
      </c>
      <c r="L500" s="214" t="str">
        <f t="shared" si="40"/>
        <v>Autres garanties (dont incap. Inval) [212]</v>
      </c>
      <c r="M500" s="215"/>
      <c r="N500" s="215" t="s">
        <v>192</v>
      </c>
      <c r="O500" s="215" t="s">
        <v>427</v>
      </c>
      <c r="P500" s="215"/>
      <c r="Q500" s="215"/>
      <c r="R500" s="215"/>
      <c r="S500" s="139"/>
    </row>
    <row r="501" spans="10:19">
      <c r="J501" s="228" t="s">
        <v>2136</v>
      </c>
      <c r="K501" s="213" t="str">
        <f t="shared" si="39"/>
        <v>e1205</v>
      </c>
      <c r="L501" s="214" t="str">
        <f t="shared" si="40"/>
        <v>Garanties collectives décès et invalidité avec perte totale et irréversible d'autonomie (PTIA)</v>
      </c>
      <c r="M501" s="215"/>
      <c r="N501" s="215" t="s">
        <v>192</v>
      </c>
      <c r="O501" s="215" t="s">
        <v>427</v>
      </c>
      <c r="P501" s="215"/>
      <c r="Q501" s="215"/>
      <c r="R501" s="215"/>
    </row>
    <row r="502" spans="10:19">
      <c r="J502" s="228" t="s">
        <v>2175</v>
      </c>
      <c r="K502" s="213" t="str">
        <f t="shared" si="39"/>
        <v>e1244</v>
      </c>
      <c r="L502" s="214" t="str">
        <f t="shared" si="40"/>
        <v>Garanties collectives de perte d'emploi</v>
      </c>
      <c r="M502" s="215"/>
      <c r="N502" s="215" t="s">
        <v>192</v>
      </c>
      <c r="O502" s="215" t="s">
        <v>427</v>
      </c>
      <c r="P502" s="215"/>
      <c r="Q502" s="215"/>
      <c r="R502" s="215"/>
    </row>
    <row r="503" spans="10:19">
      <c r="J503" s="43" t="s">
        <v>2182</v>
      </c>
      <c r="K503" s="92"/>
      <c r="L503" s="18"/>
      <c r="M503" s="142"/>
      <c r="N503" s="142"/>
      <c r="O503" s="142" t="s">
        <v>427</v>
      </c>
      <c r="P503" s="139"/>
      <c r="Q503" s="139" t="s">
        <v>1965</v>
      </c>
      <c r="R503" s="139"/>
    </row>
    <row r="504" spans="10:19">
      <c r="J504" s="53" t="s">
        <v>244</v>
      </c>
      <c r="K504" s="92" t="str">
        <f>VLOOKUP(J504,$A$1:$I$315,2,FALSE)</f>
        <v>x0</v>
      </c>
      <c r="L504" s="18" t="str">
        <f>J504</f>
        <v>Total/NA</v>
      </c>
      <c r="M504" s="142" t="s">
        <v>190</v>
      </c>
      <c r="N504" s="142"/>
      <c r="O504" s="142" t="s">
        <v>243</v>
      </c>
      <c r="P504" s="139"/>
      <c r="Q504" s="139"/>
      <c r="R504" s="139"/>
    </row>
    <row r="505" spans="10:19">
      <c r="J505" s="47" t="s">
        <v>1968</v>
      </c>
      <c r="K505" s="92" t="str">
        <f>VLOOKUP(J505,$A$1:$I$315,2,FALSE)</f>
        <v>e1251</v>
      </c>
      <c r="L505" s="18" t="str">
        <f>J505</f>
        <v>Contrats emprunteurs</v>
      </c>
      <c r="M505" s="142"/>
      <c r="N505" s="142" t="s">
        <v>192</v>
      </c>
      <c r="O505" s="142" t="s">
        <v>427</v>
      </c>
      <c r="P505" s="139"/>
      <c r="Q505" s="139"/>
      <c r="R505" s="139"/>
    </row>
    <row r="506" spans="10:19">
      <c r="J506" s="47" t="s">
        <v>2183</v>
      </c>
      <c r="K506" s="92" t="str">
        <f>VLOOKUP(J506,$A$1:$I$315,2,FALSE)</f>
        <v>e1252</v>
      </c>
      <c r="L506" s="18" t="str">
        <f>J506</f>
        <v>Hors contrats emprunteurs</v>
      </c>
      <c r="M506" s="142"/>
      <c r="N506" s="142" t="s">
        <v>192</v>
      </c>
      <c r="O506" s="142" t="s">
        <v>427</v>
      </c>
      <c r="P506" s="139"/>
      <c r="Q506" s="139"/>
      <c r="R506" s="139"/>
    </row>
    <row r="507" spans="10:19">
      <c r="J507" s="43" t="s">
        <v>2184</v>
      </c>
      <c r="K507" s="92"/>
      <c r="L507" s="18"/>
      <c r="M507" s="142"/>
      <c r="N507" s="142"/>
      <c r="O507" s="142" t="s">
        <v>427</v>
      </c>
      <c r="P507" s="139"/>
      <c r="Q507" s="139" t="s">
        <v>1966</v>
      </c>
      <c r="R507" s="139"/>
    </row>
    <row r="508" spans="10:19">
      <c r="J508" s="53" t="s">
        <v>244</v>
      </c>
      <c r="K508" s="92" t="str">
        <f t="shared" ref="K508:K524" si="41">VLOOKUP(J508,$A$1:$I$315,2,FALSE)</f>
        <v>x0</v>
      </c>
      <c r="L508" s="18" t="str">
        <f t="shared" ref="L508:L524" si="42">J508</f>
        <v>Total/NA</v>
      </c>
      <c r="M508" s="142" t="s">
        <v>190</v>
      </c>
      <c r="N508" s="142"/>
      <c r="O508" s="142" t="s">
        <v>243</v>
      </c>
      <c r="P508" s="139"/>
      <c r="Q508" s="139"/>
      <c r="R508" s="139"/>
    </row>
    <row r="509" spans="10:19">
      <c r="J509" s="47" t="s">
        <v>2038</v>
      </c>
      <c r="K509" s="92" t="str">
        <f t="shared" si="41"/>
        <v>e1053</v>
      </c>
      <c r="L509" s="18" t="str">
        <f t="shared" si="42"/>
        <v>Garanties dans le champ des risques sociaux</v>
      </c>
      <c r="M509" s="142" t="s">
        <v>190</v>
      </c>
      <c r="N509" s="142" t="s">
        <v>192</v>
      </c>
      <c r="O509" s="142" t="s">
        <v>427</v>
      </c>
      <c r="P509" s="139"/>
      <c r="Q509" s="139"/>
      <c r="R509" s="139"/>
    </row>
    <row r="510" spans="10:19">
      <c r="J510" s="22" t="s">
        <v>2185</v>
      </c>
      <c r="K510" s="92" t="str">
        <f t="shared" si="41"/>
        <v>e1253</v>
      </c>
      <c r="L510" s="18" t="str">
        <f t="shared" si="42"/>
        <v>Garanties individuelles dans le champ des risques sociaux</v>
      </c>
      <c r="M510" s="142" t="s">
        <v>190</v>
      </c>
      <c r="N510" s="142" t="s">
        <v>192</v>
      </c>
      <c r="O510" s="142" t="s">
        <v>427</v>
      </c>
      <c r="P510" s="139"/>
      <c r="Q510" s="139"/>
      <c r="R510" s="139"/>
    </row>
    <row r="511" spans="10:19">
      <c r="J511" s="56" t="s">
        <v>316</v>
      </c>
      <c r="K511" s="92" t="str">
        <f t="shared" si="41"/>
        <v>e962</v>
      </c>
      <c r="L511" s="18" t="str">
        <f t="shared" si="42"/>
        <v>Garanties frais de soins [201]</v>
      </c>
      <c r="M511" s="142"/>
      <c r="N511" s="142" t="s">
        <v>192</v>
      </c>
      <c r="O511" s="142" t="s">
        <v>427</v>
      </c>
      <c r="P511" s="139"/>
      <c r="Q511" s="139"/>
      <c r="R511" s="139"/>
    </row>
    <row r="512" spans="10:19">
      <c r="J512" s="56" t="s">
        <v>317</v>
      </c>
      <c r="K512" s="92" t="str">
        <f t="shared" si="41"/>
        <v>e916</v>
      </c>
      <c r="L512" s="18" t="str">
        <f t="shared" si="42"/>
        <v>Autres garanties [202]</v>
      </c>
      <c r="M512" s="142"/>
      <c r="N512" s="142" t="s">
        <v>192</v>
      </c>
      <c r="O512" s="142" t="s">
        <v>427</v>
      </c>
      <c r="P512" s="139"/>
      <c r="Q512" s="139"/>
      <c r="R512" s="139"/>
    </row>
    <row r="513" spans="10:18">
      <c r="J513" s="56" t="s">
        <v>2117</v>
      </c>
      <c r="K513" s="92" t="str">
        <f t="shared" si="41"/>
        <v>e1093</v>
      </c>
      <c r="L513" s="18" t="str">
        <f t="shared" si="42"/>
        <v>Garanties individuelles décès et invalidité avec perte totale et irréversible d'autonomie (PTIA)</v>
      </c>
      <c r="M513" s="142"/>
      <c r="N513" s="142" t="s">
        <v>192</v>
      </c>
      <c r="O513" s="142" t="s">
        <v>427</v>
      </c>
      <c r="P513" s="139"/>
      <c r="Q513" s="139"/>
      <c r="R513" s="139"/>
    </row>
    <row r="514" spans="10:18">
      <c r="J514" s="56" t="s">
        <v>2149</v>
      </c>
      <c r="K514" s="92" t="str">
        <f t="shared" si="41"/>
        <v>e1218</v>
      </c>
      <c r="L514" s="18" t="str">
        <f t="shared" si="42"/>
        <v>Garanties individuelles de retraite supplémentaire, indemnités de fin de carrière et préretraite</v>
      </c>
      <c r="M514" s="142"/>
      <c r="N514" s="142" t="s">
        <v>192</v>
      </c>
      <c r="O514" s="142" t="s">
        <v>427</v>
      </c>
      <c r="P514" s="139"/>
      <c r="Q514" s="139"/>
      <c r="R514" s="139"/>
    </row>
    <row r="515" spans="10:18">
      <c r="J515" s="56" t="s">
        <v>2172</v>
      </c>
      <c r="K515" s="92" t="str">
        <f t="shared" si="41"/>
        <v>e1241</v>
      </c>
      <c r="L515" s="18" t="str">
        <f t="shared" si="42"/>
        <v>Garanties individuelles de perte d'emploi</v>
      </c>
      <c r="M515" s="142"/>
      <c r="N515" s="142" t="s">
        <v>192</v>
      </c>
      <c r="O515" s="142" t="s">
        <v>427</v>
      </c>
      <c r="P515" s="139"/>
      <c r="Q515" s="139"/>
      <c r="R515" s="139"/>
    </row>
    <row r="516" spans="10:18">
      <c r="J516" s="56" t="s">
        <v>2179</v>
      </c>
      <c r="K516" s="92" t="str">
        <f t="shared" si="41"/>
        <v>e1248</v>
      </c>
      <c r="L516" s="18" t="str">
        <f t="shared" si="42"/>
        <v>Garanties individuelles famille</v>
      </c>
      <c r="M516" s="142"/>
      <c r="N516" s="142" t="s">
        <v>192</v>
      </c>
      <c r="O516" s="142" t="s">
        <v>427</v>
      </c>
      <c r="P516" s="139"/>
      <c r="Q516" s="139"/>
      <c r="R516" s="139"/>
    </row>
    <row r="517" spans="10:18">
      <c r="J517" s="22" t="s">
        <v>2186</v>
      </c>
      <c r="K517" s="92" t="str">
        <f t="shared" si="41"/>
        <v>e1254</v>
      </c>
      <c r="L517" s="18" t="str">
        <f t="shared" si="42"/>
        <v>Garanties collectives dans le champ des risques sociaux</v>
      </c>
      <c r="M517" s="142" t="s">
        <v>190</v>
      </c>
      <c r="N517" s="142" t="s">
        <v>192</v>
      </c>
      <c r="O517" s="142" t="s">
        <v>427</v>
      </c>
      <c r="P517" s="139"/>
      <c r="Q517" s="139"/>
      <c r="R517" s="139"/>
    </row>
    <row r="518" spans="10:18">
      <c r="J518" s="56" t="s">
        <v>320</v>
      </c>
      <c r="K518" s="92" t="str">
        <f t="shared" si="41"/>
        <v>e963</v>
      </c>
      <c r="L518" s="18" t="str">
        <f t="shared" si="42"/>
        <v>Garanties frais de soins [211]</v>
      </c>
      <c r="M518" s="142"/>
      <c r="N518" s="142" t="s">
        <v>192</v>
      </c>
      <c r="O518" s="142" t="s">
        <v>427</v>
      </c>
      <c r="P518" s="139"/>
      <c r="Q518" s="139"/>
      <c r="R518" s="139"/>
    </row>
    <row r="519" spans="10:18">
      <c r="J519" s="56" t="s">
        <v>321</v>
      </c>
      <c r="K519" s="92" t="str">
        <f t="shared" si="41"/>
        <v>e915</v>
      </c>
      <c r="L519" s="18" t="str">
        <f t="shared" si="42"/>
        <v>Autres garanties (dont incap. Inval) [212]</v>
      </c>
      <c r="M519" s="142"/>
      <c r="N519" s="142" t="s">
        <v>192</v>
      </c>
      <c r="O519" s="142" t="s">
        <v>427</v>
      </c>
      <c r="P519" s="139"/>
      <c r="Q519" s="139"/>
      <c r="R519" s="139"/>
    </row>
    <row r="520" spans="10:18">
      <c r="J520" s="56" t="s">
        <v>2136</v>
      </c>
      <c r="K520" s="92" t="str">
        <f t="shared" si="41"/>
        <v>e1205</v>
      </c>
      <c r="L520" s="18" t="str">
        <f t="shared" si="42"/>
        <v>Garanties collectives décès et invalidité avec perte totale et irréversible d'autonomie (PTIA)</v>
      </c>
      <c r="M520" s="142"/>
      <c r="N520" s="142" t="s">
        <v>192</v>
      </c>
      <c r="O520" s="142" t="s">
        <v>427</v>
      </c>
      <c r="P520" s="139"/>
      <c r="Q520" s="139"/>
      <c r="R520" s="139"/>
    </row>
    <row r="521" spans="10:18">
      <c r="J521" s="56" t="s">
        <v>2160</v>
      </c>
      <c r="K521" s="92" t="str">
        <f t="shared" si="41"/>
        <v>e1229</v>
      </c>
      <c r="L521" s="18" t="str">
        <f t="shared" si="42"/>
        <v>Garanties collectives de retraite supplémentaire, indemnités de fin de carrière et préretraite</v>
      </c>
      <c r="M521" s="142"/>
      <c r="N521" s="142" t="s">
        <v>192</v>
      </c>
      <c r="O521" s="142" t="s">
        <v>427</v>
      </c>
      <c r="P521" s="139"/>
      <c r="Q521" s="139"/>
      <c r="R521" s="139"/>
    </row>
    <row r="522" spans="10:18">
      <c r="J522" s="56" t="s">
        <v>2175</v>
      </c>
      <c r="K522" s="92" t="str">
        <f t="shared" si="41"/>
        <v>e1244</v>
      </c>
      <c r="L522" s="18" t="str">
        <f t="shared" si="42"/>
        <v>Garanties collectives de perte d'emploi</v>
      </c>
      <c r="M522" s="142"/>
      <c r="N522" s="142" t="s">
        <v>192</v>
      </c>
      <c r="O522" s="142" t="s">
        <v>427</v>
      </c>
      <c r="P522" s="139"/>
      <c r="Q522" s="139"/>
      <c r="R522" s="139"/>
    </row>
    <row r="523" spans="10:18">
      <c r="J523" s="56" t="s">
        <v>2180</v>
      </c>
      <c r="K523" s="92" t="str">
        <f t="shared" si="41"/>
        <v>e1249</v>
      </c>
      <c r="L523" s="18" t="str">
        <f t="shared" si="42"/>
        <v>Garanties collectives famille</v>
      </c>
      <c r="M523" s="142"/>
      <c r="N523" s="142" t="s">
        <v>192</v>
      </c>
      <c r="O523" s="142" t="s">
        <v>427</v>
      </c>
      <c r="P523" s="139"/>
      <c r="Q523" s="139"/>
      <c r="R523" s="139"/>
    </row>
    <row r="524" spans="10:18">
      <c r="J524" s="47" t="s">
        <v>2181</v>
      </c>
      <c r="K524" s="92" t="str">
        <f t="shared" si="41"/>
        <v>e1250</v>
      </c>
      <c r="L524" s="18" t="str">
        <f t="shared" si="42"/>
        <v>Garanties hors du champ des risques sociaux</v>
      </c>
      <c r="M524" s="142"/>
      <c r="N524" s="142" t="s">
        <v>192</v>
      </c>
      <c r="O524" s="142" t="s">
        <v>427</v>
      </c>
      <c r="P524" s="139"/>
      <c r="Q524" s="139"/>
      <c r="R524" s="139"/>
    </row>
    <row r="525" spans="10:18">
      <c r="L525" s="142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F509"/>
  <sheetViews>
    <sheetView zoomScale="70" zoomScaleNormal="70" workbookViewId="0">
      <selection activeCell="A2" sqref="A2"/>
    </sheetView>
  </sheetViews>
  <sheetFormatPr baseColWidth="10" defaultRowHeight="15"/>
  <cols>
    <col min="1" max="1" width="106" bestFit="1" customWidth="1"/>
    <col min="2" max="2" width="10.140625" bestFit="1" customWidth="1"/>
    <col min="3" max="3" width="11.42578125" customWidth="1"/>
    <col min="4" max="4" width="10.7109375" bestFit="1" customWidth="1"/>
    <col min="5" max="7" width="10.7109375" customWidth="1"/>
    <col min="8" max="9" width="11.42578125" customWidth="1"/>
    <col min="10" max="10" width="109.7109375" style="142" customWidth="1"/>
    <col min="11" max="11" width="11.42578125" style="1" customWidth="1"/>
    <col min="12" max="12" width="109.7109375" style="92" customWidth="1"/>
    <col min="13" max="14" width="5.85546875" style="8" bestFit="1" customWidth="1"/>
    <col min="15" max="16" width="11.42578125" customWidth="1"/>
    <col min="17" max="17" width="4.42578125" customWidth="1"/>
    <col min="18" max="18" width="38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1" t="s">
        <v>234</v>
      </c>
      <c r="K1" s="121" t="s">
        <v>235</v>
      </c>
      <c r="L1" s="121" t="s">
        <v>2530</v>
      </c>
      <c r="M1" s="120" t="s">
        <v>236</v>
      </c>
      <c r="N1" s="120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85" t="s">
        <v>244</v>
      </c>
      <c r="B2" t="s">
        <v>245</v>
      </c>
      <c r="C2" t="s">
        <v>610</v>
      </c>
      <c r="D2" t="s">
        <v>243</v>
      </c>
      <c r="H2">
        <f t="shared" ref="H2:H65" si="0">COUNTIF(J:J,A2)</f>
        <v>14</v>
      </c>
      <c r="J2" s="55" t="s">
        <v>1092</v>
      </c>
      <c r="L2" s="19"/>
      <c r="O2" t="s">
        <v>427</v>
      </c>
      <c r="Q2" t="s">
        <v>23</v>
      </c>
      <c r="R2" t="s">
        <v>2344</v>
      </c>
    </row>
    <row r="3" spans="1:22">
      <c r="A3" s="85" t="s">
        <v>74</v>
      </c>
      <c r="B3" t="s">
        <v>643</v>
      </c>
      <c r="D3" t="s">
        <v>427</v>
      </c>
      <c r="H3" s="139">
        <f t="shared" si="0"/>
        <v>2</v>
      </c>
      <c r="J3" s="10" t="s">
        <v>244</v>
      </c>
      <c r="K3" s="1" t="str">
        <f t="shared" ref="K3:K35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5" t="s">
        <v>25</v>
      </c>
      <c r="B4" t="s">
        <v>644</v>
      </c>
      <c r="D4" t="s">
        <v>427</v>
      </c>
      <c r="H4" s="139">
        <f t="shared" si="0"/>
        <v>2</v>
      </c>
      <c r="J4" s="47" t="s">
        <v>2400</v>
      </c>
      <c r="K4" s="140" t="str">
        <f>VLOOKUP(J4,A:B,2,FALSE)</f>
        <v>e378</v>
      </c>
      <c r="L4" s="174" t="str">
        <f t="shared" si="2"/>
        <v>Capital et réserves</v>
      </c>
      <c r="M4" s="141"/>
      <c r="N4" s="141" t="s">
        <v>192</v>
      </c>
      <c r="O4" s="139" t="s">
        <v>427</v>
      </c>
      <c r="P4" s="139"/>
      <c r="Q4" s="139"/>
      <c r="R4" s="5"/>
      <c r="S4" s="139"/>
      <c r="T4" s="139"/>
      <c r="U4" s="139"/>
      <c r="V4" s="139"/>
    </row>
    <row r="5" spans="1:22">
      <c r="A5" s="85" t="s">
        <v>45</v>
      </c>
      <c r="B5" t="s">
        <v>645</v>
      </c>
      <c r="D5" t="s">
        <v>427</v>
      </c>
      <c r="H5" s="139">
        <f t="shared" si="0"/>
        <v>1</v>
      </c>
      <c r="J5" s="22" t="s">
        <v>1085</v>
      </c>
      <c r="K5" s="140" t="str">
        <f t="shared" si="1"/>
        <v>e101</v>
      </c>
      <c r="L5" s="174" t="str">
        <f t="shared" si="2"/>
        <v>Capital non appelé ou compte de liaison siège</v>
      </c>
      <c r="N5" s="8" t="s">
        <v>192</v>
      </c>
      <c r="O5" t="s">
        <v>427</v>
      </c>
    </row>
    <row r="6" spans="1:22">
      <c r="A6" s="85" t="s">
        <v>46</v>
      </c>
      <c r="B6" t="s">
        <v>646</v>
      </c>
      <c r="D6" t="s">
        <v>427</v>
      </c>
      <c r="H6" s="139">
        <f t="shared" si="0"/>
        <v>1</v>
      </c>
      <c r="J6" s="47" t="s">
        <v>25</v>
      </c>
      <c r="K6" s="140" t="str">
        <f t="shared" si="1"/>
        <v>e51</v>
      </c>
      <c r="L6" s="174" t="str">
        <f t="shared" si="2"/>
        <v>Actifs incorporels</v>
      </c>
      <c r="M6" s="8" t="s">
        <v>190</v>
      </c>
      <c r="N6" s="8" t="s">
        <v>192</v>
      </c>
      <c r="O6" t="s">
        <v>427</v>
      </c>
    </row>
    <row r="7" spans="1:22">
      <c r="A7" s="86" t="s">
        <v>56</v>
      </c>
      <c r="B7" t="s">
        <v>647</v>
      </c>
      <c r="D7" t="s">
        <v>427</v>
      </c>
      <c r="H7" s="139">
        <f t="shared" si="0"/>
        <v>1</v>
      </c>
      <c r="J7" s="22" t="s">
        <v>26</v>
      </c>
      <c r="K7" s="140" t="str">
        <f t="shared" si="1"/>
        <v>e173</v>
      </c>
      <c r="L7" s="174" t="str">
        <f t="shared" si="2"/>
        <v>Frais d'établissement</v>
      </c>
      <c r="N7" s="8" t="s">
        <v>192</v>
      </c>
      <c r="O7" t="s">
        <v>427</v>
      </c>
    </row>
    <row r="8" spans="1:22" s="2" customFormat="1">
      <c r="A8" s="86" t="s">
        <v>1845</v>
      </c>
      <c r="B8" t="s">
        <v>648</v>
      </c>
      <c r="D8" t="s">
        <v>427</v>
      </c>
      <c r="E8"/>
      <c r="F8"/>
      <c r="G8"/>
      <c r="H8" s="139">
        <f t="shared" si="0"/>
        <v>2</v>
      </c>
      <c r="J8" s="22" t="s">
        <v>27</v>
      </c>
      <c r="K8" s="140" t="str">
        <f t="shared" si="1"/>
        <v>e79</v>
      </c>
      <c r="L8" s="174" t="str">
        <f t="shared" si="2"/>
        <v>Autres immobilisations incorporelles</v>
      </c>
      <c r="M8" s="8"/>
      <c r="N8" s="8" t="s">
        <v>192</v>
      </c>
      <c r="O8" t="s">
        <v>427</v>
      </c>
      <c r="P8"/>
      <c r="Q8"/>
      <c r="R8"/>
      <c r="S8"/>
      <c r="T8"/>
      <c r="U8"/>
      <c r="V8"/>
    </row>
    <row r="9" spans="1:22" s="2" customFormat="1">
      <c r="A9" s="86" t="s">
        <v>618</v>
      </c>
      <c r="B9" t="s">
        <v>649</v>
      </c>
      <c r="D9" t="s">
        <v>427</v>
      </c>
      <c r="E9"/>
      <c r="F9"/>
      <c r="G9"/>
      <c r="H9" s="139">
        <f t="shared" si="0"/>
        <v>1</v>
      </c>
      <c r="J9" s="47" t="s">
        <v>17</v>
      </c>
      <c r="K9" s="140" t="str">
        <f t="shared" si="1"/>
        <v>e204</v>
      </c>
      <c r="L9" s="174" t="str">
        <f t="shared" si="2"/>
        <v>Placements</v>
      </c>
      <c r="M9" s="8" t="s">
        <v>190</v>
      </c>
      <c r="N9" s="8" t="s">
        <v>192</v>
      </c>
      <c r="O9" s="41" t="s">
        <v>427</v>
      </c>
    </row>
    <row r="10" spans="1:22" s="2" customFormat="1">
      <c r="A10" s="85" t="s">
        <v>102</v>
      </c>
      <c r="B10" t="s">
        <v>650</v>
      </c>
      <c r="D10" t="s">
        <v>427</v>
      </c>
      <c r="E10"/>
      <c r="F10"/>
      <c r="G10"/>
      <c r="H10" s="139">
        <f t="shared" si="0"/>
        <v>1</v>
      </c>
      <c r="J10" s="22" t="s">
        <v>33</v>
      </c>
      <c r="K10" s="140" t="str">
        <f t="shared" si="1"/>
        <v>e208</v>
      </c>
      <c r="L10" s="174" t="str">
        <f t="shared" si="2"/>
        <v>Placements immobiliers</v>
      </c>
      <c r="M10" s="8"/>
      <c r="N10" s="8" t="s">
        <v>192</v>
      </c>
      <c r="O10" s="41" t="s">
        <v>427</v>
      </c>
    </row>
    <row r="11" spans="1:22">
      <c r="A11" s="85" t="s">
        <v>1140</v>
      </c>
      <c r="B11" t="s">
        <v>651</v>
      </c>
      <c r="D11" t="s">
        <v>427</v>
      </c>
      <c r="H11" s="139">
        <f t="shared" si="0"/>
        <v>1</v>
      </c>
      <c r="J11" s="22" t="s">
        <v>292</v>
      </c>
      <c r="K11" s="140" t="str">
        <f t="shared" si="1"/>
        <v>e205</v>
      </c>
      <c r="L11" s="174" t="str">
        <f t="shared" si="2"/>
        <v>Placements financiers</v>
      </c>
      <c r="N11" s="8" t="s">
        <v>192</v>
      </c>
      <c r="O11" s="41" t="s">
        <v>427</v>
      </c>
      <c r="P11" s="2"/>
      <c r="Q11" s="2"/>
      <c r="R11" s="2"/>
      <c r="S11" s="2"/>
      <c r="T11" s="2"/>
      <c r="U11" s="2"/>
      <c r="V11" s="2"/>
    </row>
    <row r="12" spans="1:22">
      <c r="A12" s="85" t="s">
        <v>269</v>
      </c>
      <c r="B12" t="s">
        <v>652</v>
      </c>
      <c r="D12" t="s">
        <v>427</v>
      </c>
      <c r="H12" s="139">
        <f t="shared" si="0"/>
        <v>2</v>
      </c>
      <c r="J12" s="11" t="s">
        <v>14</v>
      </c>
      <c r="K12" s="140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1" t="s">
        <v>427</v>
      </c>
    </row>
    <row r="13" spans="1:22">
      <c r="A13" s="85" t="s">
        <v>47</v>
      </c>
      <c r="B13" t="s">
        <v>653</v>
      </c>
      <c r="D13" t="s">
        <v>427</v>
      </c>
      <c r="H13" s="139">
        <f t="shared" si="0"/>
        <v>1</v>
      </c>
      <c r="J13" s="100" t="s">
        <v>20</v>
      </c>
      <c r="K13" s="140" t="str">
        <f t="shared" si="1"/>
        <v>e253</v>
      </c>
      <c r="L13" s="190" t="str">
        <f t="shared" si="2"/>
        <v>Provisions techniques brutes</v>
      </c>
      <c r="M13" s="8" t="s">
        <v>190</v>
      </c>
      <c r="N13" s="8" t="s">
        <v>192</v>
      </c>
      <c r="O13" s="41" t="s">
        <v>427</v>
      </c>
    </row>
    <row r="14" spans="1:22">
      <c r="A14" s="85" t="s">
        <v>518</v>
      </c>
      <c r="B14" t="s">
        <v>654</v>
      </c>
      <c r="D14" t="s">
        <v>427</v>
      </c>
      <c r="H14" s="139">
        <f t="shared" si="0"/>
        <v>1</v>
      </c>
      <c r="J14" s="57" t="s">
        <v>1836</v>
      </c>
      <c r="K14" s="140" t="str">
        <f t="shared" si="1"/>
        <v>e241</v>
      </c>
      <c r="L14" s="190" t="str">
        <f t="shared" si="2"/>
        <v>Provisions pour cotisations/primes non acquises</v>
      </c>
      <c r="N14" s="8" t="s">
        <v>192</v>
      </c>
      <c r="O14" s="41" t="s">
        <v>427</v>
      </c>
    </row>
    <row r="15" spans="1:22">
      <c r="A15" s="85" t="s">
        <v>215</v>
      </c>
      <c r="B15" t="s">
        <v>655</v>
      </c>
      <c r="D15" t="s">
        <v>427</v>
      </c>
      <c r="H15" s="139">
        <f t="shared" si="0"/>
        <v>1</v>
      </c>
      <c r="J15" s="57" t="s">
        <v>67</v>
      </c>
      <c r="K15" s="140" t="str">
        <f t="shared" si="1"/>
        <v>e239</v>
      </c>
      <c r="L15" s="190" t="str">
        <f t="shared" si="2"/>
        <v>Provisions d’assurance vie</v>
      </c>
      <c r="N15" s="8" t="s">
        <v>192</v>
      </c>
      <c r="O15" s="41" t="s">
        <v>427</v>
      </c>
    </row>
    <row r="16" spans="1:22">
      <c r="A16" s="85" t="s">
        <v>211</v>
      </c>
      <c r="B16" t="s">
        <v>656</v>
      </c>
      <c r="D16" t="s">
        <v>427</v>
      </c>
      <c r="H16" s="139">
        <f t="shared" si="0"/>
        <v>1</v>
      </c>
      <c r="J16" s="57" t="s">
        <v>68</v>
      </c>
      <c r="K16" s="140" t="str">
        <f t="shared" si="1"/>
        <v>e250</v>
      </c>
      <c r="L16" s="190" t="str">
        <f t="shared" si="2"/>
        <v>Provisions pour sinistres</v>
      </c>
      <c r="M16" s="8" t="s">
        <v>190</v>
      </c>
      <c r="N16" s="8" t="s">
        <v>192</v>
      </c>
      <c r="O16" s="41" t="s">
        <v>427</v>
      </c>
    </row>
    <row r="17" spans="1:15">
      <c r="A17" s="163" t="s">
        <v>112</v>
      </c>
      <c r="B17" t="s">
        <v>657</v>
      </c>
      <c r="D17" t="s">
        <v>427</v>
      </c>
      <c r="H17" s="139">
        <f t="shared" si="0"/>
        <v>1</v>
      </c>
      <c r="J17" s="101" t="s">
        <v>1151</v>
      </c>
      <c r="K17" s="140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1" t="s">
        <v>427</v>
      </c>
    </row>
    <row r="18" spans="1:15">
      <c r="A18" s="85" t="s">
        <v>6</v>
      </c>
      <c r="B18" t="s">
        <v>658</v>
      </c>
      <c r="D18" t="s">
        <v>427</v>
      </c>
      <c r="H18" s="139">
        <f t="shared" si="0"/>
        <v>1</v>
      </c>
      <c r="J18" s="57" t="s">
        <v>69</v>
      </c>
      <c r="K18" s="140" t="str">
        <f t="shared" si="1"/>
        <v>e242</v>
      </c>
      <c r="L18" s="190" t="str">
        <f t="shared" si="2"/>
        <v>Provisions pour égalisation</v>
      </c>
      <c r="N18" s="8" t="s">
        <v>192</v>
      </c>
      <c r="O18" s="41" t="s">
        <v>427</v>
      </c>
    </row>
    <row r="19" spans="1:15">
      <c r="A19" s="85" t="s">
        <v>117</v>
      </c>
      <c r="B19" t="s">
        <v>659</v>
      </c>
      <c r="D19" t="s">
        <v>427</v>
      </c>
      <c r="H19" s="139">
        <f t="shared" si="0"/>
        <v>1</v>
      </c>
      <c r="J19" s="57" t="s">
        <v>70</v>
      </c>
      <c r="K19" s="140" t="str">
        <f t="shared" si="1"/>
        <v>e93</v>
      </c>
      <c r="L19" s="190" t="str">
        <f t="shared" si="2"/>
        <v>Autres provisions techniques</v>
      </c>
      <c r="N19" s="8" t="s">
        <v>192</v>
      </c>
      <c r="O19" s="41" t="s">
        <v>427</v>
      </c>
    </row>
    <row r="20" spans="1:15">
      <c r="A20" s="85" t="s">
        <v>7</v>
      </c>
      <c r="B20" t="s">
        <v>660</v>
      </c>
      <c r="D20" t="s">
        <v>427</v>
      </c>
      <c r="H20" s="139">
        <f t="shared" si="0"/>
        <v>1</v>
      </c>
      <c r="J20" s="100" t="s">
        <v>1152</v>
      </c>
      <c r="K20" s="140" t="str">
        <f t="shared" si="1"/>
        <v>e254</v>
      </c>
      <c r="L20" s="190" t="str">
        <f t="shared" si="2"/>
        <v>Provisions techniques des opérations en unités de compte</v>
      </c>
      <c r="N20" s="8" t="s">
        <v>192</v>
      </c>
      <c r="O20" s="41" t="s">
        <v>427</v>
      </c>
    </row>
    <row r="21" spans="1:15">
      <c r="A21" s="85" t="s">
        <v>77</v>
      </c>
      <c r="B21" t="s">
        <v>661</v>
      </c>
      <c r="D21" t="s">
        <v>427</v>
      </c>
      <c r="H21" s="139">
        <f t="shared" si="0"/>
        <v>1</v>
      </c>
      <c r="J21" s="47" t="s">
        <v>1538</v>
      </c>
      <c r="K21" s="140" t="str">
        <f t="shared" si="1"/>
        <v>e192</v>
      </c>
      <c r="L21" s="174" t="str">
        <f t="shared" si="2"/>
        <v>Part des garants dans les engagements techniques en substitution</v>
      </c>
      <c r="N21" s="8" t="s">
        <v>192</v>
      </c>
      <c r="O21" s="41" t="s">
        <v>427</v>
      </c>
    </row>
    <row r="22" spans="1:15">
      <c r="A22" s="85" t="s">
        <v>517</v>
      </c>
      <c r="B22" t="s">
        <v>662</v>
      </c>
      <c r="D22" t="s">
        <v>427</v>
      </c>
      <c r="H22" s="139">
        <f t="shared" si="0"/>
        <v>2</v>
      </c>
      <c r="J22" s="47" t="s">
        <v>229</v>
      </c>
      <c r="K22" s="140" t="str">
        <f t="shared" si="1"/>
        <v>e193</v>
      </c>
      <c r="L22" s="174" t="str">
        <f t="shared" si="2"/>
        <v>Part des organismes dispensés d'agrément dans les provisions techniques</v>
      </c>
      <c r="N22" s="8" t="s">
        <v>192</v>
      </c>
      <c r="O22" s="41" t="s">
        <v>427</v>
      </c>
    </row>
    <row r="23" spans="1:15">
      <c r="A23" s="85" t="s">
        <v>231</v>
      </c>
      <c r="B23" t="s">
        <v>663</v>
      </c>
      <c r="D23" t="s">
        <v>427</v>
      </c>
      <c r="H23" s="139">
        <f t="shared" si="0"/>
        <v>2</v>
      </c>
      <c r="J23" s="47" t="s">
        <v>13</v>
      </c>
      <c r="K23" s="140" t="str">
        <f t="shared" si="1"/>
        <v>e127</v>
      </c>
      <c r="L23" s="174"/>
      <c r="M23" s="8" t="s">
        <v>190</v>
      </c>
      <c r="N23" s="8" t="s">
        <v>192</v>
      </c>
      <c r="O23" s="41" t="s">
        <v>427</v>
      </c>
    </row>
    <row r="24" spans="1:15">
      <c r="A24" s="85" t="s">
        <v>52</v>
      </c>
      <c r="B24" t="s">
        <v>664</v>
      </c>
      <c r="D24" t="s">
        <v>427</v>
      </c>
      <c r="H24" s="139">
        <f t="shared" si="0"/>
        <v>1</v>
      </c>
      <c r="J24" s="22" t="s">
        <v>230</v>
      </c>
      <c r="K24" s="140" t="str">
        <f t="shared" si="1"/>
        <v>e130</v>
      </c>
      <c r="L24" s="174" t="str">
        <f t="shared" ref="L24:L52" si="3">J24</f>
        <v>Créances nées d’opérations directes et de prise en substitution</v>
      </c>
      <c r="N24" s="8" t="s">
        <v>192</v>
      </c>
      <c r="O24" s="41" t="s">
        <v>427</v>
      </c>
    </row>
    <row r="25" spans="1:15">
      <c r="A25" s="85" t="s">
        <v>51</v>
      </c>
      <c r="B25" t="s">
        <v>665</v>
      </c>
      <c r="D25" t="s">
        <v>427</v>
      </c>
      <c r="H25" s="139">
        <f t="shared" si="0"/>
        <v>1</v>
      </c>
      <c r="J25" s="56" t="s">
        <v>1846</v>
      </c>
      <c r="K25" s="140" t="str">
        <f t="shared" si="1"/>
        <v>e216</v>
      </c>
      <c r="L25" s="174" t="str">
        <f t="shared" si="3"/>
        <v>Primes/cotisations restant à émettre</v>
      </c>
      <c r="N25" s="8" t="s">
        <v>192</v>
      </c>
      <c r="O25" s="41" t="s">
        <v>427</v>
      </c>
    </row>
    <row r="26" spans="1:15">
      <c r="A26" s="85" t="s">
        <v>8</v>
      </c>
      <c r="B26" t="s">
        <v>666</v>
      </c>
      <c r="D26" t="s">
        <v>427</v>
      </c>
      <c r="H26" s="139">
        <f t="shared" si="0"/>
        <v>1</v>
      </c>
      <c r="J26" s="56" t="s">
        <v>231</v>
      </c>
      <c r="K26" s="140" t="str">
        <f t="shared" si="1"/>
        <v>e70</v>
      </c>
      <c r="L26" s="174" t="str">
        <f t="shared" si="3"/>
        <v>Autres créances nées d’opérations directes et de prise en substitution</v>
      </c>
      <c r="N26" s="8" t="s">
        <v>192</v>
      </c>
      <c r="O26" s="41" t="s">
        <v>427</v>
      </c>
    </row>
    <row r="27" spans="1:15">
      <c r="A27" s="85" t="s">
        <v>267</v>
      </c>
      <c r="B27" t="s">
        <v>667</v>
      </c>
      <c r="D27" t="s">
        <v>427</v>
      </c>
      <c r="H27" s="139">
        <f t="shared" si="0"/>
        <v>3</v>
      </c>
      <c r="J27" s="22" t="s">
        <v>1146</v>
      </c>
      <c r="K27" s="140" t="str">
        <f t="shared" si="1"/>
        <v>e129</v>
      </c>
      <c r="L27" s="174" t="str">
        <f t="shared" si="3"/>
        <v>Créances nées d’opérations de réassurance et de cessions en substitution</v>
      </c>
      <c r="N27" s="8" t="s">
        <v>192</v>
      </c>
      <c r="O27" s="41" t="s">
        <v>427</v>
      </c>
    </row>
    <row r="28" spans="1:15">
      <c r="A28" s="85" t="s">
        <v>1847</v>
      </c>
      <c r="B28" t="s">
        <v>668</v>
      </c>
      <c r="D28" t="s">
        <v>427</v>
      </c>
      <c r="H28" s="139">
        <f t="shared" si="0"/>
        <v>1</v>
      </c>
      <c r="J28" s="22" t="s">
        <v>517</v>
      </c>
      <c r="K28" s="140" t="str">
        <f t="shared" si="1"/>
        <v>e69</v>
      </c>
      <c r="L28" s="174" t="str">
        <f t="shared" si="3"/>
        <v>Autres créances</v>
      </c>
      <c r="M28" s="8" t="s">
        <v>190</v>
      </c>
      <c r="N28" s="8" t="s">
        <v>192</v>
      </c>
      <c r="O28" s="41" t="s">
        <v>427</v>
      </c>
    </row>
    <row r="29" spans="1:15">
      <c r="A29" s="85" t="s">
        <v>96</v>
      </c>
      <c r="B29" t="s">
        <v>669</v>
      </c>
      <c r="D29" t="s">
        <v>427</v>
      </c>
      <c r="H29" s="139">
        <f t="shared" si="0"/>
        <v>2</v>
      </c>
      <c r="J29" s="56" t="s">
        <v>71</v>
      </c>
      <c r="K29" s="140" t="str">
        <f t="shared" si="1"/>
        <v>e201</v>
      </c>
      <c r="L29" s="174" t="str">
        <f t="shared" si="3"/>
        <v>Personnel</v>
      </c>
      <c r="N29" s="8" t="s">
        <v>192</v>
      </c>
      <c r="O29" s="41" t="s">
        <v>427</v>
      </c>
    </row>
    <row r="30" spans="1:15">
      <c r="A30" s="85" t="s">
        <v>522</v>
      </c>
      <c r="B30" t="s">
        <v>670</v>
      </c>
      <c r="D30" t="s">
        <v>427</v>
      </c>
      <c r="H30" s="139">
        <f t="shared" si="0"/>
        <v>2</v>
      </c>
      <c r="J30" s="56" t="s">
        <v>535</v>
      </c>
      <c r="K30" s="140" t="str">
        <f t="shared" si="1"/>
        <v>e155</v>
      </c>
      <c r="L30" s="174" t="str">
        <f t="shared" si="3"/>
        <v>État, organismes sociaux et collectivités publiques</v>
      </c>
      <c r="N30" s="8" t="s">
        <v>192</v>
      </c>
      <c r="O30" s="41" t="s">
        <v>427</v>
      </c>
    </row>
    <row r="31" spans="1:15">
      <c r="A31" s="85" t="s">
        <v>222</v>
      </c>
      <c r="B31" t="s">
        <v>671</v>
      </c>
      <c r="D31" t="s">
        <v>427</v>
      </c>
      <c r="H31" s="139">
        <f t="shared" si="0"/>
        <v>2</v>
      </c>
      <c r="J31" s="56" t="s">
        <v>73</v>
      </c>
      <c r="K31" s="140" t="str">
        <f t="shared" si="1"/>
        <v>e133</v>
      </c>
      <c r="L31" s="174" t="str">
        <f t="shared" si="3"/>
        <v>Débiteurs divers</v>
      </c>
      <c r="N31" s="8" t="s">
        <v>192</v>
      </c>
      <c r="O31" s="41" t="s">
        <v>427</v>
      </c>
    </row>
    <row r="32" spans="1:15">
      <c r="A32" s="85" t="s">
        <v>27</v>
      </c>
      <c r="B32" t="s">
        <v>672</v>
      </c>
      <c r="D32" t="s">
        <v>427</v>
      </c>
      <c r="H32" s="139">
        <f t="shared" si="0"/>
        <v>2</v>
      </c>
      <c r="J32" s="47" t="s">
        <v>1848</v>
      </c>
      <c r="K32" s="140" t="str">
        <f t="shared" si="1"/>
        <v>e256</v>
      </c>
      <c r="L32" s="174" t="str">
        <f t="shared" si="3"/>
        <v>Rappel de cotisations/capital appelé non versé</v>
      </c>
      <c r="N32" s="8" t="s">
        <v>192</v>
      </c>
      <c r="O32" s="41" t="s">
        <v>427</v>
      </c>
    </row>
    <row r="33" spans="1:15">
      <c r="A33" s="85" t="s">
        <v>35</v>
      </c>
      <c r="B33" t="s">
        <v>673</v>
      </c>
      <c r="D33" t="s">
        <v>427</v>
      </c>
      <c r="H33" s="139">
        <f t="shared" si="0"/>
        <v>1</v>
      </c>
      <c r="J33" s="58" t="s">
        <v>518</v>
      </c>
      <c r="K33" s="140" t="str">
        <f t="shared" si="1"/>
        <v>e61</v>
      </c>
      <c r="L33" s="191" t="str">
        <f t="shared" si="3"/>
        <v>Autres actifs</v>
      </c>
      <c r="M33" s="8" t="s">
        <v>190</v>
      </c>
      <c r="N33" s="8" t="s">
        <v>192</v>
      </c>
      <c r="O33" s="41" t="s">
        <v>427</v>
      </c>
    </row>
    <row r="34" spans="1:15">
      <c r="A34" s="85" t="s">
        <v>59</v>
      </c>
      <c r="B34" t="s">
        <v>674</v>
      </c>
      <c r="D34" t="s">
        <v>427</v>
      </c>
      <c r="H34" s="139">
        <f t="shared" si="0"/>
        <v>1</v>
      </c>
      <c r="J34" s="59" t="s">
        <v>74</v>
      </c>
      <c r="K34" s="140" t="str">
        <f t="shared" si="1"/>
        <v>e50</v>
      </c>
      <c r="L34" s="191" t="str">
        <f t="shared" si="3"/>
        <v>Actifs corporels d’exploitation</v>
      </c>
      <c r="M34" s="8" t="s">
        <v>190</v>
      </c>
      <c r="N34" s="8" t="s">
        <v>192</v>
      </c>
      <c r="O34" s="41" t="s">
        <v>427</v>
      </c>
    </row>
    <row r="35" spans="1:15">
      <c r="A35" s="85" t="s">
        <v>1590</v>
      </c>
      <c r="B35" t="s">
        <v>675</v>
      </c>
      <c r="D35" t="s">
        <v>427</v>
      </c>
      <c r="H35" s="139">
        <f t="shared" si="0"/>
        <v>1</v>
      </c>
      <c r="J35" s="60" t="s">
        <v>32</v>
      </c>
      <c r="K35" s="140" t="str">
        <f t="shared" si="1"/>
        <v>e136</v>
      </c>
      <c r="L35" s="191" t="str">
        <f t="shared" si="3"/>
        <v>Dépôts et cautionnements</v>
      </c>
      <c r="N35" s="8" t="s">
        <v>192</v>
      </c>
      <c r="O35" s="41" t="s">
        <v>427</v>
      </c>
    </row>
    <row r="36" spans="1:15">
      <c r="A36" s="85" t="s">
        <v>30</v>
      </c>
      <c r="B36" t="s">
        <v>676</v>
      </c>
      <c r="D36" t="s">
        <v>427</v>
      </c>
      <c r="H36" s="139">
        <f t="shared" si="0"/>
        <v>1</v>
      </c>
      <c r="J36" s="60" t="s">
        <v>222</v>
      </c>
      <c r="K36" s="140" t="str">
        <f t="shared" ref="K36:K52" si="4">VLOOKUP(J36,A:B,2,FALSE)</f>
        <v>e78</v>
      </c>
      <c r="L36" s="191" t="str">
        <f t="shared" si="3"/>
        <v>Autres immobilisations corporelles</v>
      </c>
      <c r="N36" s="8" t="s">
        <v>192</v>
      </c>
      <c r="O36" s="41" t="s">
        <v>427</v>
      </c>
    </row>
    <row r="37" spans="1:15">
      <c r="A37" s="85" t="s">
        <v>50</v>
      </c>
      <c r="B37" t="s">
        <v>677</v>
      </c>
      <c r="D37" t="s">
        <v>427</v>
      </c>
      <c r="H37" s="139">
        <f t="shared" si="0"/>
        <v>1</v>
      </c>
      <c r="J37" s="59" t="s">
        <v>75</v>
      </c>
      <c r="K37" s="140" t="str">
        <f t="shared" si="4"/>
        <v>e97</v>
      </c>
      <c r="L37" s="191" t="str">
        <f t="shared" si="3"/>
        <v>Avoirs en banque, CCP et caisse</v>
      </c>
      <c r="N37" s="8" t="s">
        <v>192</v>
      </c>
      <c r="O37" s="41" t="s">
        <v>427</v>
      </c>
    </row>
    <row r="38" spans="1:15">
      <c r="A38" s="85" t="s">
        <v>57</v>
      </c>
      <c r="B38" t="s">
        <v>678</v>
      </c>
      <c r="D38" t="s">
        <v>427</v>
      </c>
      <c r="H38" s="139">
        <f t="shared" si="0"/>
        <v>1</v>
      </c>
      <c r="J38" s="59" t="s">
        <v>1845</v>
      </c>
      <c r="K38" s="140" t="str">
        <f t="shared" si="4"/>
        <v>e55</v>
      </c>
      <c r="L38" s="191" t="str">
        <f t="shared" si="3"/>
        <v>Actions propres/certificats mutualistes ou paritaires rachetés</v>
      </c>
      <c r="N38" s="8" t="s">
        <v>192</v>
      </c>
      <c r="O38" s="41" t="s">
        <v>427</v>
      </c>
    </row>
    <row r="39" spans="1:15">
      <c r="A39" s="85" t="s">
        <v>58</v>
      </c>
      <c r="B39" t="s">
        <v>679</v>
      </c>
      <c r="D39" t="s">
        <v>427</v>
      </c>
      <c r="H39" s="139">
        <f t="shared" si="0"/>
        <v>1</v>
      </c>
      <c r="J39" s="58" t="s">
        <v>1615</v>
      </c>
      <c r="K39" s="140" t="str">
        <f t="shared" si="4"/>
        <v>e314</v>
      </c>
      <c r="L39" s="191" t="str">
        <f t="shared" si="3"/>
        <v>Comptes de régularisation et différences de conversion</v>
      </c>
      <c r="M39" s="8" t="s">
        <v>190</v>
      </c>
      <c r="N39" s="8" t="s">
        <v>192</v>
      </c>
      <c r="O39" s="41" t="s">
        <v>427</v>
      </c>
    </row>
    <row r="40" spans="1:15">
      <c r="A40" s="85" t="s">
        <v>104</v>
      </c>
      <c r="B40" t="s">
        <v>680</v>
      </c>
      <c r="D40" t="s">
        <v>427</v>
      </c>
      <c r="H40" s="139">
        <f t="shared" si="0"/>
        <v>1</v>
      </c>
      <c r="J40" s="59" t="s">
        <v>1147</v>
      </c>
      <c r="K40" s="140" t="str">
        <f t="shared" si="4"/>
        <v>e122</v>
      </c>
      <c r="L40" s="191" t="str">
        <f t="shared" si="3"/>
        <v>Comptes de régularisation</v>
      </c>
      <c r="M40" s="8" t="s">
        <v>190</v>
      </c>
      <c r="N40" s="8" t="s">
        <v>192</v>
      </c>
      <c r="O40" s="41" t="s">
        <v>427</v>
      </c>
    </row>
    <row r="41" spans="1:15">
      <c r="A41" s="85" t="s">
        <v>9</v>
      </c>
      <c r="B41" t="s">
        <v>681</v>
      </c>
      <c r="D41" t="s">
        <v>427</v>
      </c>
      <c r="H41" s="139">
        <f t="shared" si="0"/>
        <v>1</v>
      </c>
      <c r="J41" s="60" t="s">
        <v>76</v>
      </c>
      <c r="K41" s="140" t="str">
        <f t="shared" si="4"/>
        <v>e180</v>
      </c>
      <c r="L41" s="191" t="str">
        <f t="shared" si="3"/>
        <v>Intérêts et loyers acquis non échus</v>
      </c>
      <c r="N41" s="8" t="s">
        <v>192</v>
      </c>
      <c r="O41" s="41" t="s">
        <v>427</v>
      </c>
    </row>
    <row r="42" spans="1:15">
      <c r="A42" s="85" t="s">
        <v>10</v>
      </c>
      <c r="B42" t="s">
        <v>682</v>
      </c>
      <c r="D42" t="s">
        <v>427</v>
      </c>
      <c r="H42" s="139">
        <f t="shared" si="0"/>
        <v>1</v>
      </c>
      <c r="J42" s="60" t="s">
        <v>99</v>
      </c>
      <c r="K42" s="140" t="str">
        <f t="shared" si="4"/>
        <v>e169</v>
      </c>
      <c r="L42" s="191" t="str">
        <f t="shared" si="3"/>
        <v>Frais d’acquisition reportés</v>
      </c>
      <c r="N42" s="8" t="s">
        <v>192</v>
      </c>
      <c r="O42" s="41" t="s">
        <v>427</v>
      </c>
    </row>
    <row r="43" spans="1:15">
      <c r="A43" s="85" t="s">
        <v>297</v>
      </c>
      <c r="B43" t="s">
        <v>683</v>
      </c>
      <c r="D43" t="s">
        <v>427</v>
      </c>
      <c r="H43" s="139">
        <f t="shared" si="0"/>
        <v>1</v>
      </c>
      <c r="J43" s="60" t="s">
        <v>77</v>
      </c>
      <c r="K43" s="140" t="str">
        <f t="shared" si="4"/>
        <v>e68</v>
      </c>
      <c r="L43" s="191" t="str">
        <f t="shared" si="3"/>
        <v>Autres comptes de régularisation</v>
      </c>
      <c r="M43" s="8" t="s">
        <v>190</v>
      </c>
      <c r="N43" s="8" t="s">
        <v>192</v>
      </c>
      <c r="O43" s="41" t="s">
        <v>427</v>
      </c>
    </row>
    <row r="44" spans="1:15">
      <c r="A44" s="85" t="s">
        <v>262</v>
      </c>
      <c r="B44" t="s">
        <v>684</v>
      </c>
      <c r="D44" t="s">
        <v>427</v>
      </c>
      <c r="H44" s="139">
        <f t="shared" si="0"/>
        <v>2</v>
      </c>
      <c r="J44" s="61" t="s">
        <v>263</v>
      </c>
      <c r="K44" s="140" t="str">
        <f t="shared" si="4"/>
        <v>e116</v>
      </c>
      <c r="L44" s="191" t="str">
        <f t="shared" si="3"/>
        <v>Charges à répartir sur plusieurs exercices</v>
      </c>
      <c r="N44" s="8" t="s">
        <v>192</v>
      </c>
      <c r="O44" s="41" t="s">
        <v>427</v>
      </c>
    </row>
    <row r="45" spans="1:15">
      <c r="A45" s="85" t="s">
        <v>261</v>
      </c>
      <c r="B45" t="s">
        <v>685</v>
      </c>
      <c r="D45" t="s">
        <v>427</v>
      </c>
      <c r="H45" s="139">
        <f t="shared" si="0"/>
        <v>2</v>
      </c>
      <c r="J45" s="61" t="s">
        <v>264</v>
      </c>
      <c r="K45" s="140" t="str">
        <f t="shared" si="4"/>
        <v>e144</v>
      </c>
      <c r="L45" s="191" t="str">
        <f t="shared" si="3"/>
        <v>Différences sur les prix de remboursement à percevoir</v>
      </c>
      <c r="N45" s="8" t="s">
        <v>192</v>
      </c>
      <c r="O45" s="41" t="s">
        <v>427</v>
      </c>
    </row>
    <row r="46" spans="1:15">
      <c r="A46" s="85" t="s">
        <v>70</v>
      </c>
      <c r="B46" t="s">
        <v>686</v>
      </c>
      <c r="D46" t="s">
        <v>427</v>
      </c>
      <c r="H46" s="139">
        <f t="shared" si="0"/>
        <v>4</v>
      </c>
      <c r="J46" s="61" t="s">
        <v>265</v>
      </c>
      <c r="K46" s="140" t="str">
        <f t="shared" si="4"/>
        <v>e125</v>
      </c>
      <c r="L46" s="191" t="str">
        <f t="shared" si="3"/>
        <v>Comptes de régularisation liés aux instruments financiers à terme</v>
      </c>
      <c r="M46" s="8" t="s">
        <v>190</v>
      </c>
      <c r="N46" s="8" t="s">
        <v>192</v>
      </c>
      <c r="O46" s="41" t="s">
        <v>427</v>
      </c>
    </row>
    <row r="47" spans="1:15">
      <c r="A47" s="85" t="s">
        <v>86</v>
      </c>
      <c r="B47" t="s">
        <v>687</v>
      </c>
      <c r="D47" t="s">
        <v>427</v>
      </c>
      <c r="H47" s="139">
        <f t="shared" si="0"/>
        <v>1</v>
      </c>
      <c r="J47" s="103" t="s">
        <v>519</v>
      </c>
      <c r="K47" s="140" t="str">
        <f t="shared" si="4"/>
        <v>e124</v>
      </c>
      <c r="L47" s="191" t="str">
        <f t="shared" si="3"/>
        <v>Comptes de régularisation liés à des stratégies d'investissement ou de désinvestissement</v>
      </c>
      <c r="N47" s="8" t="s">
        <v>192</v>
      </c>
      <c r="O47" s="41" t="s">
        <v>427</v>
      </c>
    </row>
    <row r="48" spans="1:15">
      <c r="A48" s="85" t="s">
        <v>1589</v>
      </c>
      <c r="B48" t="s">
        <v>688</v>
      </c>
      <c r="D48" t="s">
        <v>427</v>
      </c>
      <c r="H48" s="139">
        <f t="shared" si="0"/>
        <v>1</v>
      </c>
      <c r="J48" s="103" t="s">
        <v>520</v>
      </c>
      <c r="K48" s="140" t="str">
        <f t="shared" si="4"/>
        <v>e123</v>
      </c>
      <c r="L48" s="191" t="str">
        <f t="shared" si="3"/>
        <v>Comptes de régularisation liés à des stratégies de rendement</v>
      </c>
      <c r="N48" s="8" t="s">
        <v>192</v>
      </c>
      <c r="O48" s="41" t="s">
        <v>427</v>
      </c>
    </row>
    <row r="49" spans="1:23">
      <c r="A49" s="85" t="s">
        <v>1837</v>
      </c>
      <c r="B49" t="s">
        <v>689</v>
      </c>
      <c r="D49" t="s">
        <v>427</v>
      </c>
      <c r="H49" s="139">
        <f t="shared" si="0"/>
        <v>1</v>
      </c>
      <c r="J49" s="103" t="s">
        <v>266</v>
      </c>
      <c r="K49" s="140" t="str">
        <f t="shared" si="4"/>
        <v>e126</v>
      </c>
      <c r="L49" s="191" t="str">
        <f t="shared" si="3"/>
        <v>Comptes de régularisation sur autres opérations</v>
      </c>
      <c r="N49" s="8" t="s">
        <v>192</v>
      </c>
      <c r="O49" s="41" t="s">
        <v>427</v>
      </c>
    </row>
    <row r="50" spans="1:23">
      <c r="A50" s="85" t="s">
        <v>75</v>
      </c>
      <c r="B50" t="s">
        <v>690</v>
      </c>
      <c r="D50" t="s">
        <v>427</v>
      </c>
      <c r="H50" s="139">
        <f t="shared" si="0"/>
        <v>2</v>
      </c>
      <c r="J50" s="61" t="s">
        <v>536</v>
      </c>
      <c r="K50" s="140" t="str">
        <f t="shared" si="4"/>
        <v>e157</v>
      </c>
      <c r="L50" s="191" t="str">
        <f t="shared" si="3"/>
        <v>Évaluations techniques de la réassurance</v>
      </c>
      <c r="N50" s="8" t="s">
        <v>192</v>
      </c>
      <c r="O50" s="41" t="s">
        <v>427</v>
      </c>
    </row>
    <row r="51" spans="1:23">
      <c r="A51" s="85" t="s">
        <v>1937</v>
      </c>
      <c r="B51" t="s">
        <v>691</v>
      </c>
      <c r="D51" t="s">
        <v>427</v>
      </c>
      <c r="H51" s="139">
        <f t="shared" si="0"/>
        <v>1</v>
      </c>
      <c r="J51" s="61" t="s">
        <v>267</v>
      </c>
      <c r="K51" s="140" t="str">
        <f t="shared" si="4"/>
        <v>e74</v>
      </c>
      <c r="L51" s="191" t="str">
        <f t="shared" si="3"/>
        <v>Autres éléments de comptes de régularisation</v>
      </c>
      <c r="N51" s="8" t="s">
        <v>192</v>
      </c>
      <c r="O51" s="41" t="s">
        <v>427</v>
      </c>
    </row>
    <row r="52" spans="1:23" ht="17.25" customHeight="1">
      <c r="A52" s="85" t="s">
        <v>36</v>
      </c>
      <c r="B52" t="s">
        <v>692</v>
      </c>
      <c r="D52" t="s">
        <v>427</v>
      </c>
      <c r="H52" s="139">
        <f t="shared" si="0"/>
        <v>1</v>
      </c>
      <c r="J52" s="59" t="s">
        <v>78</v>
      </c>
      <c r="K52" s="140" t="str">
        <f t="shared" si="4"/>
        <v>e143</v>
      </c>
      <c r="L52" s="191" t="str">
        <f t="shared" si="3"/>
        <v>Différences de conversion</v>
      </c>
      <c r="N52" s="8" t="s">
        <v>192</v>
      </c>
      <c r="O52" s="41" t="s">
        <v>427</v>
      </c>
    </row>
    <row r="53" spans="1:23">
      <c r="A53" s="85" t="s">
        <v>1838</v>
      </c>
      <c r="B53" t="s">
        <v>642</v>
      </c>
      <c r="D53" t="s">
        <v>427</v>
      </c>
      <c r="H53" s="139">
        <f t="shared" si="0"/>
        <v>1</v>
      </c>
      <c r="J53" s="55" t="s">
        <v>1621</v>
      </c>
      <c r="K53" s="140"/>
      <c r="L53" s="19"/>
      <c r="O53" t="s">
        <v>427</v>
      </c>
      <c r="Q53" t="s">
        <v>23</v>
      </c>
      <c r="R53" t="s">
        <v>1869</v>
      </c>
    </row>
    <row r="54" spans="1:23">
      <c r="A54" s="85" t="s">
        <v>1085</v>
      </c>
      <c r="B54" t="s">
        <v>693</v>
      </c>
      <c r="D54" t="s">
        <v>427</v>
      </c>
      <c r="H54" s="139">
        <f t="shared" si="0"/>
        <v>2</v>
      </c>
      <c r="J54" s="10" t="s">
        <v>244</v>
      </c>
      <c r="K54" s="140" t="str">
        <f t="shared" ref="K54:K92" si="5">VLOOKUP(J54,A:B,2,FALSE)</f>
        <v>x0</v>
      </c>
      <c r="L54" s="19" t="str">
        <f t="shared" ref="L54:L92" si="6">J54</f>
        <v>Total/NA</v>
      </c>
      <c r="M54" s="8" t="s">
        <v>190</v>
      </c>
      <c r="O54" t="s">
        <v>243</v>
      </c>
      <c r="R54" s="5"/>
    </row>
    <row r="55" spans="1:23">
      <c r="A55" s="85" t="s">
        <v>205</v>
      </c>
      <c r="B55" t="s">
        <v>694</v>
      </c>
      <c r="D55" t="s">
        <v>427</v>
      </c>
      <c r="H55" s="139">
        <f t="shared" si="0"/>
        <v>1</v>
      </c>
      <c r="J55" s="47" t="s">
        <v>2400</v>
      </c>
      <c r="K55" s="140" t="str">
        <f>VLOOKUP(J55,A:B,2,FALSE)</f>
        <v>e378</v>
      </c>
      <c r="L55" s="174" t="str">
        <f t="shared" si="6"/>
        <v>Capital et réserves</v>
      </c>
      <c r="M55" s="141"/>
      <c r="N55" s="141" t="s">
        <v>192</v>
      </c>
      <c r="O55" s="139" t="s">
        <v>427</v>
      </c>
      <c r="P55" s="139"/>
      <c r="Q55" s="139"/>
      <c r="R55" s="5"/>
      <c r="S55" s="139"/>
      <c r="T55" s="139"/>
      <c r="U55" s="139"/>
      <c r="V55" s="139"/>
      <c r="W55" s="139"/>
    </row>
    <row r="56" spans="1:23">
      <c r="A56" s="85" t="s">
        <v>543</v>
      </c>
      <c r="B56" t="s">
        <v>695</v>
      </c>
      <c r="D56" t="s">
        <v>427</v>
      </c>
      <c r="H56" s="139">
        <f t="shared" si="0"/>
        <v>1</v>
      </c>
      <c r="J56" s="22" t="s">
        <v>1085</v>
      </c>
      <c r="K56" s="140" t="str">
        <f t="shared" si="5"/>
        <v>e101</v>
      </c>
      <c r="L56" s="174" t="str">
        <f t="shared" si="6"/>
        <v>Capital non appelé ou compte de liaison siège</v>
      </c>
      <c r="N56" s="8" t="s">
        <v>192</v>
      </c>
      <c r="O56" t="s">
        <v>427</v>
      </c>
    </row>
    <row r="57" spans="1:23">
      <c r="A57" s="85" t="s">
        <v>114</v>
      </c>
      <c r="B57" t="s">
        <v>696</v>
      </c>
      <c r="D57" t="s">
        <v>427</v>
      </c>
      <c r="H57" s="139">
        <f t="shared" si="0"/>
        <v>1</v>
      </c>
      <c r="J57" s="47" t="s">
        <v>1618</v>
      </c>
      <c r="K57" s="140" t="str">
        <f t="shared" si="5"/>
        <v>e315</v>
      </c>
      <c r="L57" s="174" t="str">
        <f t="shared" si="6"/>
        <v>Actifs incorporels, placements et actifs corporels d'exploitation</v>
      </c>
      <c r="M57" s="8" t="s">
        <v>190</v>
      </c>
      <c r="N57" s="8" t="s">
        <v>192</v>
      </c>
      <c r="O57" s="41" t="s">
        <v>427</v>
      </c>
    </row>
    <row r="58" spans="1:23">
      <c r="A58" s="85" t="s">
        <v>113</v>
      </c>
      <c r="B58" t="s">
        <v>697</v>
      </c>
      <c r="D58" t="s">
        <v>427</v>
      </c>
      <c r="H58" s="139">
        <f t="shared" si="0"/>
        <v>1</v>
      </c>
      <c r="J58" s="22" t="s">
        <v>25</v>
      </c>
      <c r="K58" s="140" t="str">
        <f t="shared" si="5"/>
        <v>e51</v>
      </c>
      <c r="L58" s="174" t="str">
        <f t="shared" si="6"/>
        <v>Actifs incorporels</v>
      </c>
      <c r="M58" s="8" t="s">
        <v>190</v>
      </c>
      <c r="N58" s="8" t="s">
        <v>192</v>
      </c>
      <c r="O58" t="s">
        <v>427</v>
      </c>
    </row>
    <row r="59" spans="1:23">
      <c r="A59" s="85" t="s">
        <v>1835</v>
      </c>
      <c r="B59" t="s">
        <v>698</v>
      </c>
      <c r="D59" t="s">
        <v>427</v>
      </c>
      <c r="H59" s="139">
        <f t="shared" si="0"/>
        <v>1</v>
      </c>
      <c r="J59" s="56" t="s">
        <v>26</v>
      </c>
      <c r="K59" s="140" t="str">
        <f t="shared" si="5"/>
        <v>e173</v>
      </c>
      <c r="L59" s="174" t="str">
        <f t="shared" si="6"/>
        <v>Frais d'établissement</v>
      </c>
      <c r="N59" s="8" t="s">
        <v>192</v>
      </c>
      <c r="O59" t="s">
        <v>427</v>
      </c>
    </row>
    <row r="60" spans="1:23">
      <c r="A60" s="85" t="s">
        <v>276</v>
      </c>
      <c r="B60" t="s">
        <v>699</v>
      </c>
      <c r="D60" t="s">
        <v>427</v>
      </c>
      <c r="H60" s="139">
        <f t="shared" si="0"/>
        <v>1</v>
      </c>
      <c r="J60" s="56" t="s">
        <v>27</v>
      </c>
      <c r="K60" s="140" t="str">
        <f t="shared" si="5"/>
        <v>e79</v>
      </c>
      <c r="L60" s="174" t="str">
        <f t="shared" si="6"/>
        <v>Autres immobilisations incorporelles</v>
      </c>
      <c r="N60" s="8" t="s">
        <v>192</v>
      </c>
      <c r="O60" t="s">
        <v>427</v>
      </c>
      <c r="P60" s="2"/>
      <c r="Q60" s="2"/>
      <c r="R60" s="2"/>
      <c r="S60" s="2"/>
    </row>
    <row r="61" spans="1:23">
      <c r="A61" s="85" t="s">
        <v>1159</v>
      </c>
      <c r="B61" t="s">
        <v>700</v>
      </c>
      <c r="D61" t="s">
        <v>427</v>
      </c>
      <c r="H61" s="139">
        <f t="shared" si="0"/>
        <v>1</v>
      </c>
      <c r="J61" s="22" t="s">
        <v>17</v>
      </c>
      <c r="K61" s="140" t="str">
        <f t="shared" si="5"/>
        <v>e204</v>
      </c>
      <c r="L61" s="174" t="str">
        <f t="shared" si="6"/>
        <v>Placements</v>
      </c>
      <c r="M61" s="8" t="s">
        <v>190</v>
      </c>
      <c r="N61" s="8" t="s">
        <v>192</v>
      </c>
      <c r="O61" s="41" t="s">
        <v>427</v>
      </c>
      <c r="P61" s="2"/>
      <c r="Q61" s="2"/>
      <c r="R61" s="2"/>
      <c r="S61" s="2"/>
    </row>
    <row r="62" spans="1:23">
      <c r="A62" s="85" t="s">
        <v>523</v>
      </c>
      <c r="B62" t="s">
        <v>701</v>
      </c>
      <c r="D62" t="s">
        <v>427</v>
      </c>
      <c r="H62" s="139">
        <f t="shared" si="0"/>
        <v>1</v>
      </c>
      <c r="J62" s="56" t="s">
        <v>33</v>
      </c>
      <c r="K62" s="140" t="str">
        <f t="shared" si="5"/>
        <v>e208</v>
      </c>
      <c r="L62" s="174" t="str">
        <f t="shared" si="6"/>
        <v>Placements immobiliers</v>
      </c>
      <c r="N62" s="8" t="s">
        <v>192</v>
      </c>
      <c r="O62" s="41" t="s">
        <v>427</v>
      </c>
      <c r="P62" s="2"/>
      <c r="Q62" s="2"/>
      <c r="R62" s="2"/>
      <c r="S62" s="2"/>
    </row>
    <row r="63" spans="1:23">
      <c r="A63" s="85" t="s">
        <v>1834</v>
      </c>
      <c r="B63" t="s">
        <v>702</v>
      </c>
      <c r="D63" t="s">
        <v>427</v>
      </c>
      <c r="H63" s="139">
        <f t="shared" si="0"/>
        <v>1</v>
      </c>
      <c r="J63" s="56" t="s">
        <v>292</v>
      </c>
      <c r="K63" s="140" t="str">
        <f t="shared" si="5"/>
        <v>e205</v>
      </c>
      <c r="L63" s="174" t="str">
        <f t="shared" si="6"/>
        <v>Placements financiers</v>
      </c>
      <c r="N63" s="8" t="s">
        <v>192</v>
      </c>
      <c r="O63" s="41" t="s">
        <v>427</v>
      </c>
    </row>
    <row r="64" spans="1:23">
      <c r="A64" s="85" t="s">
        <v>115</v>
      </c>
      <c r="B64" t="s">
        <v>703</v>
      </c>
      <c r="D64" t="s">
        <v>427</v>
      </c>
      <c r="H64" s="139">
        <f t="shared" si="0"/>
        <v>1</v>
      </c>
      <c r="J64" s="59" t="s">
        <v>74</v>
      </c>
      <c r="K64" s="140" t="str">
        <f t="shared" si="5"/>
        <v>e50</v>
      </c>
      <c r="L64" s="191" t="str">
        <f t="shared" si="6"/>
        <v>Actifs corporels d’exploitation</v>
      </c>
      <c r="M64" s="8" t="s">
        <v>190</v>
      </c>
      <c r="N64" s="8" t="s">
        <v>192</v>
      </c>
      <c r="O64" s="41" t="s">
        <v>427</v>
      </c>
    </row>
    <row r="65" spans="1:15">
      <c r="A65" s="85" t="s">
        <v>1141</v>
      </c>
      <c r="B65" t="s">
        <v>704</v>
      </c>
      <c r="D65" t="s">
        <v>427</v>
      </c>
      <c r="H65" s="139">
        <f t="shared" si="0"/>
        <v>1</v>
      </c>
      <c r="J65" s="60" t="s">
        <v>32</v>
      </c>
      <c r="K65" s="140" t="str">
        <f t="shared" si="5"/>
        <v>e136</v>
      </c>
      <c r="L65" s="191" t="str">
        <f t="shared" si="6"/>
        <v>Dépôts et cautionnements</v>
      </c>
      <c r="N65" s="8" t="s">
        <v>192</v>
      </c>
      <c r="O65" s="41" t="s">
        <v>427</v>
      </c>
    </row>
    <row r="66" spans="1:15">
      <c r="A66" s="85" t="s">
        <v>1157</v>
      </c>
      <c r="B66" t="s">
        <v>705</v>
      </c>
      <c r="D66" t="s">
        <v>427</v>
      </c>
      <c r="H66" s="139">
        <f t="shared" ref="H66:H129" si="7">COUNTIF(J:J,A66)</f>
        <v>1</v>
      </c>
      <c r="J66" s="60" t="s">
        <v>222</v>
      </c>
      <c r="K66" s="140" t="str">
        <f t="shared" si="5"/>
        <v>e78</v>
      </c>
      <c r="L66" s="191" t="str">
        <f t="shared" si="6"/>
        <v>Autres immobilisations corporelles</v>
      </c>
      <c r="N66" s="8" t="s">
        <v>192</v>
      </c>
      <c r="O66" s="41" t="s">
        <v>427</v>
      </c>
    </row>
    <row r="67" spans="1:15">
      <c r="A67" s="85" t="s">
        <v>1910</v>
      </c>
      <c r="B67" t="s">
        <v>706</v>
      </c>
      <c r="D67" t="s">
        <v>427</v>
      </c>
      <c r="H67" s="139">
        <f t="shared" si="7"/>
        <v>1</v>
      </c>
      <c r="J67" s="11" t="s">
        <v>14</v>
      </c>
      <c r="K67" s="140" t="str">
        <f t="shared" si="5"/>
        <v>e191</v>
      </c>
      <c r="L67" s="19" t="str">
        <f t="shared" si="6"/>
        <v>Part des cessionnaires dans les provisions techniques</v>
      </c>
      <c r="M67" s="8" t="s">
        <v>190</v>
      </c>
      <c r="N67" s="8" t="s">
        <v>192</v>
      </c>
      <c r="O67" s="41" t="s">
        <v>427</v>
      </c>
    </row>
    <row r="68" spans="1:15">
      <c r="A68" s="85" t="s">
        <v>116</v>
      </c>
      <c r="B68" t="s">
        <v>707</v>
      </c>
      <c r="D68" t="s">
        <v>427</v>
      </c>
      <c r="H68" s="139">
        <f t="shared" si="7"/>
        <v>1</v>
      </c>
      <c r="J68" s="100" t="s">
        <v>20</v>
      </c>
      <c r="K68" s="140" t="str">
        <f t="shared" si="5"/>
        <v>e253</v>
      </c>
      <c r="L68" s="190" t="str">
        <f t="shared" si="6"/>
        <v>Provisions techniques brutes</v>
      </c>
      <c r="M68" s="8" t="s">
        <v>190</v>
      </c>
      <c r="N68" s="8" t="s">
        <v>192</v>
      </c>
      <c r="O68" s="41" t="s">
        <v>427</v>
      </c>
    </row>
    <row r="69" spans="1:15">
      <c r="A69" s="85" t="s">
        <v>263</v>
      </c>
      <c r="B69" t="s">
        <v>708</v>
      </c>
      <c r="D69" t="s">
        <v>427</v>
      </c>
      <c r="H69" s="139">
        <f t="shared" si="7"/>
        <v>1</v>
      </c>
      <c r="J69" s="57" t="s">
        <v>1836</v>
      </c>
      <c r="K69" s="140" t="str">
        <f t="shared" si="5"/>
        <v>e241</v>
      </c>
      <c r="L69" s="190" t="str">
        <f t="shared" si="6"/>
        <v>Provisions pour cotisations/primes non acquises</v>
      </c>
      <c r="N69" s="8" t="s">
        <v>192</v>
      </c>
      <c r="O69" s="41" t="s">
        <v>427</v>
      </c>
    </row>
    <row r="70" spans="1:15">
      <c r="A70" s="85" t="s">
        <v>546</v>
      </c>
      <c r="B70" t="s">
        <v>709</v>
      </c>
      <c r="D70" t="s">
        <v>427</v>
      </c>
      <c r="H70" s="139">
        <f t="shared" si="7"/>
        <v>1</v>
      </c>
      <c r="J70" s="57" t="s">
        <v>67</v>
      </c>
      <c r="K70" s="140" t="str">
        <f t="shared" si="5"/>
        <v>e239</v>
      </c>
      <c r="L70" s="190" t="str">
        <f t="shared" si="6"/>
        <v>Provisions d’assurance vie</v>
      </c>
      <c r="N70" s="8" t="s">
        <v>192</v>
      </c>
      <c r="O70" s="41" t="s">
        <v>427</v>
      </c>
    </row>
    <row r="71" spans="1:15">
      <c r="A71" s="85" t="s">
        <v>272</v>
      </c>
      <c r="B71" t="s">
        <v>710</v>
      </c>
      <c r="D71" t="s">
        <v>427</v>
      </c>
      <c r="H71" s="139">
        <f t="shared" si="7"/>
        <v>1</v>
      </c>
      <c r="J71" s="57" t="s">
        <v>68</v>
      </c>
      <c r="K71" s="140" t="str">
        <f t="shared" si="5"/>
        <v>e250</v>
      </c>
      <c r="L71" s="190" t="str">
        <f t="shared" si="6"/>
        <v>Provisions pour sinistres</v>
      </c>
      <c r="M71" s="8" t="s">
        <v>190</v>
      </c>
      <c r="N71" s="8" t="s">
        <v>192</v>
      </c>
      <c r="O71" s="41" t="s">
        <v>427</v>
      </c>
    </row>
    <row r="72" spans="1:15">
      <c r="A72" s="85" t="s">
        <v>11</v>
      </c>
      <c r="B72" t="s">
        <v>711</v>
      </c>
      <c r="D72" t="s">
        <v>427</v>
      </c>
      <c r="H72" s="139">
        <f t="shared" si="7"/>
        <v>1</v>
      </c>
      <c r="J72" s="101" t="s">
        <v>1151</v>
      </c>
      <c r="K72" s="140" t="str">
        <f t="shared" si="5"/>
        <v>e248</v>
      </c>
      <c r="L72" s="19" t="str">
        <f t="shared" si="6"/>
        <v>Provisions pour participation aux excédents et ristournes</v>
      </c>
      <c r="N72" s="8" t="s">
        <v>192</v>
      </c>
      <c r="O72" s="41" t="s">
        <v>427</v>
      </c>
    </row>
    <row r="73" spans="1:15">
      <c r="A73" s="85" t="s">
        <v>12</v>
      </c>
      <c r="B73" t="s">
        <v>712</v>
      </c>
      <c r="D73" t="s">
        <v>427</v>
      </c>
      <c r="H73" s="139">
        <f t="shared" si="7"/>
        <v>1</v>
      </c>
      <c r="J73" s="57" t="s">
        <v>69</v>
      </c>
      <c r="K73" s="140" t="str">
        <f t="shared" si="5"/>
        <v>e242</v>
      </c>
      <c r="L73" s="190" t="str">
        <f t="shared" si="6"/>
        <v>Provisions pour égalisation</v>
      </c>
      <c r="N73" s="8" t="s">
        <v>192</v>
      </c>
      <c r="O73" s="41" t="s">
        <v>427</v>
      </c>
    </row>
    <row r="74" spans="1:15">
      <c r="A74" s="85" t="s">
        <v>1153</v>
      </c>
      <c r="B74" t="s">
        <v>713</v>
      </c>
      <c r="D74" t="s">
        <v>427</v>
      </c>
      <c r="H74" s="139">
        <f t="shared" si="7"/>
        <v>1</v>
      </c>
      <c r="J74" s="57" t="s">
        <v>70</v>
      </c>
      <c r="K74" s="140" t="str">
        <f t="shared" si="5"/>
        <v>e93</v>
      </c>
      <c r="L74" s="190" t="str">
        <f t="shared" si="6"/>
        <v>Autres provisions techniques</v>
      </c>
      <c r="N74" s="8" t="s">
        <v>192</v>
      </c>
      <c r="O74" s="41" t="s">
        <v>427</v>
      </c>
    </row>
    <row r="75" spans="1:15">
      <c r="A75" s="85" t="s">
        <v>1147</v>
      </c>
      <c r="B75" t="s">
        <v>714</v>
      </c>
      <c r="D75" t="s">
        <v>427</v>
      </c>
      <c r="H75" s="139">
        <f t="shared" si="7"/>
        <v>3</v>
      </c>
      <c r="J75" s="100" t="s">
        <v>1152</v>
      </c>
      <c r="K75" s="140" t="str">
        <f t="shared" si="5"/>
        <v>e254</v>
      </c>
      <c r="L75" s="190" t="str">
        <f t="shared" si="6"/>
        <v>Provisions techniques des opérations en unités de compte</v>
      </c>
      <c r="N75" s="8" t="s">
        <v>192</v>
      </c>
      <c r="O75" s="41" t="s">
        <v>427</v>
      </c>
    </row>
    <row r="76" spans="1:15">
      <c r="A76" s="85" t="s">
        <v>520</v>
      </c>
      <c r="B76" t="s">
        <v>715</v>
      </c>
      <c r="D76" t="s">
        <v>427</v>
      </c>
      <c r="H76" s="139">
        <f t="shared" si="7"/>
        <v>3</v>
      </c>
      <c r="J76" s="47" t="s">
        <v>1538</v>
      </c>
      <c r="K76" s="140" t="str">
        <f t="shared" si="5"/>
        <v>e192</v>
      </c>
      <c r="L76" s="174" t="str">
        <f t="shared" si="6"/>
        <v>Part des garants dans les engagements techniques en substitution</v>
      </c>
      <c r="N76" s="8" t="s">
        <v>192</v>
      </c>
      <c r="O76" s="41" t="s">
        <v>427</v>
      </c>
    </row>
    <row r="77" spans="1:15">
      <c r="A77" s="85" t="s">
        <v>519</v>
      </c>
      <c r="B77" t="s">
        <v>716</v>
      </c>
      <c r="D77" t="s">
        <v>427</v>
      </c>
      <c r="H77" s="139">
        <f t="shared" si="7"/>
        <v>3</v>
      </c>
      <c r="J77" s="47" t="s">
        <v>229</v>
      </c>
      <c r="K77" s="140" t="str">
        <f t="shared" si="5"/>
        <v>e193</v>
      </c>
      <c r="L77" s="174" t="str">
        <f t="shared" si="6"/>
        <v>Part des organismes dispensés d'agrément dans les provisions techniques</v>
      </c>
      <c r="N77" s="8" t="s">
        <v>192</v>
      </c>
      <c r="O77" s="41" t="s">
        <v>427</v>
      </c>
    </row>
    <row r="78" spans="1:15">
      <c r="A78" s="85" t="s">
        <v>265</v>
      </c>
      <c r="B78" t="s">
        <v>717</v>
      </c>
      <c r="D78" t="s">
        <v>427</v>
      </c>
      <c r="H78" s="139">
        <f t="shared" si="7"/>
        <v>3</v>
      </c>
      <c r="J78" s="47" t="s">
        <v>13</v>
      </c>
      <c r="K78" s="140" t="str">
        <f t="shared" si="5"/>
        <v>e127</v>
      </c>
      <c r="L78" s="174" t="str">
        <f t="shared" si="6"/>
        <v>Créances</v>
      </c>
      <c r="M78" s="8" t="s">
        <v>190</v>
      </c>
      <c r="N78" s="8" t="s">
        <v>192</v>
      </c>
      <c r="O78" s="41" t="s">
        <v>427</v>
      </c>
    </row>
    <row r="79" spans="1:15">
      <c r="A79" s="85" t="s">
        <v>266</v>
      </c>
      <c r="B79" t="s">
        <v>718</v>
      </c>
      <c r="D79" t="s">
        <v>427</v>
      </c>
      <c r="H79" s="139">
        <f t="shared" si="7"/>
        <v>3</v>
      </c>
      <c r="J79" s="22" t="s">
        <v>230</v>
      </c>
      <c r="K79" s="140" t="str">
        <f t="shared" si="5"/>
        <v>e130</v>
      </c>
      <c r="L79" s="174" t="str">
        <f t="shared" si="6"/>
        <v>Créances nées d’opérations directes et de prise en substitution</v>
      </c>
      <c r="N79" s="8" t="s">
        <v>192</v>
      </c>
      <c r="O79" s="41" t="s">
        <v>427</v>
      </c>
    </row>
    <row r="80" spans="1:15">
      <c r="A80" s="85" t="s">
        <v>13</v>
      </c>
      <c r="B80" t="s">
        <v>719</v>
      </c>
      <c r="D80" t="s">
        <v>427</v>
      </c>
      <c r="H80" s="139">
        <f t="shared" si="7"/>
        <v>2</v>
      </c>
      <c r="J80" s="56" t="s">
        <v>1846</v>
      </c>
      <c r="K80" s="140" t="str">
        <f t="shared" si="5"/>
        <v>e216</v>
      </c>
      <c r="L80" s="174" t="str">
        <f t="shared" si="6"/>
        <v>Primes/cotisations restant à émettre</v>
      </c>
      <c r="N80" s="8" t="s">
        <v>192</v>
      </c>
      <c r="O80" s="41" t="s">
        <v>427</v>
      </c>
    </row>
    <row r="81" spans="1:18">
      <c r="A81" s="87" t="s">
        <v>1938</v>
      </c>
      <c r="B81" t="s">
        <v>720</v>
      </c>
      <c r="D81" t="s">
        <v>427</v>
      </c>
      <c r="H81" s="139">
        <f t="shared" si="7"/>
        <v>1</v>
      </c>
      <c r="J81" s="56" t="s">
        <v>231</v>
      </c>
      <c r="K81" s="140" t="str">
        <f t="shared" si="5"/>
        <v>e70</v>
      </c>
      <c r="L81" s="174" t="str">
        <f t="shared" si="6"/>
        <v>Autres créances nées d’opérations directes et de prise en substitution</v>
      </c>
      <c r="N81" s="8" t="s">
        <v>192</v>
      </c>
      <c r="O81" s="41" t="s">
        <v>427</v>
      </c>
    </row>
    <row r="82" spans="1:18">
      <c r="A82" s="85" t="s">
        <v>1146</v>
      </c>
      <c r="B82" t="s">
        <v>721</v>
      </c>
      <c r="D82" t="s">
        <v>427</v>
      </c>
      <c r="H82" s="139">
        <f t="shared" si="7"/>
        <v>2</v>
      </c>
      <c r="J82" s="22" t="s">
        <v>1146</v>
      </c>
      <c r="K82" s="140" t="str">
        <f t="shared" si="5"/>
        <v>e129</v>
      </c>
      <c r="L82" s="174" t="str">
        <f t="shared" si="6"/>
        <v>Créances nées d’opérations de réassurance et de cessions en substitution</v>
      </c>
      <c r="N82" s="8" t="s">
        <v>192</v>
      </c>
      <c r="O82" s="41" t="s">
        <v>427</v>
      </c>
    </row>
    <row r="83" spans="1:18">
      <c r="A83" s="85" t="s">
        <v>230</v>
      </c>
      <c r="B83" t="s">
        <v>722</v>
      </c>
      <c r="D83" t="s">
        <v>427</v>
      </c>
      <c r="H83" s="139">
        <f t="shared" si="7"/>
        <v>2</v>
      </c>
      <c r="J83" s="22" t="s">
        <v>517</v>
      </c>
      <c r="K83" s="140" t="str">
        <f t="shared" si="5"/>
        <v>e69</v>
      </c>
      <c r="L83" s="174" t="str">
        <f t="shared" si="6"/>
        <v>Autres créances</v>
      </c>
      <c r="M83" s="8" t="s">
        <v>190</v>
      </c>
      <c r="N83" s="8" t="s">
        <v>192</v>
      </c>
      <c r="O83" s="41" t="s">
        <v>427</v>
      </c>
    </row>
    <row r="84" spans="1:18">
      <c r="A84" s="85" t="s">
        <v>53</v>
      </c>
      <c r="B84" t="s">
        <v>723</v>
      </c>
      <c r="D84" t="s">
        <v>427</v>
      </c>
      <c r="H84" s="139">
        <f t="shared" si="7"/>
        <v>1</v>
      </c>
      <c r="J84" s="56" t="s">
        <v>71</v>
      </c>
      <c r="K84" s="140" t="str">
        <f t="shared" si="5"/>
        <v>e201</v>
      </c>
      <c r="L84" s="174" t="str">
        <f t="shared" si="6"/>
        <v>Personnel</v>
      </c>
      <c r="N84" s="8" t="s">
        <v>192</v>
      </c>
      <c r="O84" s="41" t="s">
        <v>427</v>
      </c>
    </row>
    <row r="85" spans="1:18">
      <c r="A85" s="85" t="s">
        <v>97</v>
      </c>
      <c r="B85" t="s">
        <v>724</v>
      </c>
      <c r="D85" t="s">
        <v>427</v>
      </c>
      <c r="H85" s="139">
        <f t="shared" si="7"/>
        <v>2</v>
      </c>
      <c r="J85" s="56" t="s">
        <v>535</v>
      </c>
      <c r="K85" s="140" t="str">
        <f t="shared" si="5"/>
        <v>e155</v>
      </c>
      <c r="L85" s="174" t="str">
        <f t="shared" si="6"/>
        <v>État, organismes sociaux et collectivités publiques</v>
      </c>
      <c r="N85" s="8" t="s">
        <v>192</v>
      </c>
      <c r="O85" s="41" t="s">
        <v>427</v>
      </c>
    </row>
    <row r="86" spans="1:18">
      <c r="A86" s="85" t="s">
        <v>73</v>
      </c>
      <c r="B86" t="s">
        <v>725</v>
      </c>
      <c r="D86" t="s">
        <v>427</v>
      </c>
      <c r="H86" s="139">
        <f t="shared" si="7"/>
        <v>2</v>
      </c>
      <c r="J86" s="56" t="s">
        <v>73</v>
      </c>
      <c r="K86" s="140" t="str">
        <f t="shared" si="5"/>
        <v>e133</v>
      </c>
      <c r="L86" s="174" t="str">
        <f t="shared" si="6"/>
        <v>Débiteurs divers</v>
      </c>
      <c r="N86" s="8" t="s">
        <v>192</v>
      </c>
      <c r="O86" s="41" t="s">
        <v>427</v>
      </c>
    </row>
    <row r="87" spans="1:18">
      <c r="A87" s="85" t="s">
        <v>31</v>
      </c>
      <c r="B87" t="s">
        <v>726</v>
      </c>
      <c r="D87" t="s">
        <v>427</v>
      </c>
      <c r="H87" s="139">
        <f t="shared" si="7"/>
        <v>1</v>
      </c>
      <c r="J87" s="47" t="s">
        <v>1848</v>
      </c>
      <c r="K87" s="140" t="str">
        <f t="shared" si="5"/>
        <v>e256</v>
      </c>
      <c r="L87" s="174" t="str">
        <f t="shared" si="6"/>
        <v>Rappel de cotisations/capital appelé non versé</v>
      </c>
      <c r="N87" s="8" t="s">
        <v>192</v>
      </c>
      <c r="O87" s="41" t="s">
        <v>427</v>
      </c>
    </row>
    <row r="88" spans="1:18">
      <c r="A88" s="85" t="s">
        <v>54</v>
      </c>
      <c r="B88" t="s">
        <v>727</v>
      </c>
      <c r="D88" t="s">
        <v>427</v>
      </c>
      <c r="H88" s="139">
        <f t="shared" si="7"/>
        <v>1</v>
      </c>
      <c r="J88" s="58" t="s">
        <v>75</v>
      </c>
      <c r="K88" s="140" t="str">
        <f t="shared" si="5"/>
        <v>e97</v>
      </c>
      <c r="L88" s="191" t="str">
        <f t="shared" si="6"/>
        <v>Avoirs en banque, CCP et caisse</v>
      </c>
      <c r="N88" s="8" t="s">
        <v>192</v>
      </c>
      <c r="O88" s="41" t="s">
        <v>427</v>
      </c>
    </row>
    <row r="89" spans="1:18">
      <c r="A89" s="85" t="s">
        <v>32</v>
      </c>
      <c r="B89" t="s">
        <v>728</v>
      </c>
      <c r="D89" t="s">
        <v>427</v>
      </c>
      <c r="H89" s="139">
        <f t="shared" si="7"/>
        <v>3</v>
      </c>
      <c r="J89" s="58" t="s">
        <v>1845</v>
      </c>
      <c r="K89" s="140" t="str">
        <f t="shared" si="5"/>
        <v>e55</v>
      </c>
      <c r="L89" s="191" t="str">
        <f t="shared" si="6"/>
        <v>Actions propres/certificats mutualistes ou paritaires rachetés</v>
      </c>
      <c r="M89" s="8" t="s">
        <v>190</v>
      </c>
      <c r="N89" s="8" t="s">
        <v>192</v>
      </c>
      <c r="O89" s="41" t="s">
        <v>427</v>
      </c>
    </row>
    <row r="90" spans="1:18">
      <c r="A90" s="85" t="s">
        <v>92</v>
      </c>
      <c r="B90" t="s">
        <v>729</v>
      </c>
      <c r="D90" t="s">
        <v>427</v>
      </c>
      <c r="H90" s="139">
        <f t="shared" si="7"/>
        <v>2</v>
      </c>
      <c r="J90" s="59" t="s">
        <v>2345</v>
      </c>
      <c r="K90" s="92" t="str">
        <f t="shared" si="5"/>
        <v>e375</v>
      </c>
      <c r="L90" s="191" t="str">
        <f t="shared" si="6"/>
        <v>Actions propres</v>
      </c>
      <c r="M90" s="141"/>
      <c r="N90" s="141" t="s">
        <v>192</v>
      </c>
      <c r="O90" s="145" t="s">
        <v>427</v>
      </c>
      <c r="Q90" s="139"/>
      <c r="R90" s="139"/>
    </row>
    <row r="91" spans="1:18">
      <c r="A91" s="85" t="s">
        <v>94</v>
      </c>
      <c r="B91" t="s">
        <v>730</v>
      </c>
      <c r="D91" t="s">
        <v>427</v>
      </c>
      <c r="H91" s="139">
        <f t="shared" si="7"/>
        <v>2</v>
      </c>
      <c r="J91" s="59" t="s">
        <v>2347</v>
      </c>
      <c r="K91" s="92" t="str">
        <f t="shared" si="5"/>
        <v>e376</v>
      </c>
      <c r="L91" s="191" t="str">
        <f t="shared" si="6"/>
        <v>Certificats mutualistes ou paritaires rachetés</v>
      </c>
      <c r="M91" s="141"/>
      <c r="N91" s="141" t="s">
        <v>192</v>
      </c>
      <c r="O91" s="145" t="s">
        <v>427</v>
      </c>
      <c r="Q91" s="139"/>
      <c r="R91" s="139"/>
    </row>
    <row r="92" spans="1:18">
      <c r="A92" s="85" t="s">
        <v>233</v>
      </c>
      <c r="B92" t="s">
        <v>731</v>
      </c>
      <c r="D92" t="s">
        <v>427</v>
      </c>
      <c r="H92" s="139">
        <f t="shared" si="7"/>
        <v>2</v>
      </c>
      <c r="J92" s="58" t="s">
        <v>1615</v>
      </c>
      <c r="K92" s="140" t="str">
        <f t="shared" si="5"/>
        <v>e314</v>
      </c>
      <c r="L92" s="191" t="str">
        <f t="shared" si="6"/>
        <v>Comptes de régularisation et différences de conversion</v>
      </c>
      <c r="M92" s="8" t="s">
        <v>190</v>
      </c>
      <c r="N92" s="8" t="s">
        <v>192</v>
      </c>
      <c r="O92" s="41" t="s">
        <v>427</v>
      </c>
    </row>
    <row r="93" spans="1:18">
      <c r="A93" s="85" t="s">
        <v>232</v>
      </c>
      <c r="B93" t="s">
        <v>732</v>
      </c>
      <c r="D93" t="s">
        <v>427</v>
      </c>
      <c r="H93" s="139">
        <f t="shared" si="7"/>
        <v>2</v>
      </c>
      <c r="J93" s="12" t="s">
        <v>1622</v>
      </c>
      <c r="K93" s="140"/>
      <c r="L93" s="19"/>
      <c r="O93" s="41" t="s">
        <v>427</v>
      </c>
      <c r="Q93" t="s">
        <v>24</v>
      </c>
      <c r="R93" t="s">
        <v>2398</v>
      </c>
    </row>
    <row r="94" spans="1:18">
      <c r="A94" s="85" t="s">
        <v>91</v>
      </c>
      <c r="B94" t="s">
        <v>733</v>
      </c>
      <c r="D94" t="s">
        <v>427</v>
      </c>
      <c r="H94" s="139">
        <f t="shared" si="7"/>
        <v>2</v>
      </c>
      <c r="J94" s="10" t="s">
        <v>244</v>
      </c>
      <c r="K94" s="140" t="str">
        <f t="shared" ref="K94:K125" si="8">VLOOKUP(J94,A:B,2,FALSE)</f>
        <v>x0</v>
      </c>
      <c r="L94" s="19" t="str">
        <f t="shared" ref="L94:L125" si="9">J94</f>
        <v>Total/NA</v>
      </c>
      <c r="M94" s="8" t="s">
        <v>190</v>
      </c>
      <c r="O94" t="s">
        <v>243</v>
      </c>
      <c r="R94" s="5"/>
    </row>
    <row r="95" spans="1:18">
      <c r="A95" s="85" t="s">
        <v>98</v>
      </c>
      <c r="B95" t="s">
        <v>734</v>
      </c>
      <c r="D95" t="s">
        <v>427</v>
      </c>
      <c r="H95" s="139">
        <f t="shared" si="7"/>
        <v>2</v>
      </c>
      <c r="J95" s="62" t="s">
        <v>1849</v>
      </c>
      <c r="K95" s="140" t="str">
        <f t="shared" si="8"/>
        <v>e164</v>
      </c>
      <c r="L95" s="192" t="str">
        <f t="shared" si="9"/>
        <v>Fonds mutualistes et réserves/capitaux propres</v>
      </c>
      <c r="M95" s="8" t="s">
        <v>190</v>
      </c>
      <c r="N95" s="8" t="s">
        <v>192</v>
      </c>
      <c r="O95" s="41" t="s">
        <v>427</v>
      </c>
    </row>
    <row r="96" spans="1:18">
      <c r="A96" s="85" t="s">
        <v>78</v>
      </c>
      <c r="B96" t="s">
        <v>735</v>
      </c>
      <c r="D96" t="s">
        <v>427</v>
      </c>
      <c r="H96" s="139">
        <f t="shared" si="7"/>
        <v>1</v>
      </c>
      <c r="J96" s="63" t="s">
        <v>521</v>
      </c>
      <c r="K96" s="140" t="str">
        <f t="shared" si="8"/>
        <v>e165</v>
      </c>
      <c r="L96" s="192" t="str">
        <f t="shared" si="9"/>
        <v>Fonds propres</v>
      </c>
      <c r="M96" s="8" t="s">
        <v>190</v>
      </c>
      <c r="N96" s="8" t="s">
        <v>192</v>
      </c>
      <c r="O96" s="41" t="s">
        <v>427</v>
      </c>
    </row>
    <row r="97" spans="1:15">
      <c r="A97" s="85" t="s">
        <v>264</v>
      </c>
      <c r="B97" t="s">
        <v>736</v>
      </c>
      <c r="D97" t="s">
        <v>427</v>
      </c>
      <c r="H97" s="139">
        <f t="shared" si="7"/>
        <v>1</v>
      </c>
      <c r="J97" s="64" t="s">
        <v>1850</v>
      </c>
      <c r="K97" s="140" t="str">
        <f t="shared" si="8"/>
        <v>e158</v>
      </c>
      <c r="L97" s="193" t="str">
        <f t="shared" si="9"/>
        <v>Fonds d’établissement et de développement/capital</v>
      </c>
      <c r="N97" s="8" t="s">
        <v>192</v>
      </c>
      <c r="O97" s="41" t="s">
        <v>427</v>
      </c>
    </row>
    <row r="98" spans="1:15">
      <c r="A98" s="85" t="s">
        <v>216</v>
      </c>
      <c r="B98" t="s">
        <v>737</v>
      </c>
      <c r="D98" t="s">
        <v>427</v>
      </c>
      <c r="H98" s="139">
        <f t="shared" si="7"/>
        <v>1</v>
      </c>
      <c r="J98" s="64" t="s">
        <v>85</v>
      </c>
      <c r="K98" s="140" t="str">
        <f t="shared" si="8"/>
        <v>e217</v>
      </c>
      <c r="L98" s="193" t="str">
        <f t="shared" si="9"/>
        <v>Primes liées au capital social</v>
      </c>
      <c r="N98" s="8" t="s">
        <v>192</v>
      </c>
      <c r="O98" s="41" t="s">
        <v>427</v>
      </c>
    </row>
    <row r="99" spans="1:15">
      <c r="A99" s="85" t="s">
        <v>539</v>
      </c>
      <c r="B99" t="s">
        <v>738</v>
      </c>
      <c r="D99" t="s">
        <v>427</v>
      </c>
      <c r="H99" s="139">
        <f t="shared" si="7"/>
        <v>3</v>
      </c>
      <c r="J99" s="64" t="s">
        <v>539</v>
      </c>
      <c r="K99" s="140" t="str">
        <f t="shared" si="8"/>
        <v>e146</v>
      </c>
      <c r="L99" s="193" t="str">
        <f t="shared" si="9"/>
        <v>Écarts de réévaluation</v>
      </c>
      <c r="N99" s="8" t="s">
        <v>192</v>
      </c>
      <c r="O99" s="41" t="s">
        <v>427</v>
      </c>
    </row>
    <row r="100" spans="1:15">
      <c r="A100" s="85" t="s">
        <v>541</v>
      </c>
      <c r="B100" t="s">
        <v>739</v>
      </c>
      <c r="D100" t="s">
        <v>427</v>
      </c>
      <c r="H100" s="139">
        <f t="shared" si="7"/>
        <v>1</v>
      </c>
      <c r="J100" s="64" t="s">
        <v>542</v>
      </c>
      <c r="K100" s="140" t="str">
        <f t="shared" si="8"/>
        <v>e262</v>
      </c>
      <c r="L100" s="193" t="str">
        <f t="shared" si="9"/>
        <v>Réserves</v>
      </c>
      <c r="N100" s="8" t="s">
        <v>192</v>
      </c>
      <c r="O100" s="41" t="s">
        <v>427</v>
      </c>
    </row>
    <row r="101" spans="1:15">
      <c r="A101" s="85" t="s">
        <v>540</v>
      </c>
      <c r="B101" t="s">
        <v>740</v>
      </c>
      <c r="D101" t="s">
        <v>427</v>
      </c>
      <c r="H101" s="139">
        <f t="shared" si="7"/>
        <v>1</v>
      </c>
      <c r="J101" s="64" t="s">
        <v>87</v>
      </c>
      <c r="K101" s="140" t="str">
        <f t="shared" si="8"/>
        <v>e259</v>
      </c>
      <c r="L101" s="193" t="str">
        <f t="shared" si="9"/>
        <v>Report à nouveau</v>
      </c>
      <c r="N101" s="8" t="s">
        <v>192</v>
      </c>
      <c r="O101" s="41" t="s">
        <v>427</v>
      </c>
    </row>
    <row r="102" spans="1:15">
      <c r="A102" s="85" t="s">
        <v>213</v>
      </c>
      <c r="B102" t="s">
        <v>741</v>
      </c>
      <c r="D102" t="s">
        <v>427</v>
      </c>
      <c r="H102" s="139">
        <f t="shared" si="7"/>
        <v>1</v>
      </c>
      <c r="J102" s="64" t="s">
        <v>88</v>
      </c>
      <c r="K102" s="140" t="str">
        <f t="shared" si="8"/>
        <v>e273</v>
      </c>
      <c r="L102" s="193" t="str">
        <f t="shared" si="9"/>
        <v>Résultat de l’exercice</v>
      </c>
      <c r="N102" s="8" t="s">
        <v>192</v>
      </c>
      <c r="O102" s="41" t="s">
        <v>427</v>
      </c>
    </row>
    <row r="103" spans="1:15">
      <c r="A103" s="85" t="s">
        <v>212</v>
      </c>
      <c r="B103" t="s">
        <v>742</v>
      </c>
      <c r="D103" t="s">
        <v>427</v>
      </c>
      <c r="H103" s="139">
        <f t="shared" si="7"/>
        <v>1</v>
      </c>
      <c r="J103" s="63" t="s">
        <v>522</v>
      </c>
      <c r="K103" s="140" t="str">
        <f t="shared" si="8"/>
        <v>e77</v>
      </c>
      <c r="L103" s="192" t="str">
        <f t="shared" si="9"/>
        <v>Autres fonds mutualistes</v>
      </c>
      <c r="M103" s="8" t="s">
        <v>190</v>
      </c>
      <c r="N103" s="8" t="s">
        <v>192</v>
      </c>
      <c r="O103" s="41" t="s">
        <v>427</v>
      </c>
    </row>
    <row r="104" spans="1:15">
      <c r="A104" s="85" t="s">
        <v>93</v>
      </c>
      <c r="B104" t="s">
        <v>743</v>
      </c>
      <c r="D104" t="s">
        <v>427</v>
      </c>
      <c r="H104" s="139">
        <f t="shared" si="7"/>
        <v>2</v>
      </c>
      <c r="J104" s="65" t="s">
        <v>89</v>
      </c>
      <c r="K104" s="140" t="str">
        <f t="shared" si="8"/>
        <v>e160</v>
      </c>
      <c r="L104" s="192" t="str">
        <f t="shared" si="9"/>
        <v>Fonds de dotation avec droit de reprise</v>
      </c>
      <c r="N104" s="8" t="s">
        <v>192</v>
      </c>
      <c r="O104" s="41" t="s">
        <v>427</v>
      </c>
    </row>
    <row r="105" spans="1:15">
      <c r="A105" s="85" t="s">
        <v>1177</v>
      </c>
      <c r="B105" t="s">
        <v>744</v>
      </c>
      <c r="D105" t="s">
        <v>427</v>
      </c>
      <c r="H105" s="139">
        <f t="shared" si="7"/>
        <v>1</v>
      </c>
      <c r="J105" s="64" t="s">
        <v>221</v>
      </c>
      <c r="K105" s="140" t="str">
        <f t="shared" si="8"/>
        <v>e290</v>
      </c>
      <c r="L105" s="193" t="str">
        <f t="shared" si="9"/>
        <v>Subventions d'équipement et autres subventions d'investissement</v>
      </c>
      <c r="N105" s="8" t="s">
        <v>192</v>
      </c>
      <c r="O105" s="41" t="s">
        <v>427</v>
      </c>
    </row>
    <row r="106" spans="1:15">
      <c r="A106" s="85" t="s">
        <v>253</v>
      </c>
      <c r="B106" t="s">
        <v>745</v>
      </c>
      <c r="D106" t="s">
        <v>427</v>
      </c>
      <c r="H106" s="139">
        <f t="shared" si="7"/>
        <v>2</v>
      </c>
      <c r="J106" s="67" t="s">
        <v>1649</v>
      </c>
      <c r="K106" s="140" t="str">
        <f t="shared" si="8"/>
        <v>e327</v>
      </c>
      <c r="L106" s="193" t="str">
        <f t="shared" si="9"/>
        <v>Compte de liaison entre actif général et cantons</v>
      </c>
      <c r="N106" s="8" t="s">
        <v>192</v>
      </c>
      <c r="O106" s="41" t="s">
        <v>427</v>
      </c>
    </row>
    <row r="107" spans="1:15">
      <c r="A107" s="85" t="s">
        <v>90</v>
      </c>
      <c r="B107" t="s">
        <v>746</v>
      </c>
      <c r="D107" t="s">
        <v>427</v>
      </c>
      <c r="H107" s="139">
        <f t="shared" si="7"/>
        <v>2</v>
      </c>
      <c r="J107" s="66" t="s">
        <v>16</v>
      </c>
      <c r="K107" s="140" t="str">
        <f t="shared" si="8"/>
        <v>e200</v>
      </c>
      <c r="L107" s="193" t="str">
        <f t="shared" si="9"/>
        <v>Passifs subordonnés</v>
      </c>
      <c r="M107" s="8" t="s">
        <v>190</v>
      </c>
      <c r="N107" s="8" t="s">
        <v>192</v>
      </c>
      <c r="O107" s="41" t="s">
        <v>427</v>
      </c>
    </row>
    <row r="108" spans="1:15">
      <c r="A108" s="85" t="s">
        <v>535</v>
      </c>
      <c r="B108" t="s">
        <v>747</v>
      </c>
      <c r="D108" t="s">
        <v>427</v>
      </c>
      <c r="H108" s="139">
        <f t="shared" si="7"/>
        <v>2</v>
      </c>
      <c r="J108" s="66" t="s">
        <v>20</v>
      </c>
      <c r="K108" s="140" t="str">
        <f t="shared" si="8"/>
        <v>e253</v>
      </c>
      <c r="L108" s="193" t="str">
        <f t="shared" si="9"/>
        <v>Provisions techniques brutes</v>
      </c>
      <c r="N108" s="8" t="s">
        <v>192</v>
      </c>
      <c r="O108" s="41" t="s">
        <v>427</v>
      </c>
    </row>
    <row r="109" spans="1:15">
      <c r="A109" s="85" t="s">
        <v>538</v>
      </c>
      <c r="B109" t="s">
        <v>748</v>
      </c>
      <c r="D109" t="s">
        <v>427</v>
      </c>
      <c r="H109" s="139">
        <f t="shared" si="7"/>
        <v>2</v>
      </c>
      <c r="J109" s="67" t="s">
        <v>1836</v>
      </c>
      <c r="K109" s="140" t="str">
        <f t="shared" si="8"/>
        <v>e241</v>
      </c>
      <c r="L109" s="193" t="str">
        <f t="shared" si="9"/>
        <v>Provisions pour cotisations/primes non acquises</v>
      </c>
      <c r="N109" s="8" t="s">
        <v>192</v>
      </c>
      <c r="O109" s="41" t="s">
        <v>427</v>
      </c>
    </row>
    <row r="110" spans="1:15">
      <c r="A110" s="85" t="s">
        <v>536</v>
      </c>
      <c r="B110" t="s">
        <v>749</v>
      </c>
      <c r="D110" t="s">
        <v>427</v>
      </c>
      <c r="H110" s="139">
        <f t="shared" si="7"/>
        <v>3</v>
      </c>
      <c r="J110" s="67" t="s">
        <v>67</v>
      </c>
      <c r="K110" s="140" t="str">
        <f t="shared" si="8"/>
        <v>e239</v>
      </c>
      <c r="L110" s="193" t="str">
        <f t="shared" si="9"/>
        <v>Provisions d’assurance vie</v>
      </c>
      <c r="M110" s="8" t="s">
        <v>190</v>
      </c>
      <c r="N110" s="8" t="s">
        <v>192</v>
      </c>
      <c r="O110" s="41" t="s">
        <v>427</v>
      </c>
    </row>
    <row r="111" spans="1:15">
      <c r="A111" s="85" t="s">
        <v>1850</v>
      </c>
      <c r="B111" t="s">
        <v>750</v>
      </c>
      <c r="D111" t="s">
        <v>427</v>
      </c>
      <c r="H111" s="139">
        <f t="shared" si="7"/>
        <v>2</v>
      </c>
      <c r="J111" s="64" t="s">
        <v>195</v>
      </c>
      <c r="K111" s="140" t="str">
        <f t="shared" si="8"/>
        <v>e228</v>
      </c>
      <c r="L111" s="193" t="str">
        <f t="shared" si="9"/>
        <v>Provision mathématique</v>
      </c>
      <c r="M111" s="8" t="s">
        <v>190</v>
      </c>
      <c r="N111" s="8" t="s">
        <v>192</v>
      </c>
      <c r="O111" s="41" t="s">
        <v>427</v>
      </c>
    </row>
    <row r="112" spans="1:15">
      <c r="A112" s="85" t="s">
        <v>207</v>
      </c>
      <c r="B112" t="s">
        <v>751</v>
      </c>
      <c r="D112" t="s">
        <v>427</v>
      </c>
      <c r="H112" s="139">
        <f t="shared" si="7"/>
        <v>1</v>
      </c>
      <c r="J112" s="70" t="s">
        <v>1634</v>
      </c>
      <c r="K112" s="140" t="str">
        <f t="shared" si="8"/>
        <v>e319</v>
      </c>
      <c r="L112" s="174" t="str">
        <f t="shared" si="9"/>
        <v>Provision mathématique décès</v>
      </c>
      <c r="N112" s="8" t="s">
        <v>192</v>
      </c>
      <c r="O112" s="41" t="s">
        <v>427</v>
      </c>
    </row>
    <row r="113" spans="1:15">
      <c r="A113" s="85" t="s">
        <v>89</v>
      </c>
      <c r="B113" t="s">
        <v>752</v>
      </c>
      <c r="D113" t="s">
        <v>427</v>
      </c>
      <c r="H113" s="139">
        <f t="shared" si="7"/>
        <v>3</v>
      </c>
      <c r="J113" s="70" t="s">
        <v>1633</v>
      </c>
      <c r="K113" s="140" t="str">
        <f t="shared" si="8"/>
        <v>e320</v>
      </c>
      <c r="L113" s="174" t="str">
        <f t="shared" si="9"/>
        <v>Provision mathématique rentes en cours de constitution</v>
      </c>
      <c r="N113" s="8" t="s">
        <v>192</v>
      </c>
      <c r="O113" s="41" t="s">
        <v>427</v>
      </c>
    </row>
    <row r="114" spans="1:15">
      <c r="A114" s="85" t="s">
        <v>206</v>
      </c>
      <c r="B114" t="s">
        <v>753</v>
      </c>
      <c r="D114" t="s">
        <v>427</v>
      </c>
      <c r="H114" s="139">
        <f t="shared" si="7"/>
        <v>1</v>
      </c>
      <c r="J114" s="69" t="s">
        <v>1635</v>
      </c>
      <c r="K114" s="140" t="str">
        <f t="shared" si="8"/>
        <v>e321</v>
      </c>
      <c r="L114" s="193" t="str">
        <f t="shared" si="9"/>
        <v>Provision mathématique rentes en service</v>
      </c>
      <c r="N114" s="8" t="s">
        <v>192</v>
      </c>
      <c r="O114" s="41" t="s">
        <v>427</v>
      </c>
    </row>
    <row r="115" spans="1:15">
      <c r="A115" s="85" t="s">
        <v>209</v>
      </c>
      <c r="B115" t="s">
        <v>754</v>
      </c>
      <c r="D115" t="s">
        <v>427</v>
      </c>
      <c r="H115" s="139">
        <f t="shared" si="7"/>
        <v>1</v>
      </c>
      <c r="J115" s="69" t="s">
        <v>1636</v>
      </c>
      <c r="K115" s="140" t="str">
        <f t="shared" si="8"/>
        <v>e322</v>
      </c>
      <c r="L115" s="193" t="str">
        <f t="shared" si="9"/>
        <v>Autres provisions mathématiques</v>
      </c>
      <c r="N115" s="8" t="s">
        <v>192</v>
      </c>
      <c r="O115" s="41" t="s">
        <v>427</v>
      </c>
    </row>
    <row r="116" spans="1:15">
      <c r="A116" s="85" t="s">
        <v>1849</v>
      </c>
      <c r="B116" t="s">
        <v>755</v>
      </c>
      <c r="D116" t="s">
        <v>427</v>
      </c>
      <c r="H116" s="139">
        <f t="shared" si="7"/>
        <v>3</v>
      </c>
      <c r="J116" s="64" t="s">
        <v>196</v>
      </c>
      <c r="K116" s="140" t="str">
        <f t="shared" si="8"/>
        <v>e227</v>
      </c>
      <c r="L116" s="193" t="str">
        <f t="shared" si="9"/>
        <v>Provision de gestion</v>
      </c>
      <c r="N116" s="8" t="s">
        <v>192</v>
      </c>
      <c r="O116" s="41" t="s">
        <v>427</v>
      </c>
    </row>
    <row r="117" spans="1:15">
      <c r="A117" s="85" t="s">
        <v>521</v>
      </c>
      <c r="B117" t="s">
        <v>756</v>
      </c>
      <c r="D117" t="s">
        <v>427</v>
      </c>
      <c r="H117" s="139">
        <f t="shared" si="7"/>
        <v>2</v>
      </c>
      <c r="J117" s="64" t="s">
        <v>197</v>
      </c>
      <c r="K117" s="140" t="str">
        <f t="shared" si="8"/>
        <v>e231</v>
      </c>
      <c r="L117" s="193" t="str">
        <f t="shared" si="9"/>
        <v>Provision pour frais d'acquisition reportés</v>
      </c>
      <c r="N117" s="8" t="s">
        <v>192</v>
      </c>
      <c r="O117" s="41" t="s">
        <v>427</v>
      </c>
    </row>
    <row r="118" spans="1:15">
      <c r="A118" s="85" t="s">
        <v>208</v>
      </c>
      <c r="B118" t="s">
        <v>757</v>
      </c>
      <c r="D118" t="s">
        <v>427</v>
      </c>
      <c r="H118" s="139">
        <f t="shared" si="7"/>
        <v>1</v>
      </c>
      <c r="J118" s="67" t="s">
        <v>68</v>
      </c>
      <c r="K118" s="140" t="str">
        <f t="shared" si="8"/>
        <v>e250</v>
      </c>
      <c r="L118" s="193" t="str">
        <f t="shared" si="9"/>
        <v>Provisions pour sinistres</v>
      </c>
      <c r="N118" s="8" t="s">
        <v>192</v>
      </c>
      <c r="O118" s="41" t="s">
        <v>427</v>
      </c>
    </row>
    <row r="119" spans="1:15">
      <c r="A119" s="85" t="s">
        <v>108</v>
      </c>
      <c r="B119" t="s">
        <v>758</v>
      </c>
      <c r="D119" t="s">
        <v>427</v>
      </c>
      <c r="H119" s="139">
        <f t="shared" si="7"/>
        <v>1</v>
      </c>
      <c r="J119" s="57" t="s">
        <v>1840</v>
      </c>
      <c r="K119" s="140" t="str">
        <f t="shared" si="8"/>
        <v>e251</v>
      </c>
      <c r="L119" s="190" t="str">
        <f t="shared" si="9"/>
        <v>Provisions pour sinistres [hors prévisions de recours à encaisser]</v>
      </c>
      <c r="N119" s="8" t="s">
        <v>192</v>
      </c>
      <c r="O119" s="41" t="s">
        <v>427</v>
      </c>
    </row>
    <row r="120" spans="1:15">
      <c r="A120" s="85" t="s">
        <v>101</v>
      </c>
      <c r="B120" t="s">
        <v>759</v>
      </c>
      <c r="D120" t="s">
        <v>427</v>
      </c>
      <c r="H120" s="139">
        <f t="shared" si="7"/>
        <v>1</v>
      </c>
      <c r="J120" s="57" t="s">
        <v>329</v>
      </c>
      <c r="K120" s="140" t="str">
        <f t="shared" si="8"/>
        <v>e213</v>
      </c>
      <c r="L120" s="190" t="str">
        <f t="shared" si="9"/>
        <v>Prévisions de recours à encaisser</v>
      </c>
      <c r="N120" s="8" t="s">
        <v>191</v>
      </c>
      <c r="O120" s="41" t="s">
        <v>427</v>
      </c>
    </row>
    <row r="121" spans="1:15">
      <c r="A121" s="85" t="s">
        <v>99</v>
      </c>
      <c r="B121" t="s">
        <v>760</v>
      </c>
      <c r="D121" t="s">
        <v>427</v>
      </c>
      <c r="H121" s="139">
        <f t="shared" si="7"/>
        <v>1</v>
      </c>
      <c r="J121" s="80" t="s">
        <v>1151</v>
      </c>
      <c r="K121" s="140" t="str">
        <f t="shared" si="8"/>
        <v>e248</v>
      </c>
      <c r="L121" s="131" t="str">
        <f t="shared" si="9"/>
        <v>Provisions pour participation aux excédents et ristournes</v>
      </c>
      <c r="N121" s="8" t="s">
        <v>192</v>
      </c>
      <c r="O121" s="41" t="s">
        <v>427</v>
      </c>
    </row>
    <row r="122" spans="1:15">
      <c r="A122" s="85" t="s">
        <v>109</v>
      </c>
      <c r="B122" t="s">
        <v>761</v>
      </c>
      <c r="D122" t="s">
        <v>427</v>
      </c>
      <c r="H122" s="139">
        <f t="shared" si="7"/>
        <v>1</v>
      </c>
      <c r="J122" s="67" t="s">
        <v>69</v>
      </c>
      <c r="K122" s="140" t="str">
        <f t="shared" si="8"/>
        <v>e242</v>
      </c>
      <c r="L122" s="193" t="str">
        <f t="shared" si="9"/>
        <v>Provisions pour égalisation</v>
      </c>
      <c r="N122" s="8" t="s">
        <v>192</v>
      </c>
      <c r="O122" s="41" t="s">
        <v>427</v>
      </c>
    </row>
    <row r="123" spans="1:15">
      <c r="A123" s="85" t="s">
        <v>193</v>
      </c>
      <c r="B123" t="s">
        <v>762</v>
      </c>
      <c r="D123" t="s">
        <v>427</v>
      </c>
      <c r="H123" s="139">
        <f t="shared" si="7"/>
        <v>1</v>
      </c>
      <c r="J123" s="67" t="s">
        <v>70</v>
      </c>
      <c r="K123" s="140" t="str">
        <f t="shared" si="8"/>
        <v>e93</v>
      </c>
      <c r="L123" s="193" t="str">
        <f t="shared" si="9"/>
        <v>Autres provisions techniques</v>
      </c>
      <c r="M123" s="8" t="s">
        <v>190</v>
      </c>
      <c r="N123" s="8" t="s">
        <v>192</v>
      </c>
      <c r="O123" s="41" t="s">
        <v>427</v>
      </c>
    </row>
    <row r="124" spans="1:15">
      <c r="A124" s="85" t="s">
        <v>110</v>
      </c>
      <c r="B124" t="s">
        <v>763</v>
      </c>
      <c r="D124" t="s">
        <v>427</v>
      </c>
      <c r="H124" s="139">
        <f t="shared" si="7"/>
        <v>1</v>
      </c>
      <c r="J124" s="64" t="s">
        <v>198</v>
      </c>
      <c r="K124" s="140" t="str">
        <f t="shared" si="8"/>
        <v>e230</v>
      </c>
      <c r="L124" s="193" t="str">
        <f t="shared" si="9"/>
        <v>Provision pour aléas financiers</v>
      </c>
      <c r="N124" s="8" t="s">
        <v>192</v>
      </c>
      <c r="O124" s="41" t="s">
        <v>427</v>
      </c>
    </row>
    <row r="125" spans="1:15">
      <c r="A125" s="85" t="s">
        <v>26</v>
      </c>
      <c r="B125" t="s">
        <v>764</v>
      </c>
      <c r="D125" t="s">
        <v>427</v>
      </c>
      <c r="H125" s="139">
        <f t="shared" si="7"/>
        <v>2</v>
      </c>
      <c r="J125" s="64" t="s">
        <v>199</v>
      </c>
      <c r="K125" s="140" t="str">
        <f t="shared" si="8"/>
        <v>e234</v>
      </c>
      <c r="L125" s="193" t="str">
        <f t="shared" si="9"/>
        <v>Provision pour risques en cours</v>
      </c>
      <c r="N125" s="8" t="s">
        <v>192</v>
      </c>
      <c r="O125" s="41" t="s">
        <v>427</v>
      </c>
    </row>
    <row r="126" spans="1:15">
      <c r="A126" s="85" t="s">
        <v>544</v>
      </c>
      <c r="B126" t="s">
        <v>765</v>
      </c>
      <c r="D126" t="s">
        <v>427</v>
      </c>
      <c r="H126" s="139">
        <f t="shared" si="7"/>
        <v>1</v>
      </c>
      <c r="J126" s="68" t="s">
        <v>200</v>
      </c>
      <c r="K126" s="140" t="str">
        <f t="shared" ref="K126:K157" si="10">VLOOKUP(J126,A:B,2,FALSE)</f>
        <v>e233</v>
      </c>
      <c r="L126" s="131" t="str">
        <f t="shared" ref="L126:L157" si="11">J126</f>
        <v>Provision pour risques croissants</v>
      </c>
      <c r="N126" s="8" t="s">
        <v>192</v>
      </c>
      <c r="O126" s="41" t="s">
        <v>427</v>
      </c>
    </row>
    <row r="127" spans="1:15">
      <c r="A127" s="85" t="s">
        <v>29</v>
      </c>
      <c r="B127" t="s">
        <v>766</v>
      </c>
      <c r="D127" t="s">
        <v>427</v>
      </c>
      <c r="H127" s="139">
        <f t="shared" si="7"/>
        <v>1</v>
      </c>
      <c r="J127" s="64" t="s">
        <v>201</v>
      </c>
      <c r="K127" s="140" t="str">
        <f t="shared" si="10"/>
        <v>e229</v>
      </c>
      <c r="L127" s="193" t="str">
        <f t="shared" si="11"/>
        <v>Provision mathématique des rentes</v>
      </c>
      <c r="N127" s="8" t="s">
        <v>192</v>
      </c>
      <c r="O127" s="41" t="s">
        <v>427</v>
      </c>
    </row>
    <row r="128" spans="1:15">
      <c r="A128" s="85" t="s">
        <v>44</v>
      </c>
      <c r="B128" t="s">
        <v>767</v>
      </c>
      <c r="D128" t="s">
        <v>427</v>
      </c>
      <c r="H128" s="139">
        <f t="shared" si="7"/>
        <v>1</v>
      </c>
      <c r="J128" s="64" t="s">
        <v>202</v>
      </c>
      <c r="K128" s="140" t="str">
        <f t="shared" si="10"/>
        <v>e225</v>
      </c>
      <c r="L128" s="193" t="str">
        <f t="shared" si="11"/>
        <v>Provision de diversification</v>
      </c>
      <c r="N128" s="8" t="s">
        <v>192</v>
      </c>
      <c r="O128" s="41" t="s">
        <v>427</v>
      </c>
    </row>
    <row r="129" spans="1:15">
      <c r="A129" s="85" t="s">
        <v>42</v>
      </c>
      <c r="B129" t="s">
        <v>768</v>
      </c>
      <c r="D129" t="s">
        <v>427</v>
      </c>
      <c r="H129" s="139">
        <f t="shared" si="7"/>
        <v>1</v>
      </c>
      <c r="J129" s="64" t="s">
        <v>1445</v>
      </c>
      <c r="K129" s="140" t="str">
        <f t="shared" si="10"/>
        <v>e226</v>
      </c>
      <c r="L129" s="193" t="str">
        <f t="shared" si="11"/>
        <v>Provision collective de diversification différée</v>
      </c>
      <c r="N129" s="8" t="s">
        <v>192</v>
      </c>
      <c r="O129" s="41" t="s">
        <v>427</v>
      </c>
    </row>
    <row r="130" spans="1:15">
      <c r="A130" s="85" t="s">
        <v>223</v>
      </c>
      <c r="B130" t="s">
        <v>769</v>
      </c>
      <c r="D130" t="s">
        <v>427</v>
      </c>
      <c r="H130" s="139">
        <f t="shared" ref="H130:H193" si="12">COUNTIF(J:J,A130)</f>
        <v>1</v>
      </c>
      <c r="J130" s="64" t="s">
        <v>537</v>
      </c>
      <c r="K130" s="140" t="str">
        <f t="shared" si="10"/>
        <v>e232</v>
      </c>
      <c r="L130" s="193" t="str">
        <f t="shared" si="11"/>
        <v>Provision pour risque d'exigibilité</v>
      </c>
      <c r="N130" s="8" t="s">
        <v>192</v>
      </c>
      <c r="O130" s="41" t="s">
        <v>427</v>
      </c>
    </row>
    <row r="131" spans="1:15">
      <c r="A131" s="85" t="s">
        <v>118</v>
      </c>
      <c r="B131" t="s">
        <v>770</v>
      </c>
      <c r="D131" t="s">
        <v>427</v>
      </c>
      <c r="H131" s="139">
        <f t="shared" si="12"/>
        <v>1</v>
      </c>
      <c r="J131" s="64" t="s">
        <v>1637</v>
      </c>
      <c r="K131" s="140" t="str">
        <f t="shared" si="10"/>
        <v>e323</v>
      </c>
      <c r="L131" s="193" t="str">
        <f t="shared" si="11"/>
        <v>Autres provisions techniques vie relatives aux contrats PERP</v>
      </c>
      <c r="N131" s="8" t="s">
        <v>192</v>
      </c>
      <c r="O131" s="41" t="s">
        <v>427</v>
      </c>
    </row>
    <row r="132" spans="1:15">
      <c r="A132" s="85" t="s">
        <v>76</v>
      </c>
      <c r="B132" t="s">
        <v>771</v>
      </c>
      <c r="D132" t="s">
        <v>427</v>
      </c>
      <c r="H132" s="139">
        <f t="shared" si="12"/>
        <v>1</v>
      </c>
      <c r="J132" s="64" t="s">
        <v>279</v>
      </c>
      <c r="K132" s="140" t="str">
        <f t="shared" si="10"/>
        <v>e236</v>
      </c>
      <c r="L132" s="193" t="str">
        <f t="shared" si="11"/>
        <v>Provision technique spéciale</v>
      </c>
      <c r="N132" s="8" t="s">
        <v>192</v>
      </c>
      <c r="O132" s="41" t="s">
        <v>427</v>
      </c>
    </row>
    <row r="133" spans="1:15">
      <c r="A133" s="85" t="s">
        <v>214</v>
      </c>
      <c r="B133" t="s">
        <v>772</v>
      </c>
      <c r="D133" t="s">
        <v>427</v>
      </c>
      <c r="H133" s="139">
        <f t="shared" si="12"/>
        <v>1</v>
      </c>
      <c r="J133" s="64" t="s">
        <v>280</v>
      </c>
      <c r="K133" s="140" t="str">
        <f t="shared" si="10"/>
        <v>e237</v>
      </c>
      <c r="L133" s="193" t="str">
        <f t="shared" si="11"/>
        <v>Provision technique spéciale complémentaire</v>
      </c>
      <c r="N133" s="8" t="s">
        <v>192</v>
      </c>
      <c r="O133" s="41" t="s">
        <v>427</v>
      </c>
    </row>
    <row r="134" spans="1:15">
      <c r="A134" s="85" t="s">
        <v>210</v>
      </c>
      <c r="B134" t="s">
        <v>773</v>
      </c>
      <c r="D134" t="s">
        <v>427</v>
      </c>
      <c r="H134" s="139">
        <f t="shared" si="12"/>
        <v>1</v>
      </c>
      <c r="J134" s="64" t="s">
        <v>1638</v>
      </c>
      <c r="K134" s="140" t="str">
        <f t="shared" si="10"/>
        <v>e324</v>
      </c>
      <c r="L134" s="193" t="str">
        <f t="shared" si="11"/>
        <v>Engagements envers les institutions de prévoyance ou relatifs aux fonds de placement gérés par l’entreprise</v>
      </c>
      <c r="N134" s="8" t="s">
        <v>192</v>
      </c>
      <c r="O134" s="41" t="s">
        <v>427</v>
      </c>
    </row>
    <row r="135" spans="1:15">
      <c r="A135" s="85" t="s">
        <v>545</v>
      </c>
      <c r="B135" t="s">
        <v>774</v>
      </c>
      <c r="D135" t="s">
        <v>427</v>
      </c>
      <c r="H135" s="139">
        <f t="shared" si="12"/>
        <v>1</v>
      </c>
      <c r="J135" s="64" t="s">
        <v>1639</v>
      </c>
      <c r="K135" s="140" t="str">
        <f t="shared" si="10"/>
        <v>e325</v>
      </c>
      <c r="L135" s="193" t="str">
        <f t="shared" si="11"/>
        <v>Dotations à la provision pour risque d’exigibilité restant à constater</v>
      </c>
      <c r="N135" s="8" t="s">
        <v>192</v>
      </c>
      <c r="O135" s="41" t="s">
        <v>427</v>
      </c>
    </row>
    <row r="136" spans="1:15">
      <c r="A136" s="85" t="s">
        <v>507</v>
      </c>
      <c r="B136" t="s">
        <v>775</v>
      </c>
      <c r="D136" t="s">
        <v>427</v>
      </c>
      <c r="H136" s="139">
        <f t="shared" si="12"/>
        <v>1</v>
      </c>
      <c r="J136" s="66" t="s">
        <v>1152</v>
      </c>
      <c r="K136" s="140" t="str">
        <f t="shared" si="10"/>
        <v>e254</v>
      </c>
      <c r="L136" s="193" t="str">
        <f t="shared" si="11"/>
        <v>Provisions techniques des opérations en unités de compte</v>
      </c>
      <c r="M136" s="8" t="s">
        <v>190</v>
      </c>
      <c r="N136" s="8" t="s">
        <v>192</v>
      </c>
      <c r="O136" s="41" t="s">
        <v>427</v>
      </c>
    </row>
    <row r="137" spans="1:15">
      <c r="A137" s="85" t="s">
        <v>37</v>
      </c>
      <c r="B137" t="s">
        <v>776</v>
      </c>
      <c r="D137" t="s">
        <v>427</v>
      </c>
      <c r="H137" s="139">
        <f t="shared" si="12"/>
        <v>1</v>
      </c>
      <c r="J137" s="66" t="s">
        <v>90</v>
      </c>
      <c r="K137" s="140" t="str">
        <f t="shared" si="10"/>
        <v>e154</v>
      </c>
      <c r="L137" s="193" t="str">
        <f t="shared" si="11"/>
        <v>Engagements techniques sur opérations données en substitution</v>
      </c>
      <c r="N137" s="8" t="s">
        <v>192</v>
      </c>
      <c r="O137" s="41" t="s">
        <v>427</v>
      </c>
    </row>
    <row r="138" spans="1:15">
      <c r="A138" s="85" t="s">
        <v>508</v>
      </c>
      <c r="B138" t="s">
        <v>777</v>
      </c>
      <c r="D138" t="s">
        <v>427</v>
      </c>
      <c r="H138" s="139">
        <f t="shared" si="12"/>
        <v>1</v>
      </c>
      <c r="J138" s="66" t="s">
        <v>72</v>
      </c>
      <c r="K138" s="140" t="str">
        <f t="shared" si="10"/>
        <v>e238</v>
      </c>
      <c r="L138" s="193" t="str">
        <f t="shared" si="11"/>
        <v>Provisions (passifs non techniques)</v>
      </c>
      <c r="M138" s="8" t="s">
        <v>190</v>
      </c>
      <c r="N138" s="8" t="s">
        <v>192</v>
      </c>
      <c r="O138" s="41" t="s">
        <v>427</v>
      </c>
    </row>
    <row r="139" spans="1:15">
      <c r="A139" s="85" t="s">
        <v>38</v>
      </c>
      <c r="B139" t="s">
        <v>778</v>
      </c>
      <c r="D139" t="s">
        <v>427</v>
      </c>
      <c r="H139" s="139">
        <f t="shared" si="12"/>
        <v>1</v>
      </c>
      <c r="J139" s="67" t="s">
        <v>251</v>
      </c>
      <c r="K139" s="140" t="str">
        <f t="shared" si="10"/>
        <v>e252</v>
      </c>
      <c r="L139" s="193" t="str">
        <f t="shared" si="11"/>
        <v>Provisions réglementées</v>
      </c>
      <c r="N139" s="8" t="s">
        <v>192</v>
      </c>
      <c r="O139" s="41" t="s">
        <v>427</v>
      </c>
    </row>
    <row r="140" spans="1:15">
      <c r="A140" s="85" t="s">
        <v>1591</v>
      </c>
      <c r="B140" t="s">
        <v>779</v>
      </c>
      <c r="D140" t="s">
        <v>427</v>
      </c>
      <c r="H140" s="139">
        <f t="shared" si="12"/>
        <v>1</v>
      </c>
      <c r="J140" s="67" t="s">
        <v>252</v>
      </c>
      <c r="K140" s="140" t="str">
        <f t="shared" si="10"/>
        <v>e249</v>
      </c>
      <c r="L140" s="193" t="str">
        <f t="shared" si="11"/>
        <v>Provisions pour risques et charges</v>
      </c>
      <c r="M140" s="8" t="s">
        <v>190</v>
      </c>
      <c r="N140" s="8" t="s">
        <v>192</v>
      </c>
      <c r="O140" s="41" t="s">
        <v>427</v>
      </c>
    </row>
    <row r="141" spans="1:15">
      <c r="A141" s="85" t="s">
        <v>300</v>
      </c>
      <c r="B141" t="s">
        <v>780</v>
      </c>
      <c r="D141" t="s">
        <v>427</v>
      </c>
      <c r="H141" s="139">
        <f t="shared" si="12"/>
        <v>5</v>
      </c>
      <c r="J141" s="64" t="s">
        <v>253</v>
      </c>
      <c r="K141" s="140" t="str">
        <f t="shared" si="10"/>
        <v>e153</v>
      </c>
      <c r="L141" s="193" t="str">
        <f t="shared" si="11"/>
        <v>Engagements de retraite et avantages similaires</v>
      </c>
      <c r="N141" s="8" t="s">
        <v>192</v>
      </c>
      <c r="O141" s="41" t="s">
        <v>427</v>
      </c>
    </row>
    <row r="142" spans="1:15">
      <c r="A142" s="85" t="s">
        <v>39</v>
      </c>
      <c r="B142" t="s">
        <v>781</v>
      </c>
      <c r="D142" t="s">
        <v>427</v>
      </c>
      <c r="H142" s="139">
        <f t="shared" si="12"/>
        <v>1</v>
      </c>
      <c r="J142" s="64" t="s">
        <v>254</v>
      </c>
      <c r="K142" s="140" t="str">
        <f t="shared" si="10"/>
        <v>e243</v>
      </c>
      <c r="L142" s="193" t="str">
        <f t="shared" si="11"/>
        <v>Provisions pour impôts et taxes</v>
      </c>
      <c r="N142" s="8" t="s">
        <v>192</v>
      </c>
      <c r="O142" s="41" t="s">
        <v>427</v>
      </c>
    </row>
    <row r="143" spans="1:15">
      <c r="A143" s="85" t="s">
        <v>14</v>
      </c>
      <c r="B143" t="s">
        <v>782</v>
      </c>
      <c r="D143" t="s">
        <v>427</v>
      </c>
      <c r="H143" s="139">
        <f t="shared" si="12"/>
        <v>2</v>
      </c>
      <c r="J143" s="64" t="s">
        <v>255</v>
      </c>
      <c r="K143" s="140" t="str">
        <f t="shared" si="10"/>
        <v>e244</v>
      </c>
      <c r="L143" s="193" t="str">
        <f t="shared" si="11"/>
        <v>Provisions pour litiges</v>
      </c>
      <c r="M143" s="8" t="s">
        <v>190</v>
      </c>
      <c r="N143" s="8" t="s">
        <v>192</v>
      </c>
      <c r="O143" s="41" t="s">
        <v>427</v>
      </c>
    </row>
    <row r="144" spans="1:15">
      <c r="A144" s="85" t="s">
        <v>1538</v>
      </c>
      <c r="B144" t="s">
        <v>783</v>
      </c>
      <c r="D144" t="s">
        <v>427</v>
      </c>
      <c r="H144" s="139">
        <f t="shared" si="12"/>
        <v>2</v>
      </c>
      <c r="J144" s="69" t="s">
        <v>256</v>
      </c>
      <c r="K144" s="140" t="str">
        <f t="shared" si="10"/>
        <v>e247</v>
      </c>
      <c r="L144" s="193" t="str">
        <f t="shared" si="11"/>
        <v>Provisions pour litiges salariés</v>
      </c>
      <c r="N144" s="8" t="s">
        <v>192</v>
      </c>
      <c r="O144" s="41" t="s">
        <v>427</v>
      </c>
    </row>
    <row r="145" spans="1:15">
      <c r="A145" s="85" t="s">
        <v>229</v>
      </c>
      <c r="B145" t="s">
        <v>784</v>
      </c>
      <c r="D145" t="s">
        <v>427</v>
      </c>
      <c r="H145" s="139">
        <f t="shared" si="12"/>
        <v>2</v>
      </c>
      <c r="J145" s="69" t="s">
        <v>257</v>
      </c>
      <c r="K145" s="140" t="str">
        <f t="shared" si="10"/>
        <v>e245</v>
      </c>
      <c r="L145" s="193" t="str">
        <f t="shared" si="11"/>
        <v>Provisions pour litiges assurés</v>
      </c>
      <c r="N145" s="8" t="s">
        <v>192</v>
      </c>
      <c r="O145" s="41" t="s">
        <v>427</v>
      </c>
    </row>
    <row r="146" spans="1:15">
      <c r="A146" s="85" t="s">
        <v>100</v>
      </c>
      <c r="B146" t="s">
        <v>785</v>
      </c>
      <c r="D146" t="s">
        <v>427</v>
      </c>
      <c r="H146" s="139">
        <f t="shared" si="12"/>
        <v>1</v>
      </c>
      <c r="J146" s="69" t="s">
        <v>258</v>
      </c>
      <c r="K146" s="140" t="str">
        <f t="shared" si="10"/>
        <v>e246</v>
      </c>
      <c r="L146" s="193" t="str">
        <f t="shared" si="11"/>
        <v>Provisions pour litiges avec des intermédiaires</v>
      </c>
      <c r="N146" s="8" t="s">
        <v>192</v>
      </c>
      <c r="O146" s="41" t="s">
        <v>427</v>
      </c>
    </row>
    <row r="147" spans="1:15">
      <c r="A147" s="85" t="s">
        <v>15</v>
      </c>
      <c r="B147" t="s">
        <v>786</v>
      </c>
      <c r="D147" t="s">
        <v>427</v>
      </c>
      <c r="H147" s="139">
        <f t="shared" si="12"/>
        <v>1</v>
      </c>
      <c r="J147" s="69" t="s">
        <v>259</v>
      </c>
      <c r="K147" s="140" t="str">
        <f t="shared" si="10"/>
        <v>e240</v>
      </c>
      <c r="L147" s="193" t="str">
        <f t="shared" si="11"/>
        <v>Provisions pour autres litiges</v>
      </c>
      <c r="N147" s="8" t="s">
        <v>192</v>
      </c>
      <c r="O147" s="41" t="s">
        <v>427</v>
      </c>
    </row>
    <row r="148" spans="1:15">
      <c r="A148" s="85" t="s">
        <v>1940</v>
      </c>
      <c r="B148" t="s">
        <v>787</v>
      </c>
      <c r="D148" t="s">
        <v>427</v>
      </c>
      <c r="H148" s="139">
        <f t="shared" si="12"/>
        <v>1</v>
      </c>
      <c r="J148" s="64" t="s">
        <v>260</v>
      </c>
      <c r="K148" s="140" t="str">
        <f t="shared" si="10"/>
        <v>e235</v>
      </c>
      <c r="L148" s="193" t="str">
        <f t="shared" si="11"/>
        <v>Provision sur produits dérivés</v>
      </c>
      <c r="N148" s="8" t="s">
        <v>192</v>
      </c>
      <c r="O148" s="41" t="s">
        <v>427</v>
      </c>
    </row>
    <row r="149" spans="1:15">
      <c r="A149" s="85" t="s">
        <v>1939</v>
      </c>
      <c r="B149" t="s">
        <v>788</v>
      </c>
      <c r="D149" t="s">
        <v>427</v>
      </c>
      <c r="H149" s="139">
        <f t="shared" si="12"/>
        <v>1</v>
      </c>
      <c r="J149" s="64" t="s">
        <v>261</v>
      </c>
      <c r="K149" s="140" t="str">
        <f t="shared" si="10"/>
        <v>e92</v>
      </c>
      <c r="L149" s="193" t="str">
        <f t="shared" si="11"/>
        <v>Autres provisions pour risques</v>
      </c>
      <c r="N149" s="8" t="s">
        <v>192</v>
      </c>
      <c r="O149" s="41" t="s">
        <v>427</v>
      </c>
    </row>
    <row r="150" spans="1:15">
      <c r="A150" s="85" t="s">
        <v>43</v>
      </c>
      <c r="B150" t="s">
        <v>789</v>
      </c>
      <c r="D150" t="s">
        <v>427</v>
      </c>
      <c r="H150" s="139">
        <f t="shared" si="12"/>
        <v>1</v>
      </c>
      <c r="J150" s="64" t="s">
        <v>262</v>
      </c>
      <c r="K150" s="140" t="str">
        <f t="shared" si="10"/>
        <v>e91</v>
      </c>
      <c r="L150" s="193" t="str">
        <f t="shared" si="11"/>
        <v>Autres provisions pour charges</v>
      </c>
      <c r="N150" s="8" t="s">
        <v>192</v>
      </c>
      <c r="O150" s="41" t="s">
        <v>427</v>
      </c>
    </row>
    <row r="151" spans="1:15">
      <c r="A151" s="85" t="s">
        <v>40</v>
      </c>
      <c r="B151" t="s">
        <v>790</v>
      </c>
      <c r="D151" t="s">
        <v>427</v>
      </c>
      <c r="H151" s="139">
        <f t="shared" si="12"/>
        <v>1</v>
      </c>
      <c r="J151" s="66" t="s">
        <v>91</v>
      </c>
      <c r="K151" s="140" t="str">
        <f t="shared" si="10"/>
        <v>e141</v>
      </c>
      <c r="L151" s="193" t="str">
        <f t="shared" si="11"/>
        <v>Dettes pour dépôts en espèces reçus des réassureurs</v>
      </c>
      <c r="N151" s="8" t="s">
        <v>192</v>
      </c>
      <c r="O151" s="41" t="s">
        <v>427</v>
      </c>
    </row>
    <row r="152" spans="1:15">
      <c r="A152" s="85" t="s">
        <v>16</v>
      </c>
      <c r="B152" t="s">
        <v>791</v>
      </c>
      <c r="D152" t="s">
        <v>427</v>
      </c>
      <c r="H152" s="139">
        <f t="shared" si="12"/>
        <v>2</v>
      </c>
      <c r="J152" s="66" t="s">
        <v>92</v>
      </c>
      <c r="K152" s="140" t="str">
        <f t="shared" si="10"/>
        <v>e137</v>
      </c>
      <c r="L152" s="193" t="str">
        <f t="shared" si="11"/>
        <v>Dettes</v>
      </c>
      <c r="M152" s="8" t="s">
        <v>190</v>
      </c>
      <c r="N152" s="8" t="s">
        <v>192</v>
      </c>
      <c r="O152" s="41" t="s">
        <v>427</v>
      </c>
    </row>
    <row r="153" spans="1:15">
      <c r="A153" s="85" t="s">
        <v>71</v>
      </c>
      <c r="B153" t="s">
        <v>792</v>
      </c>
      <c r="D153" t="s">
        <v>427</v>
      </c>
      <c r="H153" s="139">
        <f t="shared" si="12"/>
        <v>4</v>
      </c>
      <c r="J153" s="22" t="s">
        <v>1619</v>
      </c>
      <c r="K153" s="140" t="str">
        <f t="shared" si="10"/>
        <v>e316</v>
      </c>
      <c r="L153" s="174" t="str">
        <f t="shared" si="11"/>
        <v>Dettes nées d’opérations directes et d’opérations de réassurance</v>
      </c>
      <c r="M153" s="8" t="s">
        <v>190</v>
      </c>
      <c r="N153" s="8" t="s">
        <v>192</v>
      </c>
      <c r="O153" s="41" t="s">
        <v>427</v>
      </c>
    </row>
    <row r="154" spans="1:15">
      <c r="A154" s="85" t="s">
        <v>111</v>
      </c>
      <c r="B154" t="s">
        <v>793</v>
      </c>
      <c r="D154" t="s">
        <v>427</v>
      </c>
      <c r="H154" s="139">
        <f t="shared" si="12"/>
        <v>1</v>
      </c>
      <c r="J154" s="64" t="s">
        <v>232</v>
      </c>
      <c r="K154" s="140" t="str">
        <f t="shared" si="10"/>
        <v>e140</v>
      </c>
      <c r="L154" s="193" t="str">
        <f t="shared" si="11"/>
        <v>Dettes nées d’opérations directes et de prise en substitution</v>
      </c>
      <c r="N154" s="8" t="s">
        <v>192</v>
      </c>
      <c r="O154" s="41" t="s">
        <v>427</v>
      </c>
    </row>
    <row r="155" spans="1:15">
      <c r="A155" s="85" t="s">
        <v>293</v>
      </c>
      <c r="B155" t="s">
        <v>794</v>
      </c>
      <c r="D155" t="s">
        <v>427</v>
      </c>
      <c r="H155" s="139">
        <f t="shared" si="12"/>
        <v>1</v>
      </c>
      <c r="J155" s="64" t="s">
        <v>233</v>
      </c>
      <c r="K155" s="140" t="str">
        <f t="shared" si="10"/>
        <v>e139</v>
      </c>
      <c r="L155" s="193" t="str">
        <f t="shared" si="11"/>
        <v>Dettes nées d’opérations de réassurance et de cession en substitution</v>
      </c>
      <c r="N155" s="8" t="s">
        <v>192</v>
      </c>
      <c r="O155" s="41" t="s">
        <v>427</v>
      </c>
    </row>
    <row r="156" spans="1:15">
      <c r="A156" s="85" t="s">
        <v>17</v>
      </c>
      <c r="B156" t="s">
        <v>795</v>
      </c>
      <c r="D156" t="s">
        <v>427</v>
      </c>
      <c r="H156" s="139">
        <f t="shared" si="12"/>
        <v>2</v>
      </c>
      <c r="J156" s="67" t="s">
        <v>93</v>
      </c>
      <c r="K156" s="140" t="str">
        <f t="shared" si="10"/>
        <v>e151</v>
      </c>
      <c r="L156" s="193" t="str">
        <f t="shared" si="11"/>
        <v>Emprunts Obligataires</v>
      </c>
      <c r="N156" s="8" t="s">
        <v>192</v>
      </c>
      <c r="O156" s="41" t="s">
        <v>427</v>
      </c>
    </row>
    <row r="157" spans="1:15">
      <c r="A157" s="85" t="s">
        <v>292</v>
      </c>
      <c r="B157" t="s">
        <v>796</v>
      </c>
      <c r="D157" t="s">
        <v>427</v>
      </c>
      <c r="H157" s="139">
        <f t="shared" si="12"/>
        <v>2</v>
      </c>
      <c r="J157" s="67" t="s">
        <v>94</v>
      </c>
      <c r="K157" s="140" t="str">
        <f t="shared" si="10"/>
        <v>e138</v>
      </c>
      <c r="L157" s="193" t="str">
        <f t="shared" si="11"/>
        <v>Dettes envers des établissements de crédit</v>
      </c>
      <c r="N157" s="8" t="s">
        <v>192</v>
      </c>
      <c r="O157" s="41" t="s">
        <v>427</v>
      </c>
    </row>
    <row r="158" spans="1:15">
      <c r="A158" s="85" t="s">
        <v>1241</v>
      </c>
      <c r="B158" t="s">
        <v>797</v>
      </c>
      <c r="D158" t="s">
        <v>427</v>
      </c>
      <c r="H158" s="139">
        <f t="shared" si="12"/>
        <v>1</v>
      </c>
      <c r="J158" s="67" t="s">
        <v>8</v>
      </c>
      <c r="K158" s="140" t="str">
        <f t="shared" ref="K158:K175" si="13">VLOOKUP(J158,A:B,2,FALSE)</f>
        <v>e73</v>
      </c>
      <c r="L158" s="193" t="str">
        <f t="shared" ref="L158:L175" si="14">J158</f>
        <v>Autres dettes</v>
      </c>
      <c r="M158" s="8" t="s">
        <v>190</v>
      </c>
      <c r="N158" s="8" t="s">
        <v>192</v>
      </c>
      <c r="O158" s="41" t="s">
        <v>427</v>
      </c>
    </row>
    <row r="159" spans="1:15">
      <c r="A159" s="85" t="s">
        <v>33</v>
      </c>
      <c r="B159" t="s">
        <v>798</v>
      </c>
      <c r="D159" t="s">
        <v>427</v>
      </c>
      <c r="H159" s="139">
        <f t="shared" si="12"/>
        <v>3</v>
      </c>
      <c r="J159" s="64" t="s">
        <v>95</v>
      </c>
      <c r="K159" s="140" t="str">
        <f t="shared" si="13"/>
        <v>e298</v>
      </c>
      <c r="L159" s="193" t="str">
        <f t="shared" si="14"/>
        <v>Titres de créance négociables émis</v>
      </c>
      <c r="N159" s="8" t="s">
        <v>192</v>
      </c>
      <c r="O159" s="41" t="s">
        <v>427</v>
      </c>
    </row>
    <row r="160" spans="1:15">
      <c r="A160" s="85" t="s">
        <v>107</v>
      </c>
      <c r="B160" t="s">
        <v>799</v>
      </c>
      <c r="D160" t="s">
        <v>427</v>
      </c>
      <c r="H160" s="139">
        <f t="shared" si="12"/>
        <v>1</v>
      </c>
      <c r="J160" s="64" t="s">
        <v>96</v>
      </c>
      <c r="K160" s="140" t="str">
        <f t="shared" si="13"/>
        <v>e76</v>
      </c>
      <c r="L160" s="193" t="str">
        <f t="shared" si="14"/>
        <v>Autres emprunts, dépôts et cautionnements reçus</v>
      </c>
      <c r="N160" s="8" t="s">
        <v>192</v>
      </c>
      <c r="O160" s="41" t="s">
        <v>427</v>
      </c>
    </row>
    <row r="161" spans="1:18">
      <c r="A161" s="85" t="s">
        <v>34</v>
      </c>
      <c r="B161" t="s">
        <v>800</v>
      </c>
      <c r="D161" t="s">
        <v>427</v>
      </c>
      <c r="H161" s="139">
        <f t="shared" si="12"/>
        <v>1</v>
      </c>
      <c r="J161" s="64" t="s">
        <v>71</v>
      </c>
      <c r="K161" s="140" t="str">
        <f t="shared" si="13"/>
        <v>e201</v>
      </c>
      <c r="L161" s="193" t="str">
        <f t="shared" si="14"/>
        <v>Personnel</v>
      </c>
      <c r="N161" s="8" t="s">
        <v>192</v>
      </c>
      <c r="O161" s="41" t="s">
        <v>427</v>
      </c>
    </row>
    <row r="162" spans="1:18">
      <c r="A162" s="85" t="s">
        <v>49</v>
      </c>
      <c r="B162" t="s">
        <v>801</v>
      </c>
      <c r="D162" t="s">
        <v>427</v>
      </c>
      <c r="H162" s="139">
        <f t="shared" si="12"/>
        <v>1</v>
      </c>
      <c r="J162" s="64" t="s">
        <v>538</v>
      </c>
      <c r="K162" s="140" t="str">
        <f t="shared" si="13"/>
        <v>e156</v>
      </c>
      <c r="L162" s="193" t="str">
        <f t="shared" si="14"/>
        <v>État, organismes sociaux, collectivités publiques</v>
      </c>
      <c r="N162" s="8" t="s">
        <v>192</v>
      </c>
      <c r="O162" s="41" t="s">
        <v>427</v>
      </c>
    </row>
    <row r="163" spans="1:18">
      <c r="A163" s="85" t="s">
        <v>48</v>
      </c>
      <c r="B163" t="s">
        <v>802</v>
      </c>
      <c r="D163" t="s">
        <v>427</v>
      </c>
      <c r="H163" s="139">
        <f t="shared" si="12"/>
        <v>1</v>
      </c>
      <c r="J163" s="64" t="s">
        <v>97</v>
      </c>
      <c r="K163" s="140" t="str">
        <f t="shared" si="13"/>
        <v>e132</v>
      </c>
      <c r="L163" s="193" t="str">
        <f t="shared" si="14"/>
        <v>Créditeurs divers</v>
      </c>
      <c r="N163" s="8" t="s">
        <v>192</v>
      </c>
      <c r="O163" s="41" t="s">
        <v>427</v>
      </c>
    </row>
    <row r="164" spans="1:18">
      <c r="A164" s="85" t="s">
        <v>329</v>
      </c>
      <c r="B164" t="s">
        <v>803</v>
      </c>
      <c r="D164" t="s">
        <v>427</v>
      </c>
      <c r="H164" s="139">
        <f t="shared" si="12"/>
        <v>2</v>
      </c>
      <c r="J164" s="47" t="s">
        <v>1615</v>
      </c>
      <c r="K164" s="140" t="str">
        <f t="shared" si="13"/>
        <v>e314</v>
      </c>
      <c r="L164" s="174" t="str">
        <f t="shared" si="14"/>
        <v>Comptes de régularisation et différences de conversion</v>
      </c>
      <c r="M164" s="8" t="s">
        <v>190</v>
      </c>
      <c r="N164" s="8" t="s">
        <v>192</v>
      </c>
      <c r="O164" s="41" t="s">
        <v>427</v>
      </c>
    </row>
    <row r="165" spans="1:18">
      <c r="A165" s="85" t="s">
        <v>1851</v>
      </c>
      <c r="B165" t="s">
        <v>804</v>
      </c>
      <c r="D165" t="s">
        <v>427</v>
      </c>
      <c r="H165" s="139">
        <f t="shared" si="12"/>
        <v>1</v>
      </c>
      <c r="J165" s="67" t="s">
        <v>1147</v>
      </c>
      <c r="K165" s="140" t="str">
        <f t="shared" si="13"/>
        <v>e122</v>
      </c>
      <c r="L165" s="193" t="str">
        <f t="shared" si="14"/>
        <v>Comptes de régularisation</v>
      </c>
      <c r="M165" s="8" t="s">
        <v>190</v>
      </c>
      <c r="N165" s="8" t="s">
        <v>192</v>
      </c>
      <c r="O165" s="41" t="s">
        <v>427</v>
      </c>
    </row>
    <row r="166" spans="1:18">
      <c r="A166" s="85" t="s">
        <v>1852</v>
      </c>
      <c r="B166" t="s">
        <v>805</v>
      </c>
      <c r="D166" t="s">
        <v>427</v>
      </c>
      <c r="H166" s="139">
        <f t="shared" si="12"/>
        <v>1</v>
      </c>
      <c r="J166" s="60" t="s">
        <v>268</v>
      </c>
      <c r="K166" s="140" t="str">
        <f t="shared" si="13"/>
        <v>e219</v>
      </c>
      <c r="L166" s="191" t="str">
        <f t="shared" si="14"/>
        <v>Produits à répartir sur plusieurs exercices</v>
      </c>
      <c r="N166" s="8" t="s">
        <v>192</v>
      </c>
      <c r="O166" s="41" t="s">
        <v>427</v>
      </c>
    </row>
    <row r="167" spans="1:18">
      <c r="A167" s="85" t="s">
        <v>1846</v>
      </c>
      <c r="B167" t="s">
        <v>806</v>
      </c>
      <c r="D167" t="s">
        <v>427</v>
      </c>
      <c r="H167" s="139">
        <f t="shared" si="12"/>
        <v>2</v>
      </c>
      <c r="J167" s="60" t="s">
        <v>269</v>
      </c>
      <c r="K167" s="140" t="str">
        <f t="shared" si="13"/>
        <v>e59</v>
      </c>
      <c r="L167" s="191" t="str">
        <f t="shared" si="14"/>
        <v>Amortissement des différences sur les prix de remboursement</v>
      </c>
      <c r="N167" s="8" t="s">
        <v>192</v>
      </c>
      <c r="O167" s="41" t="s">
        <v>427</v>
      </c>
    </row>
    <row r="168" spans="1:18">
      <c r="A168" s="85" t="s">
        <v>85</v>
      </c>
      <c r="B168" t="s">
        <v>807</v>
      </c>
      <c r="D168" t="s">
        <v>427</v>
      </c>
      <c r="H168" s="139">
        <f t="shared" si="12"/>
        <v>3</v>
      </c>
      <c r="J168" s="60" t="s">
        <v>270</v>
      </c>
      <c r="K168" s="140" t="str">
        <f t="shared" si="13"/>
        <v>e260</v>
      </c>
      <c r="L168" s="191" t="str">
        <f t="shared" si="14"/>
        <v>Report de commissions reçues des réassureurs</v>
      </c>
      <c r="N168" s="8" t="s">
        <v>192</v>
      </c>
      <c r="O168" s="41" t="s">
        <v>427</v>
      </c>
    </row>
    <row r="169" spans="1:18">
      <c r="A169" s="85" t="s">
        <v>106</v>
      </c>
      <c r="B169" t="s">
        <v>808</v>
      </c>
      <c r="D169" t="s">
        <v>427</v>
      </c>
      <c r="H169" s="139">
        <f t="shared" si="12"/>
        <v>1</v>
      </c>
      <c r="J169" s="60" t="s">
        <v>265</v>
      </c>
      <c r="K169" s="140" t="str">
        <f t="shared" si="13"/>
        <v>e125</v>
      </c>
      <c r="L169" s="191" t="str">
        <f t="shared" si="14"/>
        <v>Comptes de régularisation liés aux instruments financiers à terme</v>
      </c>
      <c r="M169" s="8" t="s">
        <v>190</v>
      </c>
      <c r="N169" s="8" t="s">
        <v>192</v>
      </c>
      <c r="O169" s="41" t="s">
        <v>427</v>
      </c>
    </row>
    <row r="170" spans="1:18">
      <c r="A170" s="85" t="s">
        <v>268</v>
      </c>
      <c r="B170" t="s">
        <v>809</v>
      </c>
      <c r="D170" t="s">
        <v>427</v>
      </c>
      <c r="H170" s="139">
        <f t="shared" si="12"/>
        <v>2</v>
      </c>
      <c r="J170" s="61" t="s">
        <v>519</v>
      </c>
      <c r="K170" s="140" t="str">
        <f t="shared" si="13"/>
        <v>e124</v>
      </c>
      <c r="L170" s="191" t="str">
        <f t="shared" si="14"/>
        <v>Comptes de régularisation liés à des stratégies d'investissement ou de désinvestissement</v>
      </c>
      <c r="N170" s="8" t="s">
        <v>192</v>
      </c>
      <c r="O170" s="41" t="s">
        <v>427</v>
      </c>
    </row>
    <row r="171" spans="1:18">
      <c r="A171" s="85" t="s">
        <v>18</v>
      </c>
      <c r="B171" t="s">
        <v>810</v>
      </c>
      <c r="D171" t="s">
        <v>427</v>
      </c>
      <c r="H171" s="139">
        <f t="shared" si="12"/>
        <v>1</v>
      </c>
      <c r="J171" s="61" t="s">
        <v>520</v>
      </c>
      <c r="K171" s="140" t="str">
        <f t="shared" si="13"/>
        <v>e123</v>
      </c>
      <c r="L171" s="191" t="str">
        <f t="shared" si="14"/>
        <v>Comptes de régularisation liés à des stratégies de rendement</v>
      </c>
      <c r="N171" s="8" t="s">
        <v>192</v>
      </c>
      <c r="O171" s="41" t="s">
        <v>427</v>
      </c>
    </row>
    <row r="172" spans="1:18">
      <c r="A172" s="85" t="s">
        <v>19</v>
      </c>
      <c r="B172" t="s">
        <v>811</v>
      </c>
      <c r="D172" t="s">
        <v>427</v>
      </c>
      <c r="H172" s="139">
        <f t="shared" si="12"/>
        <v>1</v>
      </c>
      <c r="J172" s="61" t="s">
        <v>266</v>
      </c>
      <c r="K172" s="140" t="str">
        <f t="shared" si="13"/>
        <v>e126</v>
      </c>
      <c r="L172" s="191" t="str">
        <f t="shared" si="14"/>
        <v>Comptes de régularisation sur autres opérations</v>
      </c>
      <c r="N172" s="8" t="s">
        <v>192</v>
      </c>
      <c r="O172" s="41" t="s">
        <v>427</v>
      </c>
    </row>
    <row r="173" spans="1:18">
      <c r="A173" s="85" t="s">
        <v>622</v>
      </c>
      <c r="B173" t="s">
        <v>812</v>
      </c>
      <c r="D173" t="s">
        <v>427</v>
      </c>
      <c r="H173" s="139">
        <f t="shared" si="12"/>
        <v>1</v>
      </c>
      <c r="J173" s="60" t="s">
        <v>536</v>
      </c>
      <c r="K173" s="140" t="str">
        <f t="shared" si="13"/>
        <v>e157</v>
      </c>
      <c r="L173" s="191" t="str">
        <f t="shared" si="14"/>
        <v>Évaluations techniques de la réassurance</v>
      </c>
      <c r="N173" s="8" t="s">
        <v>192</v>
      </c>
      <c r="O173" s="41" t="s">
        <v>427</v>
      </c>
    </row>
    <row r="174" spans="1:18">
      <c r="A174" s="85" t="s">
        <v>105</v>
      </c>
      <c r="B174" t="s">
        <v>813</v>
      </c>
      <c r="D174" t="s">
        <v>427</v>
      </c>
      <c r="H174" s="139">
        <f t="shared" si="12"/>
        <v>1</v>
      </c>
      <c r="J174" s="60" t="s">
        <v>267</v>
      </c>
      <c r="K174" s="140" t="str">
        <f t="shared" si="13"/>
        <v>e74</v>
      </c>
      <c r="L174" s="191" t="str">
        <f t="shared" si="14"/>
        <v>Autres éléments de comptes de régularisation</v>
      </c>
      <c r="N174" s="8" t="s">
        <v>192</v>
      </c>
      <c r="O174" s="41" t="s">
        <v>427</v>
      </c>
    </row>
    <row r="175" spans="1:18">
      <c r="A175" s="85" t="s">
        <v>619</v>
      </c>
      <c r="B175" t="s">
        <v>814</v>
      </c>
      <c r="D175" t="s">
        <v>427</v>
      </c>
      <c r="H175" s="139">
        <f t="shared" si="12"/>
        <v>1</v>
      </c>
      <c r="J175" s="67" t="s">
        <v>98</v>
      </c>
      <c r="K175" s="140" t="str">
        <f t="shared" si="13"/>
        <v>e142</v>
      </c>
      <c r="L175" s="193" t="str">
        <f t="shared" si="14"/>
        <v>Différence de conversion</v>
      </c>
      <c r="N175" s="8" t="s">
        <v>192</v>
      </c>
      <c r="O175" s="41" t="s">
        <v>427</v>
      </c>
    </row>
    <row r="176" spans="1:18">
      <c r="A176" s="85" t="s">
        <v>202</v>
      </c>
      <c r="B176" t="s">
        <v>815</v>
      </c>
      <c r="D176" t="s">
        <v>427</v>
      </c>
      <c r="H176" s="139">
        <f t="shared" si="12"/>
        <v>2</v>
      </c>
      <c r="J176" s="12" t="s">
        <v>1623</v>
      </c>
      <c r="K176" s="140"/>
      <c r="L176" s="19"/>
      <c r="O176" s="41" t="s">
        <v>427</v>
      </c>
      <c r="Q176" t="s">
        <v>24</v>
      </c>
      <c r="R176" t="s">
        <v>1870</v>
      </c>
    </row>
    <row r="177" spans="1:18">
      <c r="A177" s="85" t="s">
        <v>1445</v>
      </c>
      <c r="B177" t="s">
        <v>1357</v>
      </c>
      <c r="D177" t="s">
        <v>427</v>
      </c>
      <c r="H177" s="139">
        <f t="shared" si="12"/>
        <v>2</v>
      </c>
      <c r="J177" s="10" t="s">
        <v>244</v>
      </c>
      <c r="K177" s="140" t="str">
        <f t="shared" ref="K177:K210" si="15">VLOOKUP(J177,A:B,2,FALSE)</f>
        <v>x0</v>
      </c>
      <c r="L177" s="19" t="str">
        <f t="shared" ref="L177:L208" si="16">J177</f>
        <v>Total/NA</v>
      </c>
      <c r="M177" s="8" t="s">
        <v>190</v>
      </c>
      <c r="O177" t="s">
        <v>243</v>
      </c>
      <c r="R177" s="5"/>
    </row>
    <row r="178" spans="1:18">
      <c r="A178" s="85" t="s">
        <v>196</v>
      </c>
      <c r="B178" t="s">
        <v>816</v>
      </c>
      <c r="D178" t="s">
        <v>427</v>
      </c>
      <c r="H178" s="139">
        <f t="shared" si="12"/>
        <v>2</v>
      </c>
      <c r="J178" s="62" t="s">
        <v>1849</v>
      </c>
      <c r="K178" s="140" t="str">
        <f t="shared" si="15"/>
        <v>e164</v>
      </c>
      <c r="L178" s="192" t="str">
        <f t="shared" si="16"/>
        <v>Fonds mutualistes et réserves/capitaux propres</v>
      </c>
      <c r="M178" s="8" t="s">
        <v>190</v>
      </c>
      <c r="N178" s="8" t="s">
        <v>192</v>
      </c>
      <c r="O178" s="41" t="s">
        <v>427</v>
      </c>
    </row>
    <row r="179" spans="1:18">
      <c r="A179" s="85" t="s">
        <v>195</v>
      </c>
      <c r="B179" t="s">
        <v>817</v>
      </c>
      <c r="D179" t="s">
        <v>427</v>
      </c>
      <c r="H179" s="139">
        <f t="shared" si="12"/>
        <v>2</v>
      </c>
      <c r="J179" s="63" t="s">
        <v>521</v>
      </c>
      <c r="K179" s="140" t="str">
        <f t="shared" si="15"/>
        <v>e165</v>
      </c>
      <c r="L179" s="192" t="str">
        <f t="shared" si="16"/>
        <v>Fonds propres</v>
      </c>
      <c r="M179" s="8" t="s">
        <v>190</v>
      </c>
      <c r="N179" s="8" t="s">
        <v>192</v>
      </c>
      <c r="O179" s="41" t="s">
        <v>427</v>
      </c>
    </row>
    <row r="180" spans="1:18">
      <c r="A180" s="85" t="s">
        <v>201</v>
      </c>
      <c r="B180" t="s">
        <v>818</v>
      </c>
      <c r="D180" t="s">
        <v>427</v>
      </c>
      <c r="H180" s="139">
        <f t="shared" si="12"/>
        <v>2</v>
      </c>
      <c r="J180" s="64" t="s">
        <v>1850</v>
      </c>
      <c r="K180" s="140" t="str">
        <f t="shared" si="15"/>
        <v>e158</v>
      </c>
      <c r="L180" s="193" t="str">
        <f t="shared" si="16"/>
        <v>Fonds d’établissement et de développement/capital</v>
      </c>
      <c r="N180" s="8" t="s">
        <v>192</v>
      </c>
      <c r="O180" s="41" t="s">
        <v>427</v>
      </c>
    </row>
    <row r="181" spans="1:18">
      <c r="A181" s="85" t="s">
        <v>198</v>
      </c>
      <c r="B181" t="s">
        <v>819</v>
      </c>
      <c r="D181" t="s">
        <v>427</v>
      </c>
      <c r="H181" s="139">
        <f t="shared" si="12"/>
        <v>2</v>
      </c>
      <c r="J181" s="64" t="s">
        <v>85</v>
      </c>
      <c r="K181" s="140" t="str">
        <f t="shared" si="15"/>
        <v>e217</v>
      </c>
      <c r="L181" s="193" t="str">
        <f t="shared" si="16"/>
        <v>Primes liées au capital social</v>
      </c>
      <c r="N181" s="8" t="s">
        <v>192</v>
      </c>
      <c r="O181" s="41" t="s">
        <v>427</v>
      </c>
    </row>
    <row r="182" spans="1:18">
      <c r="A182" s="85" t="s">
        <v>197</v>
      </c>
      <c r="B182" t="s">
        <v>820</v>
      </c>
      <c r="D182" t="s">
        <v>427</v>
      </c>
      <c r="H182" s="139">
        <f t="shared" si="12"/>
        <v>2</v>
      </c>
      <c r="J182" s="64" t="s">
        <v>539</v>
      </c>
      <c r="K182" s="140" t="str">
        <f t="shared" si="15"/>
        <v>e146</v>
      </c>
      <c r="L182" s="193" t="str">
        <f t="shared" si="16"/>
        <v>Écarts de réévaluation</v>
      </c>
      <c r="N182" s="8" t="s">
        <v>192</v>
      </c>
      <c r="O182" s="41" t="s">
        <v>427</v>
      </c>
    </row>
    <row r="183" spans="1:18">
      <c r="A183" s="85" t="s">
        <v>537</v>
      </c>
      <c r="B183" t="s">
        <v>1358</v>
      </c>
      <c r="D183" t="s">
        <v>427</v>
      </c>
      <c r="H183" s="139">
        <f t="shared" si="12"/>
        <v>2</v>
      </c>
      <c r="J183" s="64" t="s">
        <v>542</v>
      </c>
      <c r="K183" s="140" t="str">
        <f t="shared" si="15"/>
        <v>e262</v>
      </c>
      <c r="L183" s="193" t="str">
        <f t="shared" si="16"/>
        <v>Réserves</v>
      </c>
      <c r="N183" s="8" t="s">
        <v>192</v>
      </c>
      <c r="O183" s="41" t="s">
        <v>427</v>
      </c>
    </row>
    <row r="184" spans="1:18">
      <c r="A184" s="85" t="s">
        <v>200</v>
      </c>
      <c r="B184" t="s">
        <v>821</v>
      </c>
      <c r="D184" t="s">
        <v>427</v>
      </c>
      <c r="H184" s="139">
        <f t="shared" si="12"/>
        <v>2</v>
      </c>
      <c r="J184" s="64" t="s">
        <v>87</v>
      </c>
      <c r="K184" s="140" t="str">
        <f t="shared" si="15"/>
        <v>e259</v>
      </c>
      <c r="L184" s="193" t="str">
        <f t="shared" si="16"/>
        <v>Report à nouveau</v>
      </c>
      <c r="N184" s="8" t="s">
        <v>192</v>
      </c>
      <c r="O184" s="41" t="s">
        <v>427</v>
      </c>
    </row>
    <row r="185" spans="1:18">
      <c r="A185" s="85" t="s">
        <v>199</v>
      </c>
      <c r="B185" t="s">
        <v>822</v>
      </c>
      <c r="D185" t="s">
        <v>427</v>
      </c>
      <c r="H185" s="139">
        <f t="shared" si="12"/>
        <v>2</v>
      </c>
      <c r="J185" s="64" t="s">
        <v>88</v>
      </c>
      <c r="K185" s="140" t="str">
        <f t="shared" si="15"/>
        <v>e273</v>
      </c>
      <c r="L185" s="193" t="str">
        <f t="shared" si="16"/>
        <v>Résultat de l’exercice</v>
      </c>
      <c r="N185" s="8" t="s">
        <v>192</v>
      </c>
      <c r="O185" s="41" t="s">
        <v>427</v>
      </c>
    </row>
    <row r="186" spans="1:18">
      <c r="A186" s="85" t="s">
        <v>260</v>
      </c>
      <c r="B186" t="s">
        <v>823</v>
      </c>
      <c r="D186" t="s">
        <v>427</v>
      </c>
      <c r="H186" s="139">
        <f t="shared" si="12"/>
        <v>2</v>
      </c>
      <c r="J186" s="63" t="s">
        <v>522</v>
      </c>
      <c r="K186" s="140" t="str">
        <f t="shared" si="15"/>
        <v>e77</v>
      </c>
      <c r="L186" s="192" t="str">
        <f t="shared" si="16"/>
        <v>Autres fonds mutualistes</v>
      </c>
      <c r="M186" s="8" t="s">
        <v>190</v>
      </c>
      <c r="N186" s="8" t="s">
        <v>192</v>
      </c>
      <c r="O186" s="41" t="s">
        <v>427</v>
      </c>
    </row>
    <row r="187" spans="1:18">
      <c r="A187" s="85" t="s">
        <v>279</v>
      </c>
      <c r="B187" t="s">
        <v>824</v>
      </c>
      <c r="D187" t="s">
        <v>427</v>
      </c>
      <c r="H187" s="139">
        <f t="shared" si="12"/>
        <v>2</v>
      </c>
      <c r="J187" s="65" t="s">
        <v>89</v>
      </c>
      <c r="K187" s="140" t="str">
        <f t="shared" si="15"/>
        <v>e160</v>
      </c>
      <c r="L187" s="192" t="str">
        <f t="shared" si="16"/>
        <v>Fonds de dotation avec droit de reprise</v>
      </c>
      <c r="N187" s="8" t="s">
        <v>192</v>
      </c>
      <c r="O187" s="41" t="s">
        <v>427</v>
      </c>
    </row>
    <row r="188" spans="1:18">
      <c r="A188" s="85" t="s">
        <v>280</v>
      </c>
      <c r="B188" t="s">
        <v>825</v>
      </c>
      <c r="D188" t="s">
        <v>427</v>
      </c>
      <c r="H188" s="139">
        <f t="shared" si="12"/>
        <v>2</v>
      </c>
      <c r="J188" s="64" t="s">
        <v>221</v>
      </c>
      <c r="K188" s="140" t="str">
        <f t="shared" si="15"/>
        <v>e290</v>
      </c>
      <c r="L188" s="193" t="str">
        <f t="shared" si="16"/>
        <v>Subventions d'équipement et autres subventions d'investissement</v>
      </c>
      <c r="N188" s="8" t="s">
        <v>192</v>
      </c>
      <c r="O188" s="41" t="s">
        <v>427</v>
      </c>
    </row>
    <row r="189" spans="1:18">
      <c r="A189" s="85" t="s">
        <v>72</v>
      </c>
      <c r="B189" t="s">
        <v>826</v>
      </c>
      <c r="D189" t="s">
        <v>427</v>
      </c>
      <c r="H189" s="139">
        <f t="shared" si="12"/>
        <v>2</v>
      </c>
      <c r="J189" s="67" t="s">
        <v>1649</v>
      </c>
      <c r="K189" s="140" t="str">
        <f t="shared" si="15"/>
        <v>e327</v>
      </c>
      <c r="L189" s="193" t="str">
        <f t="shared" si="16"/>
        <v>Compte de liaison entre actif général et cantons</v>
      </c>
      <c r="N189" s="8" t="s">
        <v>192</v>
      </c>
      <c r="O189" s="41" t="s">
        <v>427</v>
      </c>
    </row>
    <row r="190" spans="1:18">
      <c r="A190" s="85" t="s">
        <v>67</v>
      </c>
      <c r="B190" t="s">
        <v>827</v>
      </c>
      <c r="D190" t="s">
        <v>427</v>
      </c>
      <c r="H190" s="139">
        <f t="shared" si="12"/>
        <v>4</v>
      </c>
      <c r="J190" s="66" t="s">
        <v>16</v>
      </c>
      <c r="K190" s="140" t="str">
        <f t="shared" si="15"/>
        <v>e200</v>
      </c>
      <c r="L190" s="193" t="str">
        <f t="shared" si="16"/>
        <v>Passifs subordonnés</v>
      </c>
      <c r="M190" s="8" t="s">
        <v>190</v>
      </c>
      <c r="N190" s="8" t="s">
        <v>192</v>
      </c>
      <c r="O190" s="41" t="s">
        <v>427</v>
      </c>
    </row>
    <row r="191" spans="1:18">
      <c r="A191" s="85" t="s">
        <v>259</v>
      </c>
      <c r="B191" t="s">
        <v>828</v>
      </c>
      <c r="D191" t="s">
        <v>427</v>
      </c>
      <c r="H191" s="139">
        <f t="shared" si="12"/>
        <v>2</v>
      </c>
      <c r="J191" s="47" t="s">
        <v>1647</v>
      </c>
      <c r="K191" s="140" t="str">
        <f t="shared" si="15"/>
        <v>e326</v>
      </c>
      <c r="L191" s="174" t="str">
        <f t="shared" si="16"/>
        <v>Provisions techniques brutes et des opérations en unités de compte</v>
      </c>
      <c r="M191" s="8" t="s">
        <v>190</v>
      </c>
      <c r="N191" s="8" t="s">
        <v>192</v>
      </c>
      <c r="O191" s="41" t="s">
        <v>427</v>
      </c>
    </row>
    <row r="192" spans="1:18">
      <c r="A192" s="85" t="s">
        <v>1836</v>
      </c>
      <c r="B192" t="s">
        <v>829</v>
      </c>
      <c r="D192" t="s">
        <v>427</v>
      </c>
      <c r="H192" s="139">
        <f t="shared" si="12"/>
        <v>4</v>
      </c>
      <c r="J192" s="67" t="s">
        <v>20</v>
      </c>
      <c r="K192" s="140" t="str">
        <f t="shared" si="15"/>
        <v>e253</v>
      </c>
      <c r="L192" s="193" t="str">
        <f t="shared" si="16"/>
        <v>Provisions techniques brutes</v>
      </c>
      <c r="N192" s="8" t="s">
        <v>192</v>
      </c>
      <c r="O192" s="41" t="s">
        <v>427</v>
      </c>
    </row>
    <row r="193" spans="1:19">
      <c r="A193" s="85" t="s">
        <v>69</v>
      </c>
      <c r="B193" t="s">
        <v>830</v>
      </c>
      <c r="D193" t="s">
        <v>427</v>
      </c>
      <c r="H193" s="139">
        <f t="shared" si="12"/>
        <v>4</v>
      </c>
      <c r="J193" s="64" t="s">
        <v>1836</v>
      </c>
      <c r="K193" s="140" t="str">
        <f t="shared" si="15"/>
        <v>e241</v>
      </c>
      <c r="L193" s="193" t="str">
        <f t="shared" si="16"/>
        <v>Provisions pour cotisations/primes non acquises</v>
      </c>
      <c r="N193" s="8" t="s">
        <v>192</v>
      </c>
      <c r="O193" s="41" t="s">
        <v>427</v>
      </c>
    </row>
    <row r="194" spans="1:19">
      <c r="A194" s="85" t="s">
        <v>254</v>
      </c>
      <c r="B194" t="s">
        <v>831</v>
      </c>
      <c r="D194" t="s">
        <v>427</v>
      </c>
      <c r="H194" s="139">
        <f t="shared" ref="H194:H257" si="17">COUNTIF(J:J,A194)</f>
        <v>2</v>
      </c>
      <c r="J194" s="64" t="s">
        <v>67</v>
      </c>
      <c r="K194" s="140" t="str">
        <f t="shared" si="15"/>
        <v>e239</v>
      </c>
      <c r="L194" s="193" t="str">
        <f t="shared" si="16"/>
        <v>Provisions d’assurance vie</v>
      </c>
      <c r="M194" s="8" t="s">
        <v>190</v>
      </c>
      <c r="N194" s="8" t="s">
        <v>192</v>
      </c>
      <c r="O194" s="41" t="s">
        <v>427</v>
      </c>
    </row>
    <row r="195" spans="1:19">
      <c r="A195" s="85" t="s">
        <v>255</v>
      </c>
      <c r="B195" t="s">
        <v>832</v>
      </c>
      <c r="D195" t="s">
        <v>427</v>
      </c>
      <c r="H195" s="139">
        <f t="shared" si="17"/>
        <v>2</v>
      </c>
      <c r="J195" s="69" t="s">
        <v>195</v>
      </c>
      <c r="K195" s="140" t="str">
        <f t="shared" si="15"/>
        <v>e228</v>
      </c>
      <c r="L195" s="193" t="str">
        <f t="shared" si="16"/>
        <v>Provision mathématique</v>
      </c>
      <c r="M195" s="8" t="s">
        <v>190</v>
      </c>
      <c r="N195" s="8" t="s">
        <v>192</v>
      </c>
      <c r="O195" s="41" t="s">
        <v>427</v>
      </c>
    </row>
    <row r="196" spans="1:19">
      <c r="A196" s="85" t="s">
        <v>257</v>
      </c>
      <c r="B196" t="s">
        <v>833</v>
      </c>
      <c r="D196" t="s">
        <v>427</v>
      </c>
      <c r="H196" s="139">
        <f t="shared" si="17"/>
        <v>2</v>
      </c>
      <c r="J196" s="71" t="s">
        <v>1634</v>
      </c>
      <c r="K196" s="140" t="str">
        <f t="shared" si="15"/>
        <v>e319</v>
      </c>
      <c r="L196" s="174" t="str">
        <f t="shared" si="16"/>
        <v>Provision mathématique décès</v>
      </c>
      <c r="N196" s="8" t="s">
        <v>192</v>
      </c>
      <c r="O196" s="41" t="s">
        <v>427</v>
      </c>
    </row>
    <row r="197" spans="1:19">
      <c r="A197" s="85" t="s">
        <v>258</v>
      </c>
      <c r="B197" t="s">
        <v>834</v>
      </c>
      <c r="D197" t="s">
        <v>427</v>
      </c>
      <c r="H197" s="139">
        <f t="shared" si="17"/>
        <v>2</v>
      </c>
      <c r="J197" s="71" t="s">
        <v>1633</v>
      </c>
      <c r="K197" s="140" t="str">
        <f t="shared" si="15"/>
        <v>e320</v>
      </c>
      <c r="L197" s="174" t="str">
        <f t="shared" si="16"/>
        <v>Provision mathématique rentes en cours de constitution</v>
      </c>
      <c r="N197" s="8" t="s">
        <v>192</v>
      </c>
      <c r="O197" s="41" t="s">
        <v>427</v>
      </c>
    </row>
    <row r="198" spans="1:19">
      <c r="A198" s="85" t="s">
        <v>256</v>
      </c>
      <c r="B198" t="s">
        <v>835</v>
      </c>
      <c r="D198" t="s">
        <v>427</v>
      </c>
      <c r="H198" s="139">
        <f t="shared" si="17"/>
        <v>2</v>
      </c>
      <c r="J198" s="105" t="s">
        <v>1635</v>
      </c>
      <c r="K198" s="140" t="str">
        <f t="shared" si="15"/>
        <v>e321</v>
      </c>
      <c r="L198" s="193" t="str">
        <f t="shared" si="16"/>
        <v>Provision mathématique rentes en service</v>
      </c>
      <c r="N198" s="8" t="s">
        <v>192</v>
      </c>
      <c r="O198" s="41" t="s">
        <v>427</v>
      </c>
    </row>
    <row r="199" spans="1:19">
      <c r="A199" s="85" t="s">
        <v>1151</v>
      </c>
      <c r="B199" t="s">
        <v>836</v>
      </c>
      <c r="D199" t="s">
        <v>427</v>
      </c>
      <c r="H199" s="139">
        <f t="shared" si="17"/>
        <v>4</v>
      </c>
      <c r="J199" s="105" t="s">
        <v>1636</v>
      </c>
      <c r="K199" s="140" t="str">
        <f t="shared" si="15"/>
        <v>e322</v>
      </c>
      <c r="L199" s="193" t="str">
        <f t="shared" si="16"/>
        <v>Autres provisions mathématiques</v>
      </c>
      <c r="N199" s="8" t="s">
        <v>192</v>
      </c>
      <c r="O199" s="41" t="s">
        <v>427</v>
      </c>
    </row>
    <row r="200" spans="1:19">
      <c r="A200" s="85" t="s">
        <v>252</v>
      </c>
      <c r="B200" t="s">
        <v>837</v>
      </c>
      <c r="D200" t="s">
        <v>427</v>
      </c>
      <c r="H200" s="139">
        <f t="shared" si="17"/>
        <v>2</v>
      </c>
      <c r="J200" s="69" t="s">
        <v>196</v>
      </c>
      <c r="K200" s="140" t="str">
        <f t="shared" si="15"/>
        <v>e227</v>
      </c>
      <c r="L200" s="193" t="str">
        <f t="shared" si="16"/>
        <v>Provision de gestion</v>
      </c>
      <c r="N200" s="8" t="s">
        <v>192</v>
      </c>
      <c r="O200" s="41" t="s">
        <v>427</v>
      </c>
    </row>
    <row r="201" spans="1:19">
      <c r="A201" s="85" t="s">
        <v>68</v>
      </c>
      <c r="B201" t="s">
        <v>838</v>
      </c>
      <c r="D201" t="s">
        <v>427</v>
      </c>
      <c r="H201" s="139">
        <f t="shared" si="17"/>
        <v>4</v>
      </c>
      <c r="J201" s="69" t="s">
        <v>197</v>
      </c>
      <c r="K201" s="140" t="str">
        <f t="shared" si="15"/>
        <v>e231</v>
      </c>
      <c r="L201" s="193" t="str">
        <f t="shared" si="16"/>
        <v>Provision pour frais d'acquisition reportés</v>
      </c>
      <c r="N201" s="8" t="s">
        <v>192</v>
      </c>
      <c r="O201" s="41" t="s">
        <v>427</v>
      </c>
    </row>
    <row r="202" spans="1:19">
      <c r="A202" s="85" t="s">
        <v>1840</v>
      </c>
      <c r="B202" t="s">
        <v>839</v>
      </c>
      <c r="D202" t="s">
        <v>427</v>
      </c>
      <c r="H202" s="139">
        <f t="shared" si="17"/>
        <v>2</v>
      </c>
      <c r="J202" s="69" t="s">
        <v>279</v>
      </c>
      <c r="K202" s="140" t="str">
        <f t="shared" si="15"/>
        <v>e236</v>
      </c>
      <c r="L202" s="193" t="str">
        <f t="shared" si="16"/>
        <v>Provision technique spéciale</v>
      </c>
      <c r="M202" s="141"/>
      <c r="N202" s="141" t="s">
        <v>192</v>
      </c>
      <c r="O202" s="145" t="s">
        <v>427</v>
      </c>
      <c r="P202" s="139"/>
      <c r="Q202" s="139"/>
      <c r="R202" s="139"/>
      <c r="S202" s="139"/>
    </row>
    <row r="203" spans="1:19">
      <c r="A203" s="85" t="s">
        <v>251</v>
      </c>
      <c r="B203" t="s">
        <v>840</v>
      </c>
      <c r="D203" t="s">
        <v>427</v>
      </c>
      <c r="H203" s="139">
        <f t="shared" si="17"/>
        <v>2</v>
      </c>
      <c r="J203" s="69" t="s">
        <v>280</v>
      </c>
      <c r="K203" s="140" t="str">
        <f t="shared" si="15"/>
        <v>e237</v>
      </c>
      <c r="L203" s="193" t="str">
        <f t="shared" si="16"/>
        <v>Provision technique spéciale complémentaire</v>
      </c>
      <c r="M203" s="141"/>
      <c r="N203" s="141" t="s">
        <v>192</v>
      </c>
      <c r="O203" s="145" t="s">
        <v>427</v>
      </c>
      <c r="P203" s="139"/>
      <c r="Q203" s="139"/>
      <c r="R203" s="139"/>
      <c r="S203" s="139"/>
    </row>
    <row r="204" spans="1:19">
      <c r="A204" s="85" t="s">
        <v>20</v>
      </c>
      <c r="B204" t="s">
        <v>841</v>
      </c>
      <c r="D204" t="s">
        <v>427</v>
      </c>
      <c r="H204" s="139">
        <f t="shared" si="17"/>
        <v>4</v>
      </c>
      <c r="J204" s="64" t="s">
        <v>68</v>
      </c>
      <c r="K204" s="140" t="str">
        <f t="shared" si="15"/>
        <v>e250</v>
      </c>
      <c r="L204" s="193" t="str">
        <f t="shared" si="16"/>
        <v>Provisions pour sinistres</v>
      </c>
      <c r="N204" s="8" t="s">
        <v>192</v>
      </c>
      <c r="O204" s="41" t="s">
        <v>427</v>
      </c>
    </row>
    <row r="205" spans="1:19">
      <c r="A205" s="85" t="s">
        <v>1152</v>
      </c>
      <c r="B205" t="s">
        <v>842</v>
      </c>
      <c r="D205" t="s">
        <v>427</v>
      </c>
      <c r="H205" s="139">
        <f t="shared" si="17"/>
        <v>4</v>
      </c>
      <c r="J205" s="106" t="s">
        <v>1840</v>
      </c>
      <c r="K205" s="140" t="str">
        <f t="shared" si="15"/>
        <v>e251</v>
      </c>
      <c r="L205" s="190" t="str">
        <f t="shared" si="16"/>
        <v>Provisions pour sinistres [hors prévisions de recours à encaisser]</v>
      </c>
      <c r="N205" s="8" t="s">
        <v>192</v>
      </c>
      <c r="O205" s="41" t="s">
        <v>427</v>
      </c>
    </row>
    <row r="206" spans="1:19">
      <c r="A206" s="85" t="s">
        <v>274</v>
      </c>
      <c r="B206" t="s">
        <v>843</v>
      </c>
      <c r="D206" t="s">
        <v>427</v>
      </c>
      <c r="H206" s="139">
        <f t="shared" si="17"/>
        <v>1</v>
      </c>
      <c r="J206" s="106" t="s">
        <v>329</v>
      </c>
      <c r="K206" s="140" t="str">
        <f t="shared" si="15"/>
        <v>e213</v>
      </c>
      <c r="L206" s="190" t="str">
        <f t="shared" si="16"/>
        <v>Prévisions de recours à encaisser</v>
      </c>
      <c r="N206" s="8" t="s">
        <v>191</v>
      </c>
      <c r="O206" s="41" t="s">
        <v>427</v>
      </c>
    </row>
    <row r="207" spans="1:19">
      <c r="A207" s="85" t="s">
        <v>1848</v>
      </c>
      <c r="B207" t="s">
        <v>844</v>
      </c>
      <c r="D207" t="s">
        <v>427</v>
      </c>
      <c r="H207" s="139">
        <f t="shared" si="17"/>
        <v>2</v>
      </c>
      <c r="J207" s="68" t="s">
        <v>1151</v>
      </c>
      <c r="K207" s="140" t="str">
        <f t="shared" si="15"/>
        <v>e248</v>
      </c>
      <c r="L207" s="131" t="str">
        <f t="shared" si="16"/>
        <v>Provisions pour participation aux excédents et ristournes</v>
      </c>
      <c r="N207" s="8" t="s">
        <v>192</v>
      </c>
      <c r="O207" s="41" t="s">
        <v>427</v>
      </c>
    </row>
    <row r="208" spans="1:19">
      <c r="A208" s="85" t="s">
        <v>296</v>
      </c>
      <c r="B208" t="s">
        <v>845</v>
      </c>
      <c r="D208" t="s">
        <v>427</v>
      </c>
      <c r="H208" s="139">
        <f t="shared" si="17"/>
        <v>1</v>
      </c>
      <c r="J208" s="64" t="s">
        <v>69</v>
      </c>
      <c r="K208" s="140" t="str">
        <f t="shared" si="15"/>
        <v>e242</v>
      </c>
      <c r="L208" s="193" t="str">
        <f t="shared" si="16"/>
        <v>Provisions pour égalisation</v>
      </c>
      <c r="N208" s="8" t="s">
        <v>192</v>
      </c>
      <c r="O208" s="41" t="s">
        <v>427</v>
      </c>
    </row>
    <row r="209" spans="1:15">
      <c r="A209" s="85" t="s">
        <v>275</v>
      </c>
      <c r="B209" t="s">
        <v>846</v>
      </c>
      <c r="D209" t="s">
        <v>427</v>
      </c>
      <c r="H209" s="139">
        <f t="shared" si="17"/>
        <v>1</v>
      </c>
      <c r="J209" s="64" t="s">
        <v>70</v>
      </c>
      <c r="K209" s="140" t="str">
        <f t="shared" si="15"/>
        <v>e93</v>
      </c>
      <c r="L209" s="193" t="str">
        <f t="shared" ref="L209:L240" si="18">J209</f>
        <v>Autres provisions techniques</v>
      </c>
      <c r="M209" s="8" t="s">
        <v>190</v>
      </c>
      <c r="N209" s="8" t="s">
        <v>192</v>
      </c>
      <c r="O209" s="41" t="s">
        <v>427</v>
      </c>
    </row>
    <row r="210" spans="1:15">
      <c r="A210" s="85" t="s">
        <v>87</v>
      </c>
      <c r="B210" t="s">
        <v>847</v>
      </c>
      <c r="D210" t="s">
        <v>427</v>
      </c>
      <c r="H210" s="139">
        <f t="shared" si="17"/>
        <v>3</v>
      </c>
      <c r="J210" s="69" t="s">
        <v>198</v>
      </c>
      <c r="K210" s="140" t="str">
        <f t="shared" si="15"/>
        <v>e230</v>
      </c>
      <c r="L210" s="193" t="str">
        <f t="shared" si="18"/>
        <v>Provision pour aléas financiers</v>
      </c>
      <c r="N210" s="8" t="s">
        <v>192</v>
      </c>
      <c r="O210" s="41" t="s">
        <v>427</v>
      </c>
    </row>
    <row r="211" spans="1:15">
      <c r="A211" s="85" t="s">
        <v>270</v>
      </c>
      <c r="B211" t="s">
        <v>848</v>
      </c>
      <c r="D211" t="s">
        <v>427</v>
      </c>
      <c r="H211" s="139">
        <f t="shared" si="17"/>
        <v>2</v>
      </c>
      <c r="J211" s="69" t="s">
        <v>199</v>
      </c>
      <c r="K211" s="140" t="str">
        <f t="shared" ref="K211:K240" si="19">VLOOKUP(J211,A:B,2,FALSE)</f>
        <v>e234</v>
      </c>
      <c r="L211" s="193" t="str">
        <f t="shared" si="18"/>
        <v>Provision pour risques en cours</v>
      </c>
      <c r="N211" s="8" t="s">
        <v>192</v>
      </c>
      <c r="O211" s="41" t="s">
        <v>427</v>
      </c>
    </row>
    <row r="212" spans="1:15">
      <c r="A212" s="85" t="s">
        <v>1178</v>
      </c>
      <c r="B212" t="s">
        <v>849</v>
      </c>
      <c r="D212" t="s">
        <v>427</v>
      </c>
      <c r="H212" s="139">
        <f t="shared" si="17"/>
        <v>1</v>
      </c>
      <c r="J212" s="107" t="s">
        <v>200</v>
      </c>
      <c r="K212" s="140" t="str">
        <f t="shared" si="19"/>
        <v>e233</v>
      </c>
      <c r="L212" s="131" t="str">
        <f t="shared" si="18"/>
        <v>Provision pour risques croissants</v>
      </c>
      <c r="N212" s="8" t="s">
        <v>192</v>
      </c>
      <c r="O212" s="41" t="s">
        <v>427</v>
      </c>
    </row>
    <row r="213" spans="1:15">
      <c r="A213" s="85" t="s">
        <v>542</v>
      </c>
      <c r="B213" t="s">
        <v>850</v>
      </c>
      <c r="D213" t="s">
        <v>427</v>
      </c>
      <c r="H213" s="139">
        <f t="shared" si="17"/>
        <v>3</v>
      </c>
      <c r="J213" s="69" t="s">
        <v>201</v>
      </c>
      <c r="K213" s="140" t="str">
        <f t="shared" si="19"/>
        <v>e229</v>
      </c>
      <c r="L213" s="193" t="str">
        <f t="shared" si="18"/>
        <v>Provision mathématique des rentes</v>
      </c>
      <c r="N213" s="8" t="s">
        <v>192</v>
      </c>
      <c r="O213" s="41" t="s">
        <v>427</v>
      </c>
    </row>
    <row r="214" spans="1:15">
      <c r="A214" s="85" t="s">
        <v>1392</v>
      </c>
      <c r="B214" t="s">
        <v>851</v>
      </c>
      <c r="D214" t="s">
        <v>427</v>
      </c>
      <c r="H214" s="139">
        <f t="shared" si="17"/>
        <v>1</v>
      </c>
      <c r="J214" s="69" t="s">
        <v>202</v>
      </c>
      <c r="K214" s="140" t="str">
        <f t="shared" si="19"/>
        <v>e225</v>
      </c>
      <c r="L214" s="193" t="str">
        <f t="shared" si="18"/>
        <v>Provision de diversification</v>
      </c>
      <c r="N214" s="8" t="s">
        <v>192</v>
      </c>
      <c r="O214" s="41" t="s">
        <v>427</v>
      </c>
    </row>
    <row r="215" spans="1:15">
      <c r="A215" s="85" t="s">
        <v>217</v>
      </c>
      <c r="B215" t="s">
        <v>852</v>
      </c>
      <c r="D215" t="s">
        <v>427</v>
      </c>
      <c r="H215" s="139">
        <f t="shared" si="17"/>
        <v>1</v>
      </c>
      <c r="J215" s="69" t="s">
        <v>1445</v>
      </c>
      <c r="K215" s="140" t="str">
        <f t="shared" si="19"/>
        <v>e226</v>
      </c>
      <c r="L215" s="193" t="str">
        <f t="shared" si="18"/>
        <v>Provision collective de diversification différée</v>
      </c>
      <c r="N215" s="8" t="s">
        <v>192</v>
      </c>
      <c r="O215" s="41" t="s">
        <v>427</v>
      </c>
    </row>
    <row r="216" spans="1:15">
      <c r="A216" s="85" t="s">
        <v>1394</v>
      </c>
      <c r="B216" t="s">
        <v>853</v>
      </c>
      <c r="D216" t="s">
        <v>427</v>
      </c>
      <c r="H216" s="139">
        <f t="shared" si="17"/>
        <v>1</v>
      </c>
      <c r="J216" s="69" t="s">
        <v>537</v>
      </c>
      <c r="K216" s="140" t="str">
        <f t="shared" si="19"/>
        <v>e232</v>
      </c>
      <c r="L216" s="193" t="str">
        <f t="shared" si="18"/>
        <v>Provision pour risque d'exigibilité</v>
      </c>
      <c r="N216" s="8" t="s">
        <v>192</v>
      </c>
      <c r="O216" s="41" t="s">
        <v>427</v>
      </c>
    </row>
    <row r="217" spans="1:15">
      <c r="A217" s="85" t="s">
        <v>1395</v>
      </c>
      <c r="B217" t="s">
        <v>854</v>
      </c>
      <c r="D217" t="s">
        <v>427</v>
      </c>
      <c r="H217" s="139">
        <f t="shared" si="17"/>
        <v>1</v>
      </c>
      <c r="J217" s="69" t="s">
        <v>1637</v>
      </c>
      <c r="K217" s="140" t="str">
        <f t="shared" si="19"/>
        <v>e323</v>
      </c>
      <c r="L217" s="193" t="str">
        <f t="shared" si="18"/>
        <v>Autres provisions techniques vie relatives aux contrats PERP</v>
      </c>
      <c r="N217" s="8" t="s">
        <v>192</v>
      </c>
      <c r="O217" s="41" t="s">
        <v>427</v>
      </c>
    </row>
    <row r="218" spans="1:15">
      <c r="A218" s="85" t="s">
        <v>218</v>
      </c>
      <c r="B218" t="s">
        <v>855</v>
      </c>
      <c r="D218" t="s">
        <v>427</v>
      </c>
      <c r="H218" s="139">
        <f t="shared" si="17"/>
        <v>1</v>
      </c>
      <c r="J218" s="69" t="s">
        <v>1638</v>
      </c>
      <c r="K218" s="140" t="str">
        <f t="shared" si="19"/>
        <v>e324</v>
      </c>
      <c r="L218" s="193" t="str">
        <f t="shared" si="18"/>
        <v>Engagements envers les institutions de prévoyance ou relatifs aux fonds de placement gérés par l’entreprise</v>
      </c>
      <c r="N218" s="8" t="s">
        <v>192</v>
      </c>
      <c r="O218" s="41" t="s">
        <v>427</v>
      </c>
    </row>
    <row r="219" spans="1:15">
      <c r="A219" s="85" t="s">
        <v>1391</v>
      </c>
      <c r="B219" t="s">
        <v>856</v>
      </c>
      <c r="D219" t="s">
        <v>427</v>
      </c>
      <c r="H219" s="139">
        <f t="shared" si="17"/>
        <v>1</v>
      </c>
      <c r="J219" s="69" t="s">
        <v>1639</v>
      </c>
      <c r="K219" s="140" t="str">
        <f t="shared" si="19"/>
        <v>e325</v>
      </c>
      <c r="L219" s="193" t="str">
        <f t="shared" si="18"/>
        <v>Dotations à la provision pour risque d’exigibilité restant à constater</v>
      </c>
      <c r="N219" s="8" t="s">
        <v>192</v>
      </c>
      <c r="O219" s="41" t="s">
        <v>427</v>
      </c>
    </row>
    <row r="220" spans="1:15">
      <c r="A220" s="85" t="s">
        <v>1393</v>
      </c>
      <c r="B220" t="s">
        <v>857</v>
      </c>
      <c r="D220" t="s">
        <v>427</v>
      </c>
      <c r="H220" s="139">
        <f t="shared" si="17"/>
        <v>1</v>
      </c>
      <c r="J220" s="67" t="s">
        <v>1152</v>
      </c>
      <c r="K220" s="140" t="str">
        <f t="shared" si="19"/>
        <v>e254</v>
      </c>
      <c r="L220" s="193" t="str">
        <f t="shared" si="18"/>
        <v>Provisions techniques des opérations en unités de compte</v>
      </c>
      <c r="M220" s="8" t="s">
        <v>190</v>
      </c>
      <c r="N220" s="8" t="s">
        <v>192</v>
      </c>
      <c r="O220" s="41" t="s">
        <v>427</v>
      </c>
    </row>
    <row r="221" spans="1:15">
      <c r="A221" s="85" t="s">
        <v>1390</v>
      </c>
      <c r="B221" t="s">
        <v>858</v>
      </c>
      <c r="D221" t="s">
        <v>427</v>
      </c>
      <c r="H221" s="139">
        <f t="shared" si="17"/>
        <v>1</v>
      </c>
      <c r="J221" s="66" t="s">
        <v>90</v>
      </c>
      <c r="K221" s="140" t="str">
        <f t="shared" si="19"/>
        <v>e154</v>
      </c>
      <c r="L221" s="193" t="str">
        <f t="shared" si="18"/>
        <v>Engagements techniques sur opérations données en substitution</v>
      </c>
      <c r="N221" s="8" t="s">
        <v>192</v>
      </c>
      <c r="O221" s="41" t="s">
        <v>427</v>
      </c>
    </row>
    <row r="222" spans="1:15">
      <c r="A222" s="85" t="s">
        <v>1250</v>
      </c>
      <c r="B222" t="s">
        <v>859</v>
      </c>
      <c r="D222" t="s">
        <v>427</v>
      </c>
      <c r="H222" s="139">
        <f t="shared" si="17"/>
        <v>1</v>
      </c>
      <c r="J222" s="66" t="s">
        <v>72</v>
      </c>
      <c r="K222" s="140" t="str">
        <f t="shared" si="19"/>
        <v>e238</v>
      </c>
      <c r="L222" s="193" t="str">
        <f t="shared" si="18"/>
        <v>Provisions (passifs non techniques)</v>
      </c>
      <c r="M222" s="8" t="s">
        <v>190</v>
      </c>
      <c r="N222" s="8" t="s">
        <v>192</v>
      </c>
      <c r="O222" s="41" t="s">
        <v>427</v>
      </c>
    </row>
    <row r="223" spans="1:15">
      <c r="A223" s="85" t="s">
        <v>219</v>
      </c>
      <c r="B223" t="s">
        <v>860</v>
      </c>
      <c r="D223" t="s">
        <v>427</v>
      </c>
      <c r="H223" s="139">
        <f t="shared" si="17"/>
        <v>1</v>
      </c>
      <c r="J223" s="67" t="s">
        <v>251</v>
      </c>
      <c r="K223" s="140" t="str">
        <f t="shared" si="19"/>
        <v>e252</v>
      </c>
      <c r="L223" s="193" t="str">
        <f t="shared" si="18"/>
        <v>Provisions réglementées</v>
      </c>
      <c r="N223" s="8" t="s">
        <v>192</v>
      </c>
      <c r="O223" s="41" t="s">
        <v>427</v>
      </c>
    </row>
    <row r="224" spans="1:15">
      <c r="A224" s="85" t="s">
        <v>88</v>
      </c>
      <c r="B224" t="s">
        <v>861</v>
      </c>
      <c r="D224" t="s">
        <v>427</v>
      </c>
      <c r="H224" s="139">
        <f t="shared" si="17"/>
        <v>2</v>
      </c>
      <c r="J224" s="67" t="s">
        <v>252</v>
      </c>
      <c r="K224" s="140" t="str">
        <f t="shared" si="19"/>
        <v>e249</v>
      </c>
      <c r="L224" s="193" t="str">
        <f t="shared" si="18"/>
        <v>Provisions pour risques et charges</v>
      </c>
      <c r="M224" s="8" t="s">
        <v>190</v>
      </c>
      <c r="N224" s="8" t="s">
        <v>192</v>
      </c>
      <c r="O224" s="41" t="s">
        <v>427</v>
      </c>
    </row>
    <row r="225" spans="1:15">
      <c r="A225" s="85" t="s">
        <v>220</v>
      </c>
      <c r="B225" t="s">
        <v>862</v>
      </c>
      <c r="D225" t="s">
        <v>427</v>
      </c>
      <c r="H225" s="139">
        <f t="shared" si="17"/>
        <v>1</v>
      </c>
      <c r="J225" s="64" t="s">
        <v>253</v>
      </c>
      <c r="K225" s="140" t="str">
        <f t="shared" si="19"/>
        <v>e153</v>
      </c>
      <c r="L225" s="193" t="str">
        <f t="shared" si="18"/>
        <v>Engagements de retraite et avantages similaires</v>
      </c>
      <c r="N225" s="8" t="s">
        <v>192</v>
      </c>
      <c r="O225" s="41" t="s">
        <v>427</v>
      </c>
    </row>
    <row r="226" spans="1:15">
      <c r="A226" s="85" t="s">
        <v>21</v>
      </c>
      <c r="B226" t="s">
        <v>863</v>
      </c>
      <c r="D226" t="s">
        <v>427</v>
      </c>
      <c r="H226" s="139">
        <f t="shared" si="17"/>
        <v>1</v>
      </c>
      <c r="J226" s="64" t="s">
        <v>254</v>
      </c>
      <c r="K226" s="140" t="str">
        <f t="shared" si="19"/>
        <v>e243</v>
      </c>
      <c r="L226" s="193" t="str">
        <f t="shared" si="18"/>
        <v>Provisions pour impôts et taxes</v>
      </c>
      <c r="N226" s="8" t="s">
        <v>192</v>
      </c>
      <c r="O226" s="41" t="s">
        <v>427</v>
      </c>
    </row>
    <row r="227" spans="1:15">
      <c r="A227" s="85" t="s">
        <v>1143</v>
      </c>
      <c r="B227" t="s">
        <v>864</v>
      </c>
      <c r="D227" t="s">
        <v>427</v>
      </c>
      <c r="H227" s="139">
        <f t="shared" si="17"/>
        <v>1</v>
      </c>
      <c r="J227" s="64" t="s">
        <v>255</v>
      </c>
      <c r="K227" s="140" t="str">
        <f t="shared" si="19"/>
        <v>e244</v>
      </c>
      <c r="L227" s="193" t="str">
        <f t="shared" si="18"/>
        <v>Provisions pour litiges</v>
      </c>
      <c r="M227" s="8" t="s">
        <v>190</v>
      </c>
      <c r="N227" s="8" t="s">
        <v>192</v>
      </c>
      <c r="O227" s="41" t="s">
        <v>427</v>
      </c>
    </row>
    <row r="228" spans="1:15">
      <c r="A228" s="85" t="s">
        <v>22</v>
      </c>
      <c r="B228" t="s">
        <v>865</v>
      </c>
      <c r="D228" t="s">
        <v>427</v>
      </c>
      <c r="H228" s="139">
        <f t="shared" si="17"/>
        <v>1</v>
      </c>
      <c r="J228" s="69" t="s">
        <v>256</v>
      </c>
      <c r="K228" s="140" t="str">
        <f t="shared" si="19"/>
        <v>e247</v>
      </c>
      <c r="L228" s="193" t="str">
        <f t="shared" si="18"/>
        <v>Provisions pour litiges salariés</v>
      </c>
      <c r="N228" s="8" t="s">
        <v>192</v>
      </c>
      <c r="O228" s="41" t="s">
        <v>427</v>
      </c>
    </row>
    <row r="229" spans="1:15">
      <c r="A229" s="85" t="s">
        <v>103</v>
      </c>
      <c r="B229" t="s">
        <v>866</v>
      </c>
      <c r="D229" t="s">
        <v>427</v>
      </c>
      <c r="H229" s="139">
        <f t="shared" si="17"/>
        <v>1</v>
      </c>
      <c r="J229" s="69" t="s">
        <v>257</v>
      </c>
      <c r="K229" s="140" t="str">
        <f t="shared" si="19"/>
        <v>e245</v>
      </c>
      <c r="L229" s="193" t="str">
        <f t="shared" si="18"/>
        <v>Provisions pour litiges assurés</v>
      </c>
      <c r="N229" s="8" t="s">
        <v>192</v>
      </c>
      <c r="O229" s="41" t="s">
        <v>427</v>
      </c>
    </row>
    <row r="230" spans="1:15">
      <c r="A230" s="85" t="s">
        <v>298</v>
      </c>
      <c r="B230" t="s">
        <v>867</v>
      </c>
      <c r="D230" t="s">
        <v>427</v>
      </c>
      <c r="H230" s="139">
        <f t="shared" si="17"/>
        <v>1</v>
      </c>
      <c r="J230" s="69" t="s">
        <v>258</v>
      </c>
      <c r="K230" s="140" t="str">
        <f t="shared" si="19"/>
        <v>e246</v>
      </c>
      <c r="L230" s="193" t="str">
        <f t="shared" si="18"/>
        <v>Provisions pour litiges avec des intermédiaires</v>
      </c>
      <c r="N230" s="8" t="s">
        <v>192</v>
      </c>
      <c r="O230" s="41" t="s">
        <v>427</v>
      </c>
    </row>
    <row r="231" spans="1:15">
      <c r="A231" s="85" t="s">
        <v>1690</v>
      </c>
      <c r="B231" t="s">
        <v>868</v>
      </c>
      <c r="D231" t="s">
        <v>427</v>
      </c>
      <c r="H231" s="139">
        <f t="shared" si="17"/>
        <v>1</v>
      </c>
      <c r="J231" s="69" t="s">
        <v>259</v>
      </c>
      <c r="K231" s="140" t="str">
        <f t="shared" si="19"/>
        <v>e240</v>
      </c>
      <c r="L231" s="193" t="str">
        <f t="shared" si="18"/>
        <v>Provisions pour autres litiges</v>
      </c>
      <c r="N231" s="8" t="s">
        <v>192</v>
      </c>
      <c r="O231" s="41" t="s">
        <v>427</v>
      </c>
    </row>
    <row r="232" spans="1:15">
      <c r="A232" s="85" t="s">
        <v>271</v>
      </c>
      <c r="B232" t="s">
        <v>869</v>
      </c>
      <c r="D232" t="s">
        <v>427</v>
      </c>
      <c r="H232" s="139">
        <f t="shared" si="17"/>
        <v>1</v>
      </c>
      <c r="J232" s="64" t="s">
        <v>260</v>
      </c>
      <c r="K232" s="140" t="str">
        <f t="shared" si="19"/>
        <v>e235</v>
      </c>
      <c r="L232" s="193" t="str">
        <f t="shared" si="18"/>
        <v>Provision sur produits dérivés</v>
      </c>
      <c r="N232" s="8" t="s">
        <v>192</v>
      </c>
      <c r="O232" s="41" t="s">
        <v>427</v>
      </c>
    </row>
    <row r="233" spans="1:15">
      <c r="A233" s="85" t="s">
        <v>295</v>
      </c>
      <c r="B233" t="s">
        <v>870</v>
      </c>
      <c r="D233" t="s">
        <v>427</v>
      </c>
      <c r="H233" s="139">
        <f t="shared" si="17"/>
        <v>1</v>
      </c>
      <c r="J233" s="64" t="s">
        <v>261</v>
      </c>
      <c r="K233" s="140" t="str">
        <f t="shared" si="19"/>
        <v>e92</v>
      </c>
      <c r="L233" s="193" t="str">
        <f t="shared" si="18"/>
        <v>Autres provisions pour risques</v>
      </c>
      <c r="N233" s="8" t="s">
        <v>192</v>
      </c>
      <c r="O233" s="41" t="s">
        <v>427</v>
      </c>
    </row>
    <row r="234" spans="1:15">
      <c r="A234" s="85" t="s">
        <v>616</v>
      </c>
      <c r="B234" t="s">
        <v>871</v>
      </c>
      <c r="D234" t="s">
        <v>427</v>
      </c>
      <c r="H234" s="139">
        <f t="shared" si="17"/>
        <v>1</v>
      </c>
      <c r="J234" s="64" t="s">
        <v>262</v>
      </c>
      <c r="K234" s="140" t="str">
        <f t="shared" si="19"/>
        <v>e91</v>
      </c>
      <c r="L234" s="193" t="str">
        <f t="shared" si="18"/>
        <v>Autres provisions pour charges</v>
      </c>
      <c r="N234" s="8" t="s">
        <v>192</v>
      </c>
      <c r="O234" s="41" t="s">
        <v>427</v>
      </c>
    </row>
    <row r="235" spans="1:15">
      <c r="A235" s="85" t="s">
        <v>615</v>
      </c>
      <c r="B235" t="s">
        <v>872</v>
      </c>
      <c r="D235" t="s">
        <v>427</v>
      </c>
      <c r="H235" s="139">
        <f t="shared" si="17"/>
        <v>1</v>
      </c>
      <c r="J235" s="66" t="s">
        <v>91</v>
      </c>
      <c r="K235" s="140" t="str">
        <f t="shared" si="19"/>
        <v>e141</v>
      </c>
      <c r="L235" s="193" t="str">
        <f t="shared" si="18"/>
        <v>Dettes pour dépôts en espèces reçus des réassureurs</v>
      </c>
      <c r="N235" s="8" t="s">
        <v>192</v>
      </c>
      <c r="O235" s="41" t="s">
        <v>427</v>
      </c>
    </row>
    <row r="236" spans="1:15">
      <c r="A236" s="85" t="s">
        <v>620</v>
      </c>
      <c r="B236" t="s">
        <v>873</v>
      </c>
      <c r="D236" t="s">
        <v>427</v>
      </c>
      <c r="H236" s="139">
        <f t="shared" si="17"/>
        <v>1</v>
      </c>
      <c r="J236" s="66" t="s">
        <v>92</v>
      </c>
      <c r="K236" s="140" t="str">
        <f t="shared" si="19"/>
        <v>e137</v>
      </c>
      <c r="L236" s="193" t="str">
        <f t="shared" si="18"/>
        <v>Dettes</v>
      </c>
      <c r="M236" s="8" t="s">
        <v>190</v>
      </c>
      <c r="N236" s="8" t="s">
        <v>192</v>
      </c>
      <c r="O236" s="41" t="s">
        <v>427</v>
      </c>
    </row>
    <row r="237" spans="1:15">
      <c r="A237" s="85" t="s">
        <v>277</v>
      </c>
      <c r="B237" t="s">
        <v>874</v>
      </c>
      <c r="D237" t="s">
        <v>427</v>
      </c>
      <c r="H237" s="139">
        <f t="shared" si="17"/>
        <v>1</v>
      </c>
      <c r="J237" s="22" t="s">
        <v>1619</v>
      </c>
      <c r="K237" s="140" t="str">
        <f t="shared" si="19"/>
        <v>e316</v>
      </c>
      <c r="L237" s="174" t="str">
        <f t="shared" si="18"/>
        <v>Dettes nées d’opérations directes et d’opérations de réassurance</v>
      </c>
      <c r="M237" s="8" t="s">
        <v>190</v>
      </c>
      <c r="N237" s="8" t="s">
        <v>192</v>
      </c>
      <c r="O237" s="41" t="s">
        <v>427</v>
      </c>
    </row>
    <row r="238" spans="1:15">
      <c r="A238" s="85" t="s">
        <v>617</v>
      </c>
      <c r="B238" t="s">
        <v>1359</v>
      </c>
      <c r="D238" t="s">
        <v>427</v>
      </c>
      <c r="H238" s="139">
        <f t="shared" si="17"/>
        <v>1</v>
      </c>
      <c r="J238" s="64" t="s">
        <v>232</v>
      </c>
      <c r="K238" s="140" t="str">
        <f t="shared" si="19"/>
        <v>e140</v>
      </c>
      <c r="L238" s="193" t="str">
        <f t="shared" si="18"/>
        <v>Dettes nées d’opérations directes et de prise en substitution</v>
      </c>
      <c r="N238" s="8" t="s">
        <v>192</v>
      </c>
      <c r="O238" s="41" t="s">
        <v>427</v>
      </c>
    </row>
    <row r="239" spans="1:15">
      <c r="A239" s="85" t="s">
        <v>1168</v>
      </c>
      <c r="B239" t="s">
        <v>875</v>
      </c>
      <c r="D239" t="s">
        <v>427</v>
      </c>
      <c r="H239" s="139">
        <f t="shared" si="17"/>
        <v>1</v>
      </c>
      <c r="J239" s="64" t="s">
        <v>233</v>
      </c>
      <c r="K239" s="140" t="str">
        <f t="shared" si="19"/>
        <v>e139</v>
      </c>
      <c r="L239" s="193" t="str">
        <f t="shared" si="18"/>
        <v>Dettes nées d’opérations de réassurance et de cession en substitution</v>
      </c>
      <c r="N239" s="8" t="s">
        <v>192</v>
      </c>
      <c r="O239" s="41" t="s">
        <v>427</v>
      </c>
    </row>
    <row r="240" spans="1:15">
      <c r="A240" s="85" t="s">
        <v>621</v>
      </c>
      <c r="B240" t="s">
        <v>876</v>
      </c>
      <c r="D240" t="s">
        <v>427</v>
      </c>
      <c r="H240" s="139">
        <f t="shared" si="17"/>
        <v>1</v>
      </c>
      <c r="J240" s="67" t="s">
        <v>1629</v>
      </c>
      <c r="K240" s="140" t="str">
        <f t="shared" si="19"/>
        <v>e317</v>
      </c>
      <c r="L240" s="193" t="str">
        <f t="shared" si="18"/>
        <v>Autres dettes financières</v>
      </c>
      <c r="M240" s="8" t="s">
        <v>190</v>
      </c>
      <c r="N240" s="8" t="s">
        <v>192</v>
      </c>
      <c r="O240" s="41" t="s">
        <v>427</v>
      </c>
    </row>
    <row r="241" spans="1:15">
      <c r="A241" s="85" t="s">
        <v>221</v>
      </c>
      <c r="B241" t="s">
        <v>877</v>
      </c>
      <c r="D241" t="s">
        <v>427</v>
      </c>
      <c r="H241" s="139">
        <f t="shared" si="17"/>
        <v>3</v>
      </c>
      <c r="J241" s="64" t="s">
        <v>93</v>
      </c>
      <c r="K241" s="140" t="str">
        <f t="shared" ref="K241:K260" si="20">VLOOKUP(J241,A:B,2,FALSE)</f>
        <v>e151</v>
      </c>
      <c r="L241" s="193" t="str">
        <f t="shared" ref="L241:L260" si="21">J241</f>
        <v>Emprunts Obligataires</v>
      </c>
      <c r="N241" s="8" t="s">
        <v>192</v>
      </c>
      <c r="O241" s="41" t="s">
        <v>427</v>
      </c>
    </row>
    <row r="242" spans="1:15">
      <c r="A242" s="85" t="s">
        <v>278</v>
      </c>
      <c r="B242" t="s">
        <v>878</v>
      </c>
      <c r="D242" t="s">
        <v>427</v>
      </c>
      <c r="H242" s="139">
        <f t="shared" si="17"/>
        <v>1</v>
      </c>
      <c r="J242" s="64" t="s">
        <v>94</v>
      </c>
      <c r="K242" s="140" t="str">
        <f t="shared" si="20"/>
        <v>e138</v>
      </c>
      <c r="L242" s="193" t="str">
        <f t="shared" si="21"/>
        <v>Dettes envers des établissements de crédit</v>
      </c>
      <c r="N242" s="8" t="s">
        <v>192</v>
      </c>
      <c r="O242" s="41" t="s">
        <v>427</v>
      </c>
    </row>
    <row r="243" spans="1:15">
      <c r="A243" s="85" t="s">
        <v>41</v>
      </c>
      <c r="B243" t="s">
        <v>879</v>
      </c>
      <c r="D243" t="s">
        <v>427</v>
      </c>
      <c r="H243" s="139">
        <f t="shared" si="17"/>
        <v>1</v>
      </c>
      <c r="J243" s="64" t="s">
        <v>95</v>
      </c>
      <c r="K243" s="140" t="str">
        <f t="shared" si="20"/>
        <v>e298</v>
      </c>
      <c r="L243" s="193" t="str">
        <f t="shared" si="21"/>
        <v>Titres de créance négociables émis</v>
      </c>
      <c r="N243" s="8" t="s">
        <v>192</v>
      </c>
      <c r="O243" s="41" t="s">
        <v>427</v>
      </c>
    </row>
    <row r="244" spans="1:15">
      <c r="A244" s="85" t="s">
        <v>525</v>
      </c>
      <c r="B244" t="s">
        <v>880</v>
      </c>
      <c r="D244" t="s">
        <v>427</v>
      </c>
      <c r="H244" s="139">
        <f t="shared" si="17"/>
        <v>1</v>
      </c>
      <c r="J244" s="64" t="s">
        <v>96</v>
      </c>
      <c r="K244" s="140" t="str">
        <f t="shared" si="20"/>
        <v>e76</v>
      </c>
      <c r="L244" s="193" t="str">
        <f t="shared" si="21"/>
        <v>Autres emprunts, dépôts et cautionnements reçus</v>
      </c>
      <c r="N244" s="8" t="s">
        <v>192</v>
      </c>
      <c r="O244" s="41" t="s">
        <v>427</v>
      </c>
    </row>
    <row r="245" spans="1:15">
      <c r="A245" s="85" t="s">
        <v>1144</v>
      </c>
      <c r="B245" t="s">
        <v>881</v>
      </c>
      <c r="D245" t="s">
        <v>427</v>
      </c>
      <c r="H245" s="139">
        <f t="shared" si="17"/>
        <v>1</v>
      </c>
      <c r="J245" s="67" t="s">
        <v>1630</v>
      </c>
      <c r="K245" s="140" t="str">
        <f t="shared" si="20"/>
        <v>e318</v>
      </c>
      <c r="L245" s="193" t="str">
        <f t="shared" si="21"/>
        <v>Autres dettes non financières</v>
      </c>
      <c r="M245" s="8" t="s">
        <v>190</v>
      </c>
      <c r="N245" s="8" t="s">
        <v>192</v>
      </c>
      <c r="O245" s="41" t="s">
        <v>427</v>
      </c>
    </row>
    <row r="246" spans="1:15">
      <c r="A246" s="85" t="s">
        <v>28</v>
      </c>
      <c r="B246" t="s">
        <v>882</v>
      </c>
      <c r="D246" t="s">
        <v>427</v>
      </c>
      <c r="H246" s="139">
        <f t="shared" si="17"/>
        <v>1</v>
      </c>
      <c r="J246" s="64" t="s">
        <v>71</v>
      </c>
      <c r="K246" s="140" t="str">
        <f t="shared" si="20"/>
        <v>e201</v>
      </c>
      <c r="L246" s="193" t="str">
        <f t="shared" si="21"/>
        <v>Personnel</v>
      </c>
      <c r="N246" s="8" t="s">
        <v>192</v>
      </c>
      <c r="O246" s="41" t="s">
        <v>427</v>
      </c>
    </row>
    <row r="247" spans="1:15">
      <c r="A247" s="85" t="s">
        <v>1242</v>
      </c>
      <c r="B247" t="s">
        <v>883</v>
      </c>
      <c r="D247" t="s">
        <v>427</v>
      </c>
      <c r="H247" s="139">
        <f t="shared" si="17"/>
        <v>1</v>
      </c>
      <c r="J247" s="64" t="s">
        <v>538</v>
      </c>
      <c r="K247" s="140" t="str">
        <f t="shared" si="20"/>
        <v>e156</v>
      </c>
      <c r="L247" s="193" t="str">
        <f t="shared" si="21"/>
        <v>État, organismes sociaux, collectivités publiques</v>
      </c>
      <c r="N247" s="8" t="s">
        <v>192</v>
      </c>
      <c r="O247" s="41" t="s">
        <v>427</v>
      </c>
    </row>
    <row r="248" spans="1:15">
      <c r="A248" s="85" t="s">
        <v>95</v>
      </c>
      <c r="B248" t="s">
        <v>884</v>
      </c>
      <c r="D248" t="s">
        <v>427</v>
      </c>
      <c r="H248" s="139">
        <f t="shared" si="17"/>
        <v>2</v>
      </c>
      <c r="J248" s="64" t="s">
        <v>97</v>
      </c>
      <c r="K248" s="140" t="str">
        <f t="shared" si="20"/>
        <v>e132</v>
      </c>
      <c r="L248" s="193" t="str">
        <f t="shared" si="21"/>
        <v>Créditeurs divers</v>
      </c>
      <c r="N248" s="8" t="s">
        <v>192</v>
      </c>
      <c r="O248" s="41" t="s">
        <v>427</v>
      </c>
    </row>
    <row r="249" spans="1:15">
      <c r="A249" s="85" t="s">
        <v>1936</v>
      </c>
      <c r="B249" t="s">
        <v>885</v>
      </c>
      <c r="D249" t="s">
        <v>427</v>
      </c>
      <c r="H249" s="139">
        <f t="shared" si="17"/>
        <v>1</v>
      </c>
      <c r="J249" s="47" t="s">
        <v>1615</v>
      </c>
      <c r="K249" s="140" t="str">
        <f t="shared" si="20"/>
        <v>e314</v>
      </c>
      <c r="L249" s="174" t="str">
        <f t="shared" si="21"/>
        <v>Comptes de régularisation et différences de conversion</v>
      </c>
      <c r="M249" s="8" t="s">
        <v>190</v>
      </c>
      <c r="N249" s="8" t="s">
        <v>192</v>
      </c>
      <c r="O249" s="41" t="s">
        <v>427</v>
      </c>
    </row>
    <row r="250" spans="1:15">
      <c r="A250" s="85" t="s">
        <v>1588</v>
      </c>
      <c r="B250" t="s">
        <v>886</v>
      </c>
      <c r="D250" t="s">
        <v>427</v>
      </c>
      <c r="H250" s="139">
        <f t="shared" si="17"/>
        <v>1</v>
      </c>
      <c r="J250" s="67" t="s">
        <v>1147</v>
      </c>
      <c r="K250" s="140" t="str">
        <f t="shared" si="20"/>
        <v>e122</v>
      </c>
      <c r="L250" s="193" t="str">
        <f t="shared" si="21"/>
        <v>Comptes de régularisation</v>
      </c>
      <c r="M250" s="8" t="s">
        <v>190</v>
      </c>
      <c r="N250" s="8" t="s">
        <v>192</v>
      </c>
      <c r="O250" s="41" t="s">
        <v>427</v>
      </c>
    </row>
    <row r="251" spans="1:15">
      <c r="A251" s="85" t="s">
        <v>55</v>
      </c>
      <c r="B251" t="s">
        <v>887</v>
      </c>
      <c r="D251" t="s">
        <v>427</v>
      </c>
      <c r="H251" s="139">
        <f t="shared" si="17"/>
        <v>1</v>
      </c>
      <c r="J251" s="60" t="s">
        <v>268</v>
      </c>
      <c r="K251" s="140" t="str">
        <f t="shared" si="20"/>
        <v>e219</v>
      </c>
      <c r="L251" s="191" t="str">
        <f t="shared" si="21"/>
        <v>Produits à répartir sur plusieurs exercices</v>
      </c>
      <c r="N251" s="8" t="s">
        <v>192</v>
      </c>
      <c r="O251" s="41" t="s">
        <v>427</v>
      </c>
    </row>
    <row r="252" spans="1:15">
      <c r="A252" s="85" t="s">
        <v>357</v>
      </c>
      <c r="B252" t="s">
        <v>888</v>
      </c>
      <c r="D252" t="s">
        <v>427</v>
      </c>
      <c r="H252" s="139">
        <f t="shared" si="17"/>
        <v>1</v>
      </c>
      <c r="J252" s="60" t="s">
        <v>269</v>
      </c>
      <c r="K252" s="140" t="str">
        <f t="shared" si="20"/>
        <v>e59</v>
      </c>
      <c r="L252" s="191" t="str">
        <f t="shared" si="21"/>
        <v>Amortissement des différences sur les prix de remboursement</v>
      </c>
      <c r="N252" s="8" t="s">
        <v>192</v>
      </c>
      <c r="O252" s="41" t="s">
        <v>427</v>
      </c>
    </row>
    <row r="253" spans="1:15">
      <c r="A253" s="85" t="s">
        <v>356</v>
      </c>
      <c r="B253" t="s">
        <v>1360</v>
      </c>
      <c r="D253" t="s">
        <v>427</v>
      </c>
      <c r="H253" s="139">
        <f t="shared" si="17"/>
        <v>1</v>
      </c>
      <c r="J253" s="60" t="s">
        <v>270</v>
      </c>
      <c r="K253" s="140" t="str">
        <f t="shared" si="20"/>
        <v>e260</v>
      </c>
      <c r="L253" s="191" t="str">
        <f t="shared" si="21"/>
        <v>Report de commissions reçues des réassureurs</v>
      </c>
      <c r="N253" s="8" t="s">
        <v>192</v>
      </c>
      <c r="O253" s="41" t="s">
        <v>427</v>
      </c>
    </row>
    <row r="254" spans="1:15">
      <c r="A254" s="85" t="s">
        <v>524</v>
      </c>
      <c r="B254" t="s">
        <v>889</v>
      </c>
      <c r="D254" t="s">
        <v>427</v>
      </c>
      <c r="H254" s="139">
        <f t="shared" si="17"/>
        <v>1</v>
      </c>
      <c r="J254" s="60" t="s">
        <v>265</v>
      </c>
      <c r="K254" s="140" t="str">
        <f t="shared" si="20"/>
        <v>e125</v>
      </c>
      <c r="L254" s="191" t="str">
        <f t="shared" si="21"/>
        <v>Comptes de régularisation liés aux instruments financiers à terme</v>
      </c>
      <c r="M254" s="8" t="s">
        <v>190</v>
      </c>
      <c r="N254" s="8" t="s">
        <v>192</v>
      </c>
      <c r="O254" s="41" t="s">
        <v>427</v>
      </c>
    </row>
    <row r="255" spans="1:15">
      <c r="A255" s="85" t="s">
        <v>506</v>
      </c>
      <c r="B255" t="s">
        <v>890</v>
      </c>
      <c r="D255" t="s">
        <v>427</v>
      </c>
      <c r="H255" s="139">
        <f t="shared" si="17"/>
        <v>1</v>
      </c>
      <c r="J255" s="61" t="s">
        <v>519</v>
      </c>
      <c r="K255" s="140" t="str">
        <f t="shared" si="20"/>
        <v>e124</v>
      </c>
      <c r="L255" s="191" t="str">
        <f t="shared" si="21"/>
        <v>Comptes de régularisation liés à des stratégies d'investissement ou de désinvestissement</v>
      </c>
      <c r="N255" s="8" t="s">
        <v>192</v>
      </c>
      <c r="O255" s="41" t="s">
        <v>427</v>
      </c>
    </row>
    <row r="256" spans="1:15">
      <c r="A256" s="85" t="s">
        <v>358</v>
      </c>
      <c r="B256" t="s">
        <v>891</v>
      </c>
      <c r="D256" t="s">
        <v>427</v>
      </c>
      <c r="H256" s="139">
        <f t="shared" si="17"/>
        <v>1</v>
      </c>
      <c r="J256" s="61" t="s">
        <v>520</v>
      </c>
      <c r="K256" s="140" t="str">
        <f t="shared" si="20"/>
        <v>e123</v>
      </c>
      <c r="L256" s="191" t="str">
        <f t="shared" si="21"/>
        <v>Comptes de régularisation liés à des stratégies de rendement</v>
      </c>
      <c r="N256" s="8" t="s">
        <v>192</v>
      </c>
      <c r="O256" s="41" t="s">
        <v>427</v>
      </c>
    </row>
    <row r="257" spans="1:17">
      <c r="A257" s="85" t="s">
        <v>1158</v>
      </c>
      <c r="B257" t="s">
        <v>892</v>
      </c>
      <c r="D257" t="s">
        <v>427</v>
      </c>
      <c r="H257" s="139">
        <f t="shared" si="17"/>
        <v>1</v>
      </c>
      <c r="J257" s="61" t="s">
        <v>266</v>
      </c>
      <c r="K257" s="140" t="str">
        <f t="shared" si="20"/>
        <v>e126</v>
      </c>
      <c r="L257" s="191" t="str">
        <f t="shared" si="21"/>
        <v>Comptes de régularisation sur autres opérations</v>
      </c>
      <c r="N257" s="8" t="s">
        <v>192</v>
      </c>
      <c r="O257" s="41" t="s">
        <v>427</v>
      </c>
    </row>
    <row r="258" spans="1:17">
      <c r="A258" s="85" t="s">
        <v>1844</v>
      </c>
      <c r="B258" t="s">
        <v>893</v>
      </c>
      <c r="D258" t="s">
        <v>427</v>
      </c>
      <c r="H258" s="139">
        <f t="shared" ref="H258:H326" si="22">COUNTIF(J:J,A258)</f>
        <v>1</v>
      </c>
      <c r="J258" s="60" t="s">
        <v>536</v>
      </c>
      <c r="K258" s="140" t="str">
        <f t="shared" si="20"/>
        <v>e157</v>
      </c>
      <c r="L258" s="191" t="str">
        <f t="shared" si="21"/>
        <v>Évaluations techniques de la réassurance</v>
      </c>
      <c r="N258" s="8" t="s">
        <v>192</v>
      </c>
      <c r="O258" s="41" t="s">
        <v>427</v>
      </c>
    </row>
    <row r="259" spans="1:17">
      <c r="A259" s="85" t="s">
        <v>359</v>
      </c>
      <c r="B259" t="s">
        <v>894</v>
      </c>
      <c r="D259" t="s">
        <v>427</v>
      </c>
      <c r="H259" s="139">
        <f t="shared" si="22"/>
        <v>1</v>
      </c>
      <c r="J259" s="60" t="s">
        <v>267</v>
      </c>
      <c r="K259" s="140" t="str">
        <f t="shared" si="20"/>
        <v>e74</v>
      </c>
      <c r="L259" s="191" t="str">
        <f t="shared" si="21"/>
        <v>Autres éléments de comptes de régularisation</v>
      </c>
      <c r="N259" s="8" t="s">
        <v>192</v>
      </c>
      <c r="O259" s="41" t="s">
        <v>427</v>
      </c>
    </row>
    <row r="260" spans="1:17">
      <c r="A260" t="s">
        <v>1615</v>
      </c>
      <c r="B260" t="s">
        <v>1616</v>
      </c>
      <c r="D260" t="s">
        <v>427</v>
      </c>
      <c r="H260" s="139">
        <f t="shared" si="22"/>
        <v>4</v>
      </c>
      <c r="J260" s="67" t="s">
        <v>98</v>
      </c>
      <c r="K260" s="140" t="str">
        <f t="shared" si="20"/>
        <v>e142</v>
      </c>
      <c r="L260" s="193" t="str">
        <f t="shared" si="21"/>
        <v>Différence de conversion</v>
      </c>
      <c r="N260" s="8" t="s">
        <v>192</v>
      </c>
      <c r="O260" s="41" t="s">
        <v>427</v>
      </c>
    </row>
    <row r="261" spans="1:17">
      <c r="A261" t="s">
        <v>1618</v>
      </c>
      <c r="B261" t="s">
        <v>1617</v>
      </c>
      <c r="D261" t="s">
        <v>427</v>
      </c>
      <c r="H261" s="139">
        <f t="shared" si="22"/>
        <v>1</v>
      </c>
      <c r="J261" s="55" t="s">
        <v>1624</v>
      </c>
      <c r="K261" s="140"/>
      <c r="L261" s="19"/>
      <c r="O261" s="41" t="s">
        <v>427</v>
      </c>
      <c r="Q261" t="s">
        <v>123</v>
      </c>
    </row>
    <row r="262" spans="1:17">
      <c r="A262" t="s">
        <v>1619</v>
      </c>
      <c r="B262" t="s">
        <v>1620</v>
      </c>
      <c r="D262" t="s">
        <v>427</v>
      </c>
      <c r="H262" s="139">
        <f t="shared" si="22"/>
        <v>2</v>
      </c>
      <c r="J262" s="10" t="s">
        <v>244</v>
      </c>
      <c r="K262" s="140" t="str">
        <f t="shared" ref="K262:K293" si="23">VLOOKUP(J262,A:B,2,FALSE)</f>
        <v>x0</v>
      </c>
      <c r="L262" s="19" t="str">
        <f t="shared" ref="L262:L293" si="24">J262</f>
        <v>Total/NA</v>
      </c>
      <c r="M262" s="8" t="s">
        <v>190</v>
      </c>
      <c r="O262" t="s">
        <v>243</v>
      </c>
    </row>
    <row r="263" spans="1:17">
      <c r="A263" t="s">
        <v>1629</v>
      </c>
      <c r="B263" t="s">
        <v>1631</v>
      </c>
      <c r="D263" t="s">
        <v>427</v>
      </c>
      <c r="H263" s="139">
        <f t="shared" si="22"/>
        <v>1</v>
      </c>
      <c r="J263" s="47" t="s">
        <v>33</v>
      </c>
      <c r="K263" s="140" t="str">
        <f t="shared" si="23"/>
        <v>e208</v>
      </c>
      <c r="L263" s="174" t="str">
        <f t="shared" si="24"/>
        <v>Placements immobiliers</v>
      </c>
      <c r="M263" s="8" t="s">
        <v>190</v>
      </c>
      <c r="N263" s="8" t="s">
        <v>192</v>
      </c>
      <c r="O263" s="41" t="s">
        <v>427</v>
      </c>
    </row>
    <row r="264" spans="1:17">
      <c r="A264" t="s">
        <v>1630</v>
      </c>
      <c r="B264" t="s">
        <v>1632</v>
      </c>
      <c r="D264" t="s">
        <v>427</v>
      </c>
      <c r="H264" s="139">
        <f t="shared" si="22"/>
        <v>1</v>
      </c>
      <c r="J264" s="22" t="s">
        <v>525</v>
      </c>
      <c r="K264" s="140" t="str">
        <f t="shared" si="23"/>
        <v>e294</v>
      </c>
      <c r="L264" s="174" t="str">
        <f t="shared" si="24"/>
        <v>Terrains et constructions</v>
      </c>
      <c r="M264" s="8" t="s">
        <v>190</v>
      </c>
      <c r="N264" s="8" t="s">
        <v>192</v>
      </c>
      <c r="O264" s="41" t="s">
        <v>427</v>
      </c>
    </row>
    <row r="265" spans="1:17">
      <c r="A265" s="92" t="s">
        <v>1634</v>
      </c>
      <c r="B265" t="s">
        <v>1640</v>
      </c>
      <c r="D265" t="s">
        <v>427</v>
      </c>
      <c r="H265" s="139">
        <f t="shared" si="22"/>
        <v>2</v>
      </c>
      <c r="J265" s="56" t="s">
        <v>28</v>
      </c>
      <c r="K265" s="140" t="str">
        <f t="shared" si="23"/>
        <v>e296</v>
      </c>
      <c r="L265" s="174" t="str">
        <f t="shared" si="24"/>
        <v>Terrains non construits</v>
      </c>
      <c r="N265" s="8" t="s">
        <v>192</v>
      </c>
      <c r="O265" s="41" t="s">
        <v>427</v>
      </c>
    </row>
    <row r="266" spans="1:17">
      <c r="A266" s="92" t="s">
        <v>1633</v>
      </c>
      <c r="B266" t="s">
        <v>1641</v>
      </c>
      <c r="D266" t="s">
        <v>427</v>
      </c>
      <c r="H266" s="139">
        <f t="shared" si="22"/>
        <v>2</v>
      </c>
      <c r="J266" s="56" t="s">
        <v>39</v>
      </c>
      <c r="K266" s="140" t="str">
        <f t="shared" si="23"/>
        <v>e190</v>
      </c>
      <c r="L266" s="174" t="str">
        <f t="shared" si="24"/>
        <v>Part de sociétés non cotées à objet foncier</v>
      </c>
      <c r="N266" s="8" t="s">
        <v>192</v>
      </c>
      <c r="O266" s="41" t="s">
        <v>427</v>
      </c>
    </row>
    <row r="267" spans="1:17">
      <c r="A267" s="104" t="s">
        <v>1635</v>
      </c>
      <c r="B267" t="s">
        <v>1642</v>
      </c>
      <c r="D267" t="s">
        <v>427</v>
      </c>
      <c r="H267" s="139">
        <f t="shared" si="22"/>
        <v>2</v>
      </c>
      <c r="J267" s="56" t="s">
        <v>544</v>
      </c>
      <c r="K267" s="140" t="str">
        <f t="shared" si="23"/>
        <v>e174</v>
      </c>
      <c r="L267" s="174" t="str">
        <f t="shared" si="24"/>
        <v>Immeubles bâtis hors immeubles d'exploitation</v>
      </c>
      <c r="N267" s="8" t="s">
        <v>192</v>
      </c>
      <c r="O267" s="41" t="s">
        <v>427</v>
      </c>
    </row>
    <row r="268" spans="1:17">
      <c r="A268" s="104" t="s">
        <v>1636</v>
      </c>
      <c r="B268" t="s">
        <v>1643</v>
      </c>
      <c r="D268" t="s">
        <v>427</v>
      </c>
      <c r="H268" s="139">
        <f t="shared" si="22"/>
        <v>2</v>
      </c>
      <c r="J268" s="56" t="s">
        <v>40</v>
      </c>
      <c r="K268" s="140" t="str">
        <f t="shared" si="23"/>
        <v>e199</v>
      </c>
      <c r="L268" s="174" t="str">
        <f t="shared" si="24"/>
        <v>Parts et actions de sociétés immobilières non cotées hors immeubles d'exploitation</v>
      </c>
      <c r="N268" s="8" t="s">
        <v>192</v>
      </c>
      <c r="O268" s="41" t="s">
        <v>427</v>
      </c>
    </row>
    <row r="269" spans="1:17">
      <c r="A269" s="104" t="s">
        <v>1637</v>
      </c>
      <c r="B269" t="s">
        <v>1644</v>
      </c>
      <c r="D269" t="s">
        <v>427</v>
      </c>
      <c r="H269" s="139">
        <f t="shared" si="22"/>
        <v>2</v>
      </c>
      <c r="J269" s="56" t="s">
        <v>29</v>
      </c>
      <c r="K269" s="140" t="str">
        <f t="shared" si="23"/>
        <v>e175</v>
      </c>
      <c r="L269" s="174" t="str">
        <f t="shared" si="24"/>
        <v>Immeubles d'exploitation</v>
      </c>
      <c r="N269" s="8" t="s">
        <v>192</v>
      </c>
      <c r="O269" s="41" t="s">
        <v>427</v>
      </c>
    </row>
    <row r="270" spans="1:17">
      <c r="A270" s="104" t="s">
        <v>1638</v>
      </c>
      <c r="B270" t="s">
        <v>1645</v>
      </c>
      <c r="D270" t="s">
        <v>427</v>
      </c>
      <c r="H270" s="139">
        <f t="shared" si="22"/>
        <v>2</v>
      </c>
      <c r="J270" s="22" t="s">
        <v>1144</v>
      </c>
      <c r="K270" s="140" t="str">
        <f t="shared" si="23"/>
        <v>e295</v>
      </c>
      <c r="L270" s="174" t="str">
        <f t="shared" si="24"/>
        <v>Terrains et constructions en cours</v>
      </c>
      <c r="M270" s="8" t="s">
        <v>190</v>
      </c>
      <c r="N270" s="8" t="s">
        <v>192</v>
      </c>
      <c r="O270" s="41" t="s">
        <v>427</v>
      </c>
    </row>
    <row r="271" spans="1:17">
      <c r="A271" s="104" t="s">
        <v>1639</v>
      </c>
      <c r="B271" t="s">
        <v>1646</v>
      </c>
      <c r="D271" t="s">
        <v>427</v>
      </c>
      <c r="H271" s="139">
        <f t="shared" si="22"/>
        <v>2</v>
      </c>
      <c r="J271" s="56" t="s">
        <v>41</v>
      </c>
      <c r="K271" s="140" t="str">
        <f t="shared" si="23"/>
        <v>e293</v>
      </c>
      <c r="L271" s="174" t="str">
        <f t="shared" si="24"/>
        <v>Terrains affectés à une construction en cours</v>
      </c>
      <c r="N271" s="8" t="s">
        <v>192</v>
      </c>
      <c r="O271" s="41" t="s">
        <v>427</v>
      </c>
    </row>
    <row r="272" spans="1:17">
      <c r="A272" t="s">
        <v>1647</v>
      </c>
      <c r="B272" t="s">
        <v>1648</v>
      </c>
      <c r="D272" t="s">
        <v>427</v>
      </c>
      <c r="H272" s="139">
        <f t="shared" si="22"/>
        <v>1</v>
      </c>
      <c r="J272" s="56" t="s">
        <v>42</v>
      </c>
      <c r="K272" s="140" t="str">
        <f t="shared" si="23"/>
        <v>e177</v>
      </c>
      <c r="L272" s="174" t="str">
        <f t="shared" si="24"/>
        <v>Immeubles en cours</v>
      </c>
      <c r="N272" s="8" t="s">
        <v>192</v>
      </c>
      <c r="O272" s="41" t="s">
        <v>427</v>
      </c>
    </row>
    <row r="273" spans="1:15">
      <c r="A273" t="s">
        <v>1649</v>
      </c>
      <c r="B273" t="s">
        <v>1650</v>
      </c>
      <c r="D273" t="s">
        <v>427</v>
      </c>
      <c r="H273" s="139">
        <f t="shared" si="22"/>
        <v>2</v>
      </c>
      <c r="J273" s="56" t="s">
        <v>43</v>
      </c>
      <c r="K273" s="140" t="str">
        <f t="shared" si="23"/>
        <v>e198</v>
      </c>
      <c r="L273" s="174" t="str">
        <f t="shared" si="24"/>
        <v>Parts et actions de sociétés immobilières non cotées (immeubles en cours)</v>
      </c>
      <c r="N273" s="8" t="s">
        <v>192</v>
      </c>
      <c r="O273" s="41" t="s">
        <v>427</v>
      </c>
    </row>
    <row r="274" spans="1:15">
      <c r="A274" t="s">
        <v>1689</v>
      </c>
      <c r="B274" t="s">
        <v>1688</v>
      </c>
      <c r="D274" t="s">
        <v>427</v>
      </c>
      <c r="H274" s="139">
        <f t="shared" si="22"/>
        <v>1</v>
      </c>
      <c r="J274" s="56" t="s">
        <v>223</v>
      </c>
      <c r="K274" s="140" t="str">
        <f t="shared" si="23"/>
        <v>e178</v>
      </c>
      <c r="L274" s="174" t="str">
        <f t="shared" si="24"/>
        <v>Immobilisations grevées de droits (commodats)</v>
      </c>
      <c r="N274" s="8" t="s">
        <v>192</v>
      </c>
      <c r="O274" s="41" t="s">
        <v>427</v>
      </c>
    </row>
    <row r="275" spans="1:15">
      <c r="A275" s="110" t="s">
        <v>1696</v>
      </c>
      <c r="B275" t="s">
        <v>1715</v>
      </c>
      <c r="D275" t="s">
        <v>427</v>
      </c>
      <c r="H275" s="139">
        <f t="shared" si="22"/>
        <v>1</v>
      </c>
      <c r="J275" s="56" t="s">
        <v>44</v>
      </c>
      <c r="K275" s="140" t="str">
        <f t="shared" si="23"/>
        <v>e176</v>
      </c>
      <c r="L275" s="174" t="str">
        <f t="shared" si="24"/>
        <v>Immeubles d'exploitation en cours</v>
      </c>
      <c r="N275" s="8" t="s">
        <v>192</v>
      </c>
      <c r="O275" s="41" t="s">
        <v>427</v>
      </c>
    </row>
    <row r="276" spans="1:15">
      <c r="A276" s="110" t="s">
        <v>1697</v>
      </c>
      <c r="B276" t="s">
        <v>1716</v>
      </c>
      <c r="D276" t="s">
        <v>427</v>
      </c>
      <c r="H276" s="139">
        <f t="shared" si="22"/>
        <v>1</v>
      </c>
      <c r="J276" s="47" t="s">
        <v>293</v>
      </c>
      <c r="K276" s="140" t="str">
        <f t="shared" si="23"/>
        <v>e203</v>
      </c>
      <c r="L276" s="174" t="str">
        <f t="shared" si="24"/>
        <v>Placement financiers</v>
      </c>
      <c r="M276" s="8" t="s">
        <v>190</v>
      </c>
      <c r="N276" s="8" t="s">
        <v>192</v>
      </c>
      <c r="O276" s="41" t="s">
        <v>427</v>
      </c>
    </row>
    <row r="277" spans="1:15">
      <c r="A277" s="110" t="s">
        <v>1698</v>
      </c>
      <c r="B277" t="s">
        <v>1717</v>
      </c>
      <c r="D277" t="s">
        <v>427</v>
      </c>
      <c r="H277" s="139">
        <f t="shared" si="22"/>
        <v>1</v>
      </c>
      <c r="J277" s="22" t="s">
        <v>45</v>
      </c>
      <c r="K277" s="140" t="str">
        <f t="shared" si="23"/>
        <v>e52</v>
      </c>
      <c r="L277" s="174" t="str">
        <f t="shared" si="24"/>
        <v>Actions et autres titres à revenu variable</v>
      </c>
      <c r="M277" s="8" t="s">
        <v>190</v>
      </c>
      <c r="N277" s="8" t="s">
        <v>192</v>
      </c>
      <c r="O277" s="41" t="s">
        <v>427</v>
      </c>
    </row>
    <row r="278" spans="1:15">
      <c r="A278" s="110" t="s">
        <v>1699</v>
      </c>
      <c r="B278" t="s">
        <v>1718</v>
      </c>
      <c r="D278" t="s">
        <v>427</v>
      </c>
      <c r="H278" s="139">
        <f t="shared" si="22"/>
        <v>1</v>
      </c>
      <c r="J278" s="56" t="s">
        <v>1242</v>
      </c>
      <c r="K278" s="140" t="str">
        <f t="shared" si="23"/>
        <v>e297</v>
      </c>
      <c r="L278" s="174" t="str">
        <f t="shared" si="24"/>
        <v>Titres à revenu variable autres que les OPCVM</v>
      </c>
      <c r="M278" s="8" t="s">
        <v>190</v>
      </c>
      <c r="N278" s="8" t="s">
        <v>192</v>
      </c>
      <c r="O278" s="41" t="s">
        <v>427</v>
      </c>
    </row>
    <row r="279" spans="1:15">
      <c r="A279" s="110" t="s">
        <v>1700</v>
      </c>
      <c r="B279" t="s">
        <v>1719</v>
      </c>
      <c r="D279" t="s">
        <v>427</v>
      </c>
      <c r="H279" s="139">
        <f t="shared" si="22"/>
        <v>2</v>
      </c>
      <c r="J279" s="70" t="s">
        <v>46</v>
      </c>
      <c r="K279" s="140" t="str">
        <f t="shared" si="23"/>
        <v>e53</v>
      </c>
      <c r="L279" s="174" t="str">
        <f t="shared" si="24"/>
        <v>Actions et titres cotés</v>
      </c>
      <c r="N279" s="8" t="s">
        <v>192</v>
      </c>
      <c r="O279" s="41" t="s">
        <v>427</v>
      </c>
    </row>
    <row r="280" spans="1:15">
      <c r="A280" s="110" t="s">
        <v>1701</v>
      </c>
      <c r="B280" t="s">
        <v>1720</v>
      </c>
      <c r="D280" t="s">
        <v>427</v>
      </c>
      <c r="H280" s="139">
        <f t="shared" si="22"/>
        <v>1</v>
      </c>
      <c r="J280" s="70" t="s">
        <v>56</v>
      </c>
      <c r="K280" s="140" t="str">
        <f t="shared" si="23"/>
        <v>e54</v>
      </c>
      <c r="L280" s="174" t="str">
        <f t="shared" si="24"/>
        <v>Actions et titres non cotés</v>
      </c>
      <c r="N280" s="8" t="s">
        <v>192</v>
      </c>
      <c r="O280" s="41" t="s">
        <v>427</v>
      </c>
    </row>
    <row r="281" spans="1:15">
      <c r="A281" s="110" t="s">
        <v>1710</v>
      </c>
      <c r="B281" t="s">
        <v>1721</v>
      </c>
      <c r="D281" t="s">
        <v>427</v>
      </c>
      <c r="H281" s="139">
        <f t="shared" si="22"/>
        <v>1</v>
      </c>
      <c r="J281" s="56" t="s">
        <v>1939</v>
      </c>
      <c r="K281" s="140" t="str">
        <f t="shared" si="23"/>
        <v>e197</v>
      </c>
      <c r="L281" s="174" t="str">
        <f t="shared" si="24"/>
        <v>Actions et parts d'OPCVM détenant exclusivement des titres à revenu fixe</v>
      </c>
      <c r="N281" s="8" t="s">
        <v>192</v>
      </c>
      <c r="O281" s="41" t="s">
        <v>427</v>
      </c>
    </row>
    <row r="282" spans="1:15">
      <c r="A282" s="110" t="s">
        <v>1703</v>
      </c>
      <c r="B282" t="s">
        <v>1722</v>
      </c>
      <c r="D282" t="s">
        <v>427</v>
      </c>
      <c r="H282" s="139">
        <f t="shared" si="22"/>
        <v>1</v>
      </c>
      <c r="J282" s="56" t="s">
        <v>1940</v>
      </c>
      <c r="K282" s="140" t="str">
        <f t="shared" si="23"/>
        <v>e196</v>
      </c>
      <c r="L282" s="174" t="str">
        <f t="shared" si="24"/>
        <v>Actions et parts d'autres OPCVM</v>
      </c>
      <c r="N282" s="8" t="s">
        <v>192</v>
      </c>
      <c r="O282" s="41" t="s">
        <v>427</v>
      </c>
    </row>
    <row r="283" spans="1:15">
      <c r="A283" s="110" t="s">
        <v>1704</v>
      </c>
      <c r="B283" t="s">
        <v>1723</v>
      </c>
      <c r="D283" t="s">
        <v>427</v>
      </c>
      <c r="H283" s="139">
        <f t="shared" si="22"/>
        <v>1</v>
      </c>
      <c r="J283" s="84" t="s">
        <v>1241</v>
      </c>
      <c r="K283" s="140" t="str">
        <f t="shared" si="23"/>
        <v>e206</v>
      </c>
      <c r="L283" s="194" t="str">
        <f t="shared" si="24"/>
        <v>Placements financiers sauf actions et autres titres à revenu variable</v>
      </c>
      <c r="M283" s="8" t="s">
        <v>190</v>
      </c>
      <c r="N283" s="8" t="s">
        <v>192</v>
      </c>
      <c r="O283" s="41" t="s">
        <v>427</v>
      </c>
    </row>
    <row r="284" spans="1:15">
      <c r="A284" s="110" t="s">
        <v>1705</v>
      </c>
      <c r="B284" t="s">
        <v>1724</v>
      </c>
      <c r="D284" t="s">
        <v>427</v>
      </c>
      <c r="H284" s="139">
        <f t="shared" si="22"/>
        <v>1</v>
      </c>
      <c r="J284" s="56" t="s">
        <v>1591</v>
      </c>
      <c r="K284" s="140" t="str">
        <f t="shared" si="23"/>
        <v>e188</v>
      </c>
      <c r="L284" s="174" t="str">
        <f t="shared" si="24"/>
        <v>Obligations, titres de créance négociables et autres titres à revenu fixe</v>
      </c>
      <c r="M284" s="8" t="s">
        <v>190</v>
      </c>
      <c r="N284" s="8" t="s">
        <v>192</v>
      </c>
      <c r="O284" s="41" t="s">
        <v>427</v>
      </c>
    </row>
    <row r="285" spans="1:15">
      <c r="A285" s="110" t="s">
        <v>1706</v>
      </c>
      <c r="B285" t="s">
        <v>1725</v>
      </c>
      <c r="D285" t="s">
        <v>427</v>
      </c>
      <c r="H285" s="139">
        <f t="shared" si="22"/>
        <v>1</v>
      </c>
      <c r="J285" s="70" t="s">
        <v>507</v>
      </c>
      <c r="K285" s="140" t="str">
        <f t="shared" si="23"/>
        <v>e184</v>
      </c>
      <c r="L285" s="174" t="str">
        <f t="shared" si="24"/>
        <v>Obligations et titres assimilés cotés</v>
      </c>
      <c r="M285" s="8" t="s">
        <v>190</v>
      </c>
      <c r="N285" s="8" t="s">
        <v>192</v>
      </c>
      <c r="O285" s="41" t="s">
        <v>427</v>
      </c>
    </row>
    <row r="286" spans="1:15">
      <c r="A286" s="110" t="s">
        <v>1707</v>
      </c>
      <c r="B286" t="s">
        <v>1726</v>
      </c>
      <c r="D286" t="s">
        <v>427</v>
      </c>
      <c r="H286" s="139">
        <f t="shared" si="22"/>
        <v>1</v>
      </c>
      <c r="J286" s="83" t="s">
        <v>545</v>
      </c>
      <c r="K286" s="140" t="str">
        <f t="shared" si="23"/>
        <v>e183</v>
      </c>
      <c r="L286" s="194" t="str">
        <f t="shared" si="24"/>
        <v>Obligations et autres valeurs émises ou garanties par l'un des États membres de l'OCDE</v>
      </c>
      <c r="N286" s="8" t="s">
        <v>192</v>
      </c>
      <c r="O286" s="41" t="s">
        <v>427</v>
      </c>
    </row>
    <row r="287" spans="1:15">
      <c r="A287" s="110" t="s">
        <v>1708</v>
      </c>
      <c r="B287" t="s">
        <v>1727</v>
      </c>
      <c r="D287" t="s">
        <v>427</v>
      </c>
      <c r="H287" s="139">
        <f t="shared" si="22"/>
        <v>1</v>
      </c>
      <c r="J287" s="83" t="s">
        <v>37</v>
      </c>
      <c r="K287" s="140" t="str">
        <f t="shared" si="23"/>
        <v>e185</v>
      </c>
      <c r="L287" s="194" t="str">
        <f t="shared" si="24"/>
        <v>Obligations et titres assimilés émis par des organismes de titrisation</v>
      </c>
      <c r="N287" s="8" t="s">
        <v>192</v>
      </c>
      <c r="O287" s="41" t="s">
        <v>427</v>
      </c>
    </row>
    <row r="288" spans="1:15">
      <c r="A288" s="110" t="s">
        <v>1709</v>
      </c>
      <c r="B288" t="s">
        <v>1728</v>
      </c>
      <c r="D288" t="s">
        <v>427</v>
      </c>
      <c r="H288" s="139">
        <f t="shared" si="22"/>
        <v>1</v>
      </c>
      <c r="J288" s="83" t="s">
        <v>59</v>
      </c>
      <c r="K288" s="140" t="str">
        <f t="shared" si="23"/>
        <v>e81</v>
      </c>
      <c r="L288" s="194" t="str">
        <f t="shared" si="24"/>
        <v>Autres Obligations, parts de fonds communs de créance et titres participatifs négociés sur un marché reconnu</v>
      </c>
      <c r="N288" s="8" t="s">
        <v>192</v>
      </c>
      <c r="O288" s="41" t="s">
        <v>427</v>
      </c>
    </row>
    <row r="289" spans="1:15">
      <c r="A289" s="110" t="s">
        <v>1711</v>
      </c>
      <c r="B289" t="s">
        <v>1729</v>
      </c>
      <c r="D289" t="s">
        <v>427</v>
      </c>
      <c r="H289" s="139">
        <f t="shared" si="22"/>
        <v>1</v>
      </c>
      <c r="J289" s="70" t="s">
        <v>508</v>
      </c>
      <c r="K289" s="140" t="str">
        <f t="shared" si="23"/>
        <v>e186</v>
      </c>
      <c r="L289" s="174" t="str">
        <f t="shared" si="24"/>
        <v>Obligations et titres assimilés non cotés</v>
      </c>
      <c r="M289" s="8" t="s">
        <v>190</v>
      </c>
      <c r="N289" s="8" t="s">
        <v>192</v>
      </c>
      <c r="O289" s="41" t="s">
        <v>427</v>
      </c>
    </row>
    <row r="290" spans="1:15">
      <c r="A290" s="110" t="s">
        <v>1712</v>
      </c>
      <c r="B290" t="s">
        <v>1730</v>
      </c>
      <c r="D290" t="s">
        <v>427</v>
      </c>
      <c r="H290" s="139">
        <f t="shared" si="22"/>
        <v>1</v>
      </c>
      <c r="J290" s="71" t="s">
        <v>38</v>
      </c>
      <c r="K290" s="140" t="str">
        <f t="shared" si="23"/>
        <v>e187</v>
      </c>
      <c r="L290" s="174" t="str">
        <f t="shared" si="24"/>
        <v>Obligations non cotées émises par des organismes de titrisation</v>
      </c>
      <c r="N290" s="8" t="s">
        <v>192</v>
      </c>
      <c r="O290" s="41" t="s">
        <v>427</v>
      </c>
    </row>
    <row r="291" spans="1:15">
      <c r="A291" s="110" t="s">
        <v>1909</v>
      </c>
      <c r="B291" t="s">
        <v>1731</v>
      </c>
      <c r="D291" t="s">
        <v>427</v>
      </c>
      <c r="H291" s="139">
        <f t="shared" si="22"/>
        <v>1</v>
      </c>
      <c r="J291" s="71" t="s">
        <v>35</v>
      </c>
      <c r="K291" s="140" t="str">
        <f t="shared" si="23"/>
        <v>e80</v>
      </c>
      <c r="L291" s="174" t="str">
        <f t="shared" si="24"/>
        <v>Autres obligations non cotées</v>
      </c>
      <c r="N291" s="8" t="s">
        <v>192</v>
      </c>
      <c r="O291" s="41" t="s">
        <v>427</v>
      </c>
    </row>
    <row r="292" spans="1:15">
      <c r="A292" s="110" t="s">
        <v>1916</v>
      </c>
      <c r="B292" t="s">
        <v>1732</v>
      </c>
      <c r="D292" t="s">
        <v>427</v>
      </c>
      <c r="H292" s="139">
        <f t="shared" si="22"/>
        <v>1</v>
      </c>
      <c r="J292" s="70" t="s">
        <v>1588</v>
      </c>
      <c r="K292" s="140" t="str">
        <f t="shared" si="23"/>
        <v>e300</v>
      </c>
      <c r="L292" s="174" t="str">
        <f t="shared" si="24"/>
        <v>Titres de créance négociables et bons du trésor</v>
      </c>
      <c r="M292" s="8" t="s">
        <v>190</v>
      </c>
      <c r="N292" s="8" t="s">
        <v>192</v>
      </c>
      <c r="O292" s="41" t="s">
        <v>427</v>
      </c>
    </row>
    <row r="293" spans="1:15">
      <c r="A293" s="110" t="s">
        <v>1713</v>
      </c>
      <c r="B293" t="s">
        <v>1733</v>
      </c>
      <c r="D293" t="s">
        <v>427</v>
      </c>
      <c r="H293" s="139">
        <f t="shared" si="22"/>
        <v>1</v>
      </c>
      <c r="J293" s="71" t="s">
        <v>1936</v>
      </c>
      <c r="K293" s="140" t="str">
        <f t="shared" si="23"/>
        <v>e299</v>
      </c>
      <c r="L293" s="174" t="str">
        <f t="shared" si="24"/>
        <v>Titres de créance négociables d'un an au plus</v>
      </c>
      <c r="N293" s="8" t="s">
        <v>192</v>
      </c>
      <c r="O293" s="41" t="s">
        <v>427</v>
      </c>
    </row>
    <row r="294" spans="1:15">
      <c r="A294" s="110" t="s">
        <v>1714</v>
      </c>
      <c r="B294" t="s">
        <v>1734</v>
      </c>
      <c r="D294" t="s">
        <v>427</v>
      </c>
      <c r="H294" s="139">
        <f t="shared" si="22"/>
        <v>1</v>
      </c>
      <c r="J294" s="71" t="s">
        <v>1937</v>
      </c>
      <c r="K294" s="140" t="str">
        <f t="shared" ref="K294:K316" si="25">VLOOKUP(J294,A:B,2,FALSE)</f>
        <v>e98</v>
      </c>
      <c r="L294" s="174" t="str">
        <f t="shared" ref="L294:L316" si="26">J294</f>
        <v>Bons à moyen terme négociables</v>
      </c>
      <c r="N294" s="8" t="s">
        <v>192</v>
      </c>
      <c r="O294" s="41" t="s">
        <v>427</v>
      </c>
    </row>
    <row r="295" spans="1:15">
      <c r="A295" s="110" t="s">
        <v>1736</v>
      </c>
      <c r="B295" t="s">
        <v>1735</v>
      </c>
      <c r="D295" t="s">
        <v>427</v>
      </c>
      <c r="H295" s="139">
        <f t="shared" si="22"/>
        <v>1</v>
      </c>
      <c r="J295" s="71" t="s">
        <v>1589</v>
      </c>
      <c r="K295" s="140" t="str">
        <f t="shared" si="25"/>
        <v>e95</v>
      </c>
      <c r="L295" s="174" t="str">
        <f t="shared" si="26"/>
        <v>Autres titres de créance négociables</v>
      </c>
      <c r="N295" s="8" t="s">
        <v>192</v>
      </c>
      <c r="O295" s="41" t="s">
        <v>427</v>
      </c>
    </row>
    <row r="296" spans="1:15">
      <c r="A296" s="110" t="s">
        <v>1932</v>
      </c>
      <c r="B296" s="9" t="s">
        <v>1933</v>
      </c>
      <c r="C296" s="9"/>
      <c r="D296" s="9" t="s">
        <v>427</v>
      </c>
      <c r="E296" s="9"/>
      <c r="F296" s="9"/>
      <c r="G296" s="9"/>
      <c r="H296" s="139">
        <f t="shared" si="22"/>
        <v>1</v>
      </c>
      <c r="J296" s="71" t="s">
        <v>36</v>
      </c>
      <c r="K296" s="140" t="str">
        <f t="shared" si="25"/>
        <v>e99</v>
      </c>
      <c r="L296" s="174" t="str">
        <f t="shared" si="26"/>
        <v>Bons du Trésor</v>
      </c>
      <c r="N296" s="8" t="s">
        <v>192</v>
      </c>
      <c r="O296" s="41" t="s">
        <v>427</v>
      </c>
    </row>
    <row r="297" spans="1:15">
      <c r="A297" s="9" t="s">
        <v>1934</v>
      </c>
      <c r="B297" s="9" t="s">
        <v>1935</v>
      </c>
      <c r="C297" s="9"/>
      <c r="D297" s="9" t="s">
        <v>427</v>
      </c>
      <c r="E297" s="9"/>
      <c r="F297" s="9"/>
      <c r="G297" s="9"/>
      <c r="H297" s="139">
        <f t="shared" si="22"/>
        <v>1</v>
      </c>
      <c r="J297" s="70" t="s">
        <v>1590</v>
      </c>
      <c r="K297" s="140" t="str">
        <f t="shared" si="25"/>
        <v>e82</v>
      </c>
      <c r="L297" s="174" t="str">
        <f t="shared" si="26"/>
        <v>Autres obligations, titres de créance négociables et autres titres à revenu fixe</v>
      </c>
      <c r="N297" s="8" t="s">
        <v>192</v>
      </c>
      <c r="O297" s="41" t="s">
        <v>427</v>
      </c>
    </row>
    <row r="298" spans="1:15">
      <c r="A298" s="9" t="s">
        <v>1941</v>
      </c>
      <c r="B298" t="s">
        <v>1942</v>
      </c>
      <c r="D298" t="s">
        <v>427</v>
      </c>
      <c r="H298" s="139">
        <f t="shared" si="22"/>
        <v>1</v>
      </c>
      <c r="J298" s="56" t="s">
        <v>34</v>
      </c>
      <c r="K298" s="140" t="str">
        <f t="shared" si="25"/>
        <v>e210</v>
      </c>
      <c r="L298" s="174" t="str">
        <f t="shared" si="26"/>
        <v>Prêts</v>
      </c>
      <c r="M298" s="8" t="s">
        <v>190</v>
      </c>
      <c r="N298" s="8" t="s">
        <v>192</v>
      </c>
      <c r="O298" s="41" t="s">
        <v>427</v>
      </c>
    </row>
    <row r="299" spans="1:15">
      <c r="A299" s="43" t="s">
        <v>1993</v>
      </c>
      <c r="B299" s="139" t="s">
        <v>2016</v>
      </c>
      <c r="D299" s="139" t="s">
        <v>427</v>
      </c>
      <c r="H299" s="139">
        <f t="shared" si="22"/>
        <v>1</v>
      </c>
      <c r="J299" s="70" t="s">
        <v>48</v>
      </c>
      <c r="K299" s="140" t="str">
        <f t="shared" si="25"/>
        <v>e212</v>
      </c>
      <c r="L299" s="174" t="str">
        <f t="shared" si="26"/>
        <v>Prêts obtenus ou garantis par un état membre de l'OCDE</v>
      </c>
      <c r="N299" s="8" t="s">
        <v>192</v>
      </c>
      <c r="O299" s="41" t="s">
        <v>427</v>
      </c>
    </row>
    <row r="300" spans="1:15">
      <c r="A300" s="43" t="s">
        <v>1994</v>
      </c>
      <c r="B300" s="139" t="s">
        <v>2017</v>
      </c>
      <c r="D300" s="139" t="s">
        <v>427</v>
      </c>
      <c r="H300" s="139">
        <f t="shared" si="22"/>
        <v>1</v>
      </c>
      <c r="J300" s="70" t="s">
        <v>49</v>
      </c>
      <c r="K300" s="140" t="str">
        <f t="shared" si="25"/>
        <v>e211</v>
      </c>
      <c r="L300" s="174" t="str">
        <f t="shared" si="26"/>
        <v>Prêts hypothécaires</v>
      </c>
      <c r="N300" s="8" t="s">
        <v>192</v>
      </c>
      <c r="O300" s="41" t="s">
        <v>427</v>
      </c>
    </row>
    <row r="301" spans="1:15">
      <c r="A301" s="43" t="s">
        <v>1995</v>
      </c>
      <c r="B301" s="139" t="s">
        <v>2018</v>
      </c>
      <c r="D301" s="139" t="s">
        <v>427</v>
      </c>
      <c r="H301" s="139">
        <f t="shared" si="22"/>
        <v>1</v>
      </c>
      <c r="I301" s="9"/>
      <c r="J301" s="70" t="s">
        <v>50</v>
      </c>
      <c r="K301" s="140" t="str">
        <f t="shared" si="25"/>
        <v>e84</v>
      </c>
      <c r="L301" s="174" t="str">
        <f t="shared" si="26"/>
        <v>Autres prêts</v>
      </c>
      <c r="M301" s="8" t="s">
        <v>190</v>
      </c>
      <c r="N301" s="8" t="s">
        <v>192</v>
      </c>
      <c r="O301" s="41" t="s">
        <v>427</v>
      </c>
    </row>
    <row r="302" spans="1:15">
      <c r="A302" s="43" t="s">
        <v>1996</v>
      </c>
      <c r="B302" s="139" t="s">
        <v>2019</v>
      </c>
      <c r="D302" s="139" t="s">
        <v>427</v>
      </c>
      <c r="H302" s="139">
        <f t="shared" si="22"/>
        <v>1</v>
      </c>
      <c r="I302" s="9"/>
      <c r="J302" s="71" t="s">
        <v>57</v>
      </c>
      <c r="K302" s="140" t="str">
        <f t="shared" si="25"/>
        <v>e85</v>
      </c>
      <c r="L302" s="174" t="str">
        <f t="shared" si="26"/>
        <v>Autres prêts garantis</v>
      </c>
      <c r="N302" s="8" t="s">
        <v>192</v>
      </c>
      <c r="O302" s="41" t="s">
        <v>427</v>
      </c>
    </row>
    <row r="303" spans="1:15">
      <c r="A303" s="43" t="s">
        <v>1997</v>
      </c>
      <c r="B303" s="139" t="s">
        <v>2020</v>
      </c>
      <c r="D303" s="139" t="s">
        <v>427</v>
      </c>
      <c r="H303" s="139">
        <f t="shared" si="22"/>
        <v>1</v>
      </c>
      <c r="J303" s="71" t="s">
        <v>58</v>
      </c>
      <c r="K303" s="140" t="str">
        <f t="shared" si="25"/>
        <v>e86</v>
      </c>
      <c r="L303" s="174" t="str">
        <f t="shared" si="26"/>
        <v>Autres prêts non garantis</v>
      </c>
      <c r="N303" s="8" t="s">
        <v>192</v>
      </c>
      <c r="O303" s="41" t="s">
        <v>427</v>
      </c>
    </row>
    <row r="304" spans="1:15">
      <c r="A304" s="43" t="s">
        <v>1998</v>
      </c>
      <c r="B304" s="139" t="s">
        <v>2021</v>
      </c>
      <c r="D304" s="139" t="s">
        <v>427</v>
      </c>
      <c r="H304" s="139">
        <f t="shared" si="22"/>
        <v>1</v>
      </c>
      <c r="J304" s="70" t="s">
        <v>1837</v>
      </c>
      <c r="K304" s="140" t="str">
        <f t="shared" si="25"/>
        <v>e96</v>
      </c>
      <c r="L304" s="174" t="str">
        <f t="shared" si="26"/>
        <v>Avances sur polices/sur bulletins d'adhésion à un règlement ou sur contrat</v>
      </c>
      <c r="N304" s="8" t="s">
        <v>192</v>
      </c>
      <c r="O304" s="41" t="s">
        <v>427</v>
      </c>
    </row>
    <row r="305" spans="1:25">
      <c r="A305" s="44" t="s">
        <v>1999</v>
      </c>
      <c r="B305" s="139" t="s">
        <v>2022</v>
      </c>
      <c r="D305" s="139" t="s">
        <v>427</v>
      </c>
      <c r="H305" s="139">
        <f t="shared" si="22"/>
        <v>1</v>
      </c>
      <c r="J305" s="56" t="s">
        <v>31</v>
      </c>
      <c r="K305" s="140" t="str">
        <f t="shared" si="25"/>
        <v>e134</v>
      </c>
      <c r="L305" s="174" t="str">
        <f t="shared" si="26"/>
        <v>Dépôts auprès des établissements de crédit</v>
      </c>
      <c r="M305" s="8" t="s">
        <v>190</v>
      </c>
      <c r="N305" s="8" t="s">
        <v>192</v>
      </c>
      <c r="O305" s="41" t="s">
        <v>427</v>
      </c>
    </row>
    <row r="306" spans="1:25">
      <c r="A306" s="44" t="s">
        <v>2000</v>
      </c>
      <c r="B306" s="139" t="s">
        <v>2023</v>
      </c>
      <c r="D306" s="139" t="s">
        <v>427</v>
      </c>
      <c r="H306" s="139">
        <f t="shared" si="22"/>
        <v>1</v>
      </c>
      <c r="J306" s="70" t="s">
        <v>51</v>
      </c>
      <c r="K306" s="140" t="str">
        <f t="shared" si="25"/>
        <v>e72</v>
      </c>
      <c r="L306" s="174" t="str">
        <f t="shared" si="26"/>
        <v>Autres dépôts de garantie auprès d'établissements de crédit</v>
      </c>
      <c r="N306" s="8" t="s">
        <v>192</v>
      </c>
      <c r="O306" s="41" t="s">
        <v>427</v>
      </c>
    </row>
    <row r="307" spans="1:25">
      <c r="A307" s="44" t="s">
        <v>2001</v>
      </c>
      <c r="B307" s="139" t="s">
        <v>2024</v>
      </c>
      <c r="D307" s="139" t="s">
        <v>427</v>
      </c>
      <c r="H307" s="139">
        <f t="shared" si="22"/>
        <v>1</v>
      </c>
      <c r="J307" s="70" t="s">
        <v>52</v>
      </c>
      <c r="K307" s="140" t="str">
        <f t="shared" si="25"/>
        <v>e71</v>
      </c>
      <c r="L307" s="174" t="str">
        <f t="shared" si="26"/>
        <v>Autres dépôts auprès d'établissements de crédit</v>
      </c>
      <c r="N307" s="8" t="s">
        <v>192</v>
      </c>
      <c r="O307" s="41" t="s">
        <v>427</v>
      </c>
      <c r="S307" s="139"/>
    </row>
    <row r="308" spans="1:25">
      <c r="A308" s="44" t="s">
        <v>2002</v>
      </c>
      <c r="B308" s="139" t="s">
        <v>2025</v>
      </c>
      <c r="D308" s="139" t="s">
        <v>427</v>
      </c>
      <c r="H308" s="139">
        <f t="shared" si="22"/>
        <v>1</v>
      </c>
      <c r="J308" s="56" t="s">
        <v>30</v>
      </c>
      <c r="K308" s="140" t="str">
        <f t="shared" si="25"/>
        <v>e83</v>
      </c>
      <c r="L308" s="174" t="str">
        <f t="shared" si="26"/>
        <v>Autres placements</v>
      </c>
      <c r="M308" s="8" t="s">
        <v>190</v>
      </c>
      <c r="N308" s="8" t="s">
        <v>192</v>
      </c>
      <c r="O308" s="41" t="s">
        <v>427</v>
      </c>
    </row>
    <row r="309" spans="1:25">
      <c r="A309" s="44" t="s">
        <v>2003</v>
      </c>
      <c r="B309" s="139" t="s">
        <v>2026</v>
      </c>
      <c r="D309" s="139" t="s">
        <v>427</v>
      </c>
      <c r="H309" s="139">
        <f t="shared" si="22"/>
        <v>1</v>
      </c>
      <c r="I309" s="40"/>
      <c r="J309" s="167" t="s">
        <v>2456</v>
      </c>
      <c r="K309" s="140" t="str">
        <f t="shared" si="25"/>
        <v>e379</v>
      </c>
      <c r="L309" s="140" t="str">
        <f t="shared" si="26"/>
        <v>Autres placements [Comptes 234]</v>
      </c>
      <c r="M309" s="141" t="s">
        <v>190</v>
      </c>
      <c r="N309" s="141" t="s">
        <v>192</v>
      </c>
      <c r="O309" s="145" t="s">
        <v>427</v>
      </c>
      <c r="P309" s="139"/>
      <c r="Q309" s="139"/>
      <c r="R309" s="139"/>
      <c r="T309" s="139"/>
      <c r="U309" s="139"/>
      <c r="V309" s="139"/>
      <c r="W309" s="139"/>
      <c r="X309" s="139"/>
      <c r="Y309" s="139"/>
    </row>
    <row r="310" spans="1:25" ht="30">
      <c r="A310" s="44" t="s">
        <v>2004</v>
      </c>
      <c r="B310" s="139" t="s">
        <v>2027</v>
      </c>
      <c r="D310" s="139" t="s">
        <v>427</v>
      </c>
      <c r="H310" s="139">
        <f t="shared" si="22"/>
        <v>1</v>
      </c>
      <c r="J310" s="71" t="s">
        <v>32</v>
      </c>
      <c r="K310" s="140" t="str">
        <f t="shared" si="25"/>
        <v>e136</v>
      </c>
      <c r="L310" s="174" t="str">
        <f t="shared" si="26"/>
        <v>Dépôts et cautionnements</v>
      </c>
      <c r="N310" s="8" t="s">
        <v>192</v>
      </c>
      <c r="O310" s="41" t="s">
        <v>427</v>
      </c>
    </row>
    <row r="311" spans="1:25">
      <c r="A311" s="44" t="s">
        <v>2005</v>
      </c>
      <c r="B311" s="139" t="s">
        <v>2028</v>
      </c>
      <c r="D311" s="139" t="s">
        <v>427</v>
      </c>
      <c r="H311" s="139">
        <f t="shared" si="22"/>
        <v>1</v>
      </c>
      <c r="J311" s="71" t="s">
        <v>53</v>
      </c>
      <c r="K311" s="140" t="str">
        <f t="shared" si="25"/>
        <v>e131</v>
      </c>
      <c r="L311" s="174" t="str">
        <f t="shared" si="26"/>
        <v>Créances représentatives de titres prêtés</v>
      </c>
      <c r="N311" s="8" t="s">
        <v>192</v>
      </c>
      <c r="O311" s="41" t="s">
        <v>427</v>
      </c>
    </row>
    <row r="312" spans="1:25">
      <c r="A312" s="43" t="s">
        <v>2007</v>
      </c>
      <c r="B312" s="139" t="s">
        <v>2029</v>
      </c>
      <c r="D312" s="139" t="s">
        <v>427</v>
      </c>
      <c r="H312" s="139">
        <f t="shared" si="22"/>
        <v>1</v>
      </c>
      <c r="J312" s="71" t="s">
        <v>54</v>
      </c>
      <c r="K312" s="140" t="str">
        <f t="shared" si="25"/>
        <v>e135</v>
      </c>
      <c r="L312" s="174" t="str">
        <f t="shared" si="26"/>
        <v>Dépôts de garantie, liées à des instruments financiers à terme, effectués en espèces</v>
      </c>
      <c r="N312" s="8" t="s">
        <v>192</v>
      </c>
      <c r="O312" s="41" t="s">
        <v>427</v>
      </c>
    </row>
    <row r="313" spans="1:25">
      <c r="A313" s="43" t="s">
        <v>2008</v>
      </c>
      <c r="B313" s="139" t="s">
        <v>2030</v>
      </c>
      <c r="D313" s="139" t="s">
        <v>427</v>
      </c>
      <c r="H313" s="139">
        <f t="shared" si="22"/>
        <v>1</v>
      </c>
      <c r="J313" s="71" t="s">
        <v>55</v>
      </c>
      <c r="K313" s="140" t="str">
        <f t="shared" si="25"/>
        <v>e301</v>
      </c>
      <c r="L313" s="174" t="str">
        <f t="shared" si="26"/>
        <v>Titres déposés en garantie avec transfert de propriété au titre d'opérations sur instruments financiers à terme</v>
      </c>
      <c r="N313" s="8" t="s">
        <v>192</v>
      </c>
      <c r="O313" s="41" t="s">
        <v>427</v>
      </c>
    </row>
    <row r="314" spans="1:25">
      <c r="A314" s="43" t="s">
        <v>2009</v>
      </c>
      <c r="B314" s="139" t="s">
        <v>2031</v>
      </c>
      <c r="D314" s="139" t="s">
        <v>427</v>
      </c>
      <c r="H314" s="139">
        <f t="shared" si="22"/>
        <v>1</v>
      </c>
      <c r="J314" s="71" t="s">
        <v>47</v>
      </c>
      <c r="K314" s="140" t="str">
        <f t="shared" si="25"/>
        <v>e60</v>
      </c>
      <c r="L314" s="174" t="str">
        <f t="shared" si="26"/>
        <v>Autres</v>
      </c>
      <c r="N314" s="8" t="s">
        <v>192</v>
      </c>
      <c r="O314" s="41" t="s">
        <v>427</v>
      </c>
    </row>
    <row r="315" spans="1:25">
      <c r="A315" s="43" t="s">
        <v>2010</v>
      </c>
      <c r="B315" s="139" t="s">
        <v>2032</v>
      </c>
      <c r="D315" s="139" t="s">
        <v>427</v>
      </c>
      <c r="H315" s="139">
        <f t="shared" si="22"/>
        <v>1</v>
      </c>
      <c r="J315" s="56" t="s">
        <v>1938</v>
      </c>
      <c r="K315" s="140" t="str">
        <f t="shared" si="25"/>
        <v>e128</v>
      </c>
      <c r="L315" s="174" t="str">
        <f t="shared" si="26"/>
        <v>Créances pour espèces déposées chez les cédantes</v>
      </c>
      <c r="N315" s="8" t="s">
        <v>192</v>
      </c>
      <c r="O315" s="41" t="s">
        <v>427</v>
      </c>
      <c r="R315" s="5"/>
    </row>
    <row r="316" spans="1:25">
      <c r="A316" s="43" t="s">
        <v>2012</v>
      </c>
      <c r="B316" s="139" t="s">
        <v>2033</v>
      </c>
      <c r="D316" s="139" t="s">
        <v>427</v>
      </c>
      <c r="H316" s="139">
        <f t="shared" si="22"/>
        <v>1</v>
      </c>
      <c r="J316" s="56" t="s">
        <v>1941</v>
      </c>
      <c r="K316" s="140" t="str">
        <f t="shared" si="25"/>
        <v>e353</v>
      </c>
      <c r="L316" s="174" t="str">
        <f t="shared" si="26"/>
        <v>Créance de la composante dépôt d'un contrat de réassurance</v>
      </c>
      <c r="N316" s="8" t="s">
        <v>192</v>
      </c>
      <c r="O316" s="41" t="s">
        <v>427</v>
      </c>
      <c r="R316" s="5"/>
    </row>
    <row r="317" spans="1:25">
      <c r="A317" s="43" t="s">
        <v>2013</v>
      </c>
      <c r="B317" s="139" t="s">
        <v>2034</v>
      </c>
      <c r="D317" s="139" t="s">
        <v>427</v>
      </c>
      <c r="H317" s="139">
        <f t="shared" si="22"/>
        <v>1</v>
      </c>
      <c r="J317" s="12" t="s">
        <v>1625</v>
      </c>
      <c r="K317" s="140"/>
      <c r="L317" s="19"/>
      <c r="O317" s="41" t="s">
        <v>427</v>
      </c>
      <c r="Q317" t="s">
        <v>24</v>
      </c>
      <c r="R317" t="s">
        <v>2393</v>
      </c>
    </row>
    <row r="318" spans="1:25">
      <c r="A318" s="43" t="s">
        <v>2014</v>
      </c>
      <c r="B318" s="139" t="s">
        <v>2035</v>
      </c>
      <c r="D318" s="139" t="s">
        <v>427</v>
      </c>
      <c r="H318" s="139">
        <f t="shared" si="22"/>
        <v>1</v>
      </c>
      <c r="J318" s="10" t="s">
        <v>244</v>
      </c>
      <c r="K318" s="140" t="str">
        <f t="shared" ref="K318:K357" si="27">VLOOKUP(J318,A:B,2,FALSE)</f>
        <v>x0</v>
      </c>
      <c r="L318" s="19" t="str">
        <f t="shared" ref="L318:L357" si="28">J318</f>
        <v>Total/NA</v>
      </c>
      <c r="M318" s="8" t="s">
        <v>190</v>
      </c>
      <c r="O318" t="s">
        <v>243</v>
      </c>
    </row>
    <row r="319" spans="1:25">
      <c r="A319" s="43" t="s">
        <v>2015</v>
      </c>
      <c r="B319" s="139" t="s">
        <v>2036</v>
      </c>
      <c r="D319" s="139" t="s">
        <v>427</v>
      </c>
      <c r="H319" s="139">
        <f t="shared" si="22"/>
        <v>1</v>
      </c>
      <c r="J319" s="11" t="s">
        <v>1849</v>
      </c>
      <c r="K319" s="140" t="str">
        <f t="shared" si="27"/>
        <v>e164</v>
      </c>
      <c r="L319" s="19" t="str">
        <f t="shared" si="28"/>
        <v>Fonds mutualistes et réserves/capitaux propres</v>
      </c>
      <c r="M319" s="8" t="s">
        <v>190</v>
      </c>
      <c r="N319" s="8" t="s">
        <v>192</v>
      </c>
      <c r="O319" s="41" t="s">
        <v>427</v>
      </c>
    </row>
    <row r="320" spans="1:25">
      <c r="A320" t="s">
        <v>2345</v>
      </c>
      <c r="B320" s="139" t="s">
        <v>2348</v>
      </c>
      <c r="D320" s="139" t="s">
        <v>427</v>
      </c>
      <c r="H320" s="139">
        <f t="shared" si="22"/>
        <v>1</v>
      </c>
      <c r="J320" s="72" t="s">
        <v>1838</v>
      </c>
      <c r="K320" s="140" t="str">
        <f t="shared" si="27"/>
        <v>e100</v>
      </c>
      <c r="L320" s="19" t="str">
        <f t="shared" si="28"/>
        <v>Capital/fonds</v>
      </c>
      <c r="M320" s="8" t="s">
        <v>190</v>
      </c>
      <c r="N320" s="8" t="s">
        <v>192</v>
      </c>
      <c r="O320" s="41" t="s">
        <v>427</v>
      </c>
    </row>
    <row r="321" spans="1:15">
      <c r="A321" t="s">
        <v>2346</v>
      </c>
      <c r="B321" s="139" t="s">
        <v>2349</v>
      </c>
      <c r="D321" s="139" t="s">
        <v>427</v>
      </c>
      <c r="H321" s="139">
        <f t="shared" si="22"/>
        <v>1</v>
      </c>
      <c r="J321" s="64" t="s">
        <v>205</v>
      </c>
      <c r="K321" s="140" t="str">
        <f t="shared" si="27"/>
        <v>e102</v>
      </c>
      <c r="L321" s="193" t="str">
        <f t="shared" si="28"/>
        <v>Capital social</v>
      </c>
      <c r="N321" s="8" t="s">
        <v>192</v>
      </c>
      <c r="O321" s="41" t="s">
        <v>427</v>
      </c>
    </row>
    <row r="322" spans="1:15">
      <c r="A322" t="s">
        <v>2396</v>
      </c>
      <c r="B322" s="139" t="s">
        <v>2397</v>
      </c>
      <c r="C322" s="139"/>
      <c r="D322" s="139" t="s">
        <v>427</v>
      </c>
      <c r="E322" s="139"/>
      <c r="F322" s="139"/>
      <c r="G322" s="139"/>
      <c r="H322" s="139">
        <f t="shared" si="22"/>
        <v>1</v>
      </c>
      <c r="J322" s="56" t="s">
        <v>1934</v>
      </c>
      <c r="K322" s="140" t="str">
        <f t="shared" si="27"/>
        <v>e352</v>
      </c>
      <c r="L322" s="174" t="str">
        <f t="shared" si="28"/>
        <v>Fonds de dotation sans droit de reprise</v>
      </c>
      <c r="M322" s="8" t="s">
        <v>190</v>
      </c>
      <c r="N322" s="8" t="s">
        <v>192</v>
      </c>
      <c r="O322" s="41" t="s">
        <v>427</v>
      </c>
    </row>
    <row r="323" spans="1:15">
      <c r="A323" s="139" t="s">
        <v>2400</v>
      </c>
      <c r="B323" s="139" t="s">
        <v>2401</v>
      </c>
      <c r="C323" s="139"/>
      <c r="D323" s="139" t="s">
        <v>427</v>
      </c>
      <c r="E323" s="139"/>
      <c r="F323" s="139"/>
      <c r="G323" s="139"/>
      <c r="H323" s="139">
        <f t="shared" si="22"/>
        <v>2</v>
      </c>
      <c r="J323" s="69" t="s">
        <v>206</v>
      </c>
      <c r="K323" s="140" t="str">
        <f t="shared" si="27"/>
        <v>e162</v>
      </c>
      <c r="L323" s="193" t="str">
        <f t="shared" si="28"/>
        <v>Fonds d'établissement constitué</v>
      </c>
      <c r="N323" s="8" t="s">
        <v>192</v>
      </c>
      <c r="O323" s="41" t="s">
        <v>427</v>
      </c>
    </row>
    <row r="324" spans="1:15">
      <c r="A324" t="s">
        <v>2456</v>
      </c>
      <c r="B324" s="139" t="s">
        <v>2457</v>
      </c>
      <c r="C324" s="139"/>
      <c r="D324" s="139" t="s">
        <v>427</v>
      </c>
      <c r="E324" s="139"/>
      <c r="F324" s="139"/>
      <c r="G324" s="139"/>
      <c r="H324" s="139">
        <f t="shared" si="22"/>
        <v>1</v>
      </c>
      <c r="J324" s="70" t="s">
        <v>1932</v>
      </c>
      <c r="K324" s="140" t="str">
        <f t="shared" si="27"/>
        <v>e351</v>
      </c>
      <c r="L324" s="174" t="str">
        <f t="shared" si="28"/>
        <v>Certificats mutualistes admis en fonds d'établissement</v>
      </c>
      <c r="N324" s="8" t="s">
        <v>192</v>
      </c>
      <c r="O324" s="41" t="s">
        <v>427</v>
      </c>
    </row>
    <row r="325" spans="1:15">
      <c r="A325" t="s">
        <v>2485</v>
      </c>
      <c r="B325" s="139" t="s">
        <v>2486</v>
      </c>
      <c r="D325" s="139" t="s">
        <v>427</v>
      </c>
      <c r="E325" s="139"/>
      <c r="F325" s="139"/>
      <c r="G325" s="139"/>
      <c r="H325" s="139">
        <f t="shared" si="22"/>
        <v>1</v>
      </c>
      <c r="J325" s="69" t="s">
        <v>207</v>
      </c>
      <c r="K325" s="140" t="str">
        <f t="shared" si="27"/>
        <v>e159</v>
      </c>
      <c r="L325" s="193" t="str">
        <f t="shared" si="28"/>
        <v>Fonds de développement constitué</v>
      </c>
      <c r="N325" s="8" t="s">
        <v>192</v>
      </c>
      <c r="O325" s="41" t="s">
        <v>427</v>
      </c>
    </row>
    <row r="326" spans="1:15">
      <c r="A326" t="s">
        <v>2487</v>
      </c>
      <c r="B326" s="139" t="s">
        <v>2488</v>
      </c>
      <c r="D326" s="139" t="s">
        <v>427</v>
      </c>
      <c r="E326" s="139"/>
      <c r="F326" s="139"/>
      <c r="G326" s="139"/>
      <c r="H326" s="139">
        <f t="shared" si="22"/>
        <v>1</v>
      </c>
      <c r="J326" s="69" t="s">
        <v>208</v>
      </c>
      <c r="K326" s="140" t="str">
        <f t="shared" si="27"/>
        <v>e166</v>
      </c>
      <c r="L326" s="193" t="str">
        <f t="shared" si="28"/>
        <v>Fonds social complémentaire</v>
      </c>
      <c r="N326" s="8" t="s">
        <v>192</v>
      </c>
      <c r="O326" s="41" t="s">
        <v>427</v>
      </c>
    </row>
    <row r="327" spans="1:15">
      <c r="J327" s="69" t="s">
        <v>209</v>
      </c>
      <c r="K327" s="140" t="str">
        <f t="shared" si="27"/>
        <v>e163</v>
      </c>
      <c r="L327" s="193" t="str">
        <f t="shared" si="28"/>
        <v>Fonds issus de droits d'adhésion constitués</v>
      </c>
      <c r="N327" s="8" t="s">
        <v>192</v>
      </c>
      <c r="O327" s="41" t="s">
        <v>427</v>
      </c>
    </row>
    <row r="328" spans="1:15">
      <c r="J328" s="69" t="s">
        <v>210</v>
      </c>
      <c r="K328" s="140" t="str">
        <f t="shared" si="27"/>
        <v>e182</v>
      </c>
      <c r="L328" s="193" t="str">
        <f t="shared" si="28"/>
        <v>Legs et donations avec contrepartie d'actifs immobilisés non assortis d'une obligation ou d'une condition</v>
      </c>
      <c r="N328" s="8" t="s">
        <v>192</v>
      </c>
      <c r="O328" s="41" t="s">
        <v>427</v>
      </c>
    </row>
    <row r="329" spans="1:15">
      <c r="J329" s="69" t="s">
        <v>211</v>
      </c>
      <c r="K329" s="140" t="str">
        <f t="shared" si="27"/>
        <v>e63</v>
      </c>
      <c r="L329" s="193" t="str">
        <f t="shared" si="28"/>
        <v>Autres apports sans droit de reprise</v>
      </c>
      <c r="N329" s="8" t="s">
        <v>192</v>
      </c>
      <c r="O329" s="41" t="s">
        <v>427</v>
      </c>
    </row>
    <row r="330" spans="1:15">
      <c r="J330" s="56" t="s">
        <v>89</v>
      </c>
      <c r="K330" s="140" t="str">
        <f t="shared" si="27"/>
        <v>e160</v>
      </c>
      <c r="L330" s="174" t="str">
        <f t="shared" si="28"/>
        <v>Fonds de dotation avec droit de reprise</v>
      </c>
      <c r="M330" s="8" t="s">
        <v>190</v>
      </c>
      <c r="N330" s="8" t="s">
        <v>192</v>
      </c>
      <c r="O330" s="41" t="s">
        <v>427</v>
      </c>
    </row>
    <row r="331" spans="1:15">
      <c r="J331" s="69" t="s">
        <v>212</v>
      </c>
      <c r="K331" s="140" t="str">
        <f t="shared" si="27"/>
        <v>e150</v>
      </c>
      <c r="L331" s="193" t="str">
        <f t="shared" si="28"/>
        <v>Emprunt pour fonds d'établissement</v>
      </c>
      <c r="N331" s="8" t="s">
        <v>192</v>
      </c>
      <c r="O331" s="41" t="s">
        <v>427</v>
      </c>
    </row>
    <row r="332" spans="1:15">
      <c r="J332" s="69" t="s">
        <v>213</v>
      </c>
      <c r="K332" s="140" t="str">
        <f t="shared" si="27"/>
        <v>e149</v>
      </c>
      <c r="L332" s="193" t="str">
        <f t="shared" si="28"/>
        <v>Emprunt pour fonds de développement</v>
      </c>
      <c r="M332" s="111"/>
      <c r="N332" s="8" t="s">
        <v>192</v>
      </c>
      <c r="O332" s="41" t="s">
        <v>427</v>
      </c>
    </row>
    <row r="333" spans="1:15">
      <c r="J333" s="69" t="s">
        <v>214</v>
      </c>
      <c r="K333" s="140" t="str">
        <f t="shared" si="27"/>
        <v>e181</v>
      </c>
      <c r="L333" s="193" t="str">
        <f t="shared" si="28"/>
        <v>Legs et donations avec contrepartie d'actifs immobilisés assortis d'une obligation ou d'une condition</v>
      </c>
      <c r="N333" s="8" t="s">
        <v>192</v>
      </c>
      <c r="O333" s="41" t="s">
        <v>427</v>
      </c>
    </row>
    <row r="334" spans="1:15">
      <c r="J334" s="69" t="s">
        <v>215</v>
      </c>
      <c r="K334" s="140" t="str">
        <f t="shared" si="27"/>
        <v>e62</v>
      </c>
      <c r="L334" s="193" t="str">
        <f t="shared" si="28"/>
        <v>Autres apports avec droit de reprise</v>
      </c>
      <c r="N334" s="8" t="s">
        <v>192</v>
      </c>
      <c r="O334" s="41" t="s">
        <v>427</v>
      </c>
    </row>
    <row r="335" spans="1:15">
      <c r="J335" s="69" t="s">
        <v>216</v>
      </c>
      <c r="K335" s="140" t="str">
        <f t="shared" si="27"/>
        <v>e145</v>
      </c>
      <c r="L335" s="193" t="str">
        <f t="shared" si="28"/>
        <v>Droits des propriétaires (commodat)</v>
      </c>
      <c r="N335" s="8" t="s">
        <v>192</v>
      </c>
      <c r="O335" s="41" t="s">
        <v>427</v>
      </c>
    </row>
    <row r="336" spans="1:15">
      <c r="J336" s="64" t="s">
        <v>85</v>
      </c>
      <c r="K336" s="140" t="str">
        <f t="shared" si="27"/>
        <v>e217</v>
      </c>
      <c r="L336" s="193" t="str">
        <f t="shared" si="28"/>
        <v>Primes liées au capital social</v>
      </c>
      <c r="N336" s="8" t="s">
        <v>192</v>
      </c>
      <c r="O336" s="41" t="s">
        <v>427</v>
      </c>
    </row>
    <row r="337" spans="10:20">
      <c r="J337" s="64" t="s">
        <v>539</v>
      </c>
      <c r="K337" s="140" t="str">
        <f t="shared" si="27"/>
        <v>e146</v>
      </c>
      <c r="L337" s="193" t="str">
        <f t="shared" si="28"/>
        <v>Écarts de réévaluation</v>
      </c>
      <c r="M337" s="8" t="s">
        <v>190</v>
      </c>
      <c r="N337" s="8" t="s">
        <v>192</v>
      </c>
      <c r="O337" s="41" t="s">
        <v>427</v>
      </c>
    </row>
    <row r="338" spans="10:20">
      <c r="J338" s="69" t="s">
        <v>540</v>
      </c>
      <c r="K338" s="140" t="str">
        <f t="shared" si="27"/>
        <v>e148</v>
      </c>
      <c r="L338" s="193" t="str">
        <f t="shared" si="28"/>
        <v>Écarts de réévaluation sur des biens sans droit de reprise</v>
      </c>
      <c r="N338" s="8" t="s">
        <v>192</v>
      </c>
      <c r="O338" s="41" t="s">
        <v>427</v>
      </c>
    </row>
    <row r="339" spans="10:20">
      <c r="J339" s="69" t="s">
        <v>541</v>
      </c>
      <c r="K339" s="140" t="str">
        <f t="shared" si="27"/>
        <v>e147</v>
      </c>
      <c r="L339" s="193" t="str">
        <f t="shared" si="28"/>
        <v>Écarts de réévaluation sur des biens avec droit de reprise</v>
      </c>
      <c r="N339" s="8" t="s">
        <v>192</v>
      </c>
      <c r="O339" s="41" t="s">
        <v>427</v>
      </c>
    </row>
    <row r="340" spans="10:20">
      <c r="J340" s="67" t="s">
        <v>542</v>
      </c>
      <c r="K340" s="140" t="str">
        <f t="shared" si="27"/>
        <v>e262</v>
      </c>
      <c r="L340" s="193" t="str">
        <f t="shared" si="28"/>
        <v>Réserves</v>
      </c>
      <c r="M340" s="8" t="s">
        <v>190</v>
      </c>
      <c r="N340" s="8" t="s">
        <v>192</v>
      </c>
      <c r="O340" s="41" t="s">
        <v>427</v>
      </c>
    </row>
    <row r="341" spans="10:20">
      <c r="J341" s="64" t="s">
        <v>217</v>
      </c>
      <c r="K341" s="140" t="str">
        <f t="shared" si="27"/>
        <v>e264</v>
      </c>
      <c r="L341" s="193" t="str">
        <f t="shared" si="28"/>
        <v>Réserves des fonds techniques</v>
      </c>
      <c r="N341" s="8" t="s">
        <v>192</v>
      </c>
      <c r="O341" s="41" t="s">
        <v>427</v>
      </c>
    </row>
    <row r="342" spans="10:20">
      <c r="J342" s="64" t="s">
        <v>218</v>
      </c>
      <c r="K342" s="140" t="str">
        <f t="shared" si="27"/>
        <v>e267</v>
      </c>
      <c r="L342" s="193" t="str">
        <f t="shared" si="28"/>
        <v>Réserves indisponibles</v>
      </c>
      <c r="N342" s="8" t="s">
        <v>192</v>
      </c>
      <c r="O342" s="41" t="s">
        <v>427</v>
      </c>
    </row>
    <row r="343" spans="10:20">
      <c r="J343" s="64" t="s">
        <v>219</v>
      </c>
      <c r="K343" s="140" t="str">
        <f t="shared" si="27"/>
        <v>e272</v>
      </c>
      <c r="L343" s="193" t="str">
        <f t="shared" si="28"/>
        <v>Réserves statutaires ou contractuelles</v>
      </c>
      <c r="N343" s="8" t="s">
        <v>192</v>
      </c>
      <c r="O343" s="41" t="s">
        <v>427</v>
      </c>
    </row>
    <row r="344" spans="10:20">
      <c r="J344" s="56" t="s">
        <v>1250</v>
      </c>
      <c r="K344" s="140" t="str">
        <f t="shared" si="27"/>
        <v>e271</v>
      </c>
      <c r="L344" s="174" t="str">
        <f t="shared" si="28"/>
        <v>Réserves réglementées</v>
      </c>
      <c r="M344" s="8" t="s">
        <v>190</v>
      </c>
      <c r="N344" s="8" t="s">
        <v>192</v>
      </c>
      <c r="O344" s="41" t="s">
        <v>427</v>
      </c>
    </row>
    <row r="345" spans="10:20">
      <c r="J345" s="69" t="s">
        <v>1393</v>
      </c>
      <c r="K345" s="140" t="str">
        <f t="shared" si="27"/>
        <v>e269</v>
      </c>
      <c r="L345" s="193" t="str">
        <f t="shared" si="28"/>
        <v>Réserve pour plus value nette à long terme</v>
      </c>
      <c r="N345" s="8" t="s">
        <v>192</v>
      </c>
      <c r="O345" s="41" t="s">
        <v>427</v>
      </c>
    </row>
    <row r="346" spans="10:20">
      <c r="J346" s="69" t="s">
        <v>1390</v>
      </c>
      <c r="K346" s="140" t="str">
        <f t="shared" si="27"/>
        <v>e270</v>
      </c>
      <c r="L346" s="193" t="str">
        <f t="shared" si="28"/>
        <v>Réserve pour remboursement d'emprunt pour fonds d'établissement</v>
      </c>
      <c r="N346" s="8" t="s">
        <v>192</v>
      </c>
      <c r="O346" s="41" t="s">
        <v>427</v>
      </c>
    </row>
    <row r="347" spans="10:20">
      <c r="J347" s="69" t="s">
        <v>2487</v>
      </c>
      <c r="K347" s="140" t="str">
        <f t="shared" si="27"/>
        <v>e381</v>
      </c>
      <c r="L347" s="193" t="str">
        <f t="shared" si="28"/>
        <v>Réserve spéciale de solvabilité</v>
      </c>
      <c r="M347" s="141"/>
      <c r="N347" s="141" t="s">
        <v>192</v>
      </c>
      <c r="O347" s="145" t="s">
        <v>427</v>
      </c>
      <c r="P347" s="139"/>
      <c r="Q347" s="139"/>
      <c r="R347" s="139"/>
      <c r="S347" s="139"/>
      <c r="T347" s="139"/>
    </row>
    <row r="348" spans="10:20">
      <c r="J348" s="69" t="s">
        <v>2485</v>
      </c>
      <c r="K348" s="140" t="str">
        <f>VLOOKUP(J348,A:B,2,FALSE)</f>
        <v>e380</v>
      </c>
      <c r="L348" s="193" t="str">
        <f t="shared" si="28"/>
        <v>Autres réserves réglementées</v>
      </c>
      <c r="M348" s="141"/>
      <c r="N348" s="141" t="s">
        <v>192</v>
      </c>
      <c r="O348" s="145" t="s">
        <v>427</v>
      </c>
      <c r="P348" s="139"/>
      <c r="Q348" s="139"/>
      <c r="R348" s="139"/>
    </row>
    <row r="349" spans="10:20">
      <c r="J349" s="69" t="s">
        <v>1391</v>
      </c>
      <c r="K349" s="140" t="str">
        <f t="shared" si="27"/>
        <v>e268</v>
      </c>
      <c r="L349" s="193" t="str">
        <f t="shared" si="28"/>
        <v>Réserve pour fonds de garantie</v>
      </c>
      <c r="N349" s="8" t="s">
        <v>192</v>
      </c>
      <c r="O349" s="41" t="s">
        <v>427</v>
      </c>
    </row>
    <row r="350" spans="10:20">
      <c r="J350" s="69" t="s">
        <v>1392</v>
      </c>
      <c r="K350" s="140" t="str">
        <f t="shared" si="27"/>
        <v>e263</v>
      </c>
      <c r="L350" s="193" t="str">
        <f t="shared" si="28"/>
        <v>Réserve de capitalisation</v>
      </c>
      <c r="N350" s="8" t="s">
        <v>192</v>
      </c>
      <c r="O350" s="41" t="s">
        <v>427</v>
      </c>
    </row>
    <row r="351" spans="10:20">
      <c r="J351" s="64" t="s">
        <v>1394</v>
      </c>
      <c r="K351" s="140" t="str">
        <f t="shared" si="27"/>
        <v>e265</v>
      </c>
      <c r="L351" s="193" t="str">
        <f t="shared" si="28"/>
        <v>Réserve du fonds de gestion</v>
      </c>
      <c r="N351" s="8" t="s">
        <v>192</v>
      </c>
      <c r="O351" s="41" t="s">
        <v>427</v>
      </c>
    </row>
    <row r="352" spans="10:20">
      <c r="J352" s="64" t="s">
        <v>1395</v>
      </c>
      <c r="K352" s="140" t="str">
        <f t="shared" si="27"/>
        <v>e266</v>
      </c>
      <c r="L352" s="193" t="str">
        <f t="shared" si="28"/>
        <v>Réserve du fonds social</v>
      </c>
      <c r="N352" s="8" t="s">
        <v>192</v>
      </c>
      <c r="O352" s="41" t="s">
        <v>427</v>
      </c>
    </row>
    <row r="353" spans="10:22">
      <c r="J353" s="64" t="s">
        <v>86</v>
      </c>
      <c r="K353" s="140" t="str">
        <f t="shared" si="27"/>
        <v>e94</v>
      </c>
      <c r="L353" s="193" t="str">
        <f t="shared" si="28"/>
        <v>Autres réserves</v>
      </c>
      <c r="N353" s="8" t="s">
        <v>192</v>
      </c>
      <c r="O353" s="41" t="s">
        <v>427</v>
      </c>
    </row>
    <row r="354" spans="10:22">
      <c r="J354" s="67" t="s">
        <v>1847</v>
      </c>
      <c r="K354" s="140" t="str">
        <f t="shared" si="27"/>
        <v>e75</v>
      </c>
      <c r="L354" s="193" t="str">
        <f t="shared" si="28"/>
        <v>Autres éléments de fonds mutualistes et réserves/capitaux propres</v>
      </c>
      <c r="M354" s="8" t="s">
        <v>190</v>
      </c>
      <c r="N354" s="8" t="s">
        <v>192</v>
      </c>
      <c r="O354" s="41" t="s">
        <v>427</v>
      </c>
    </row>
    <row r="355" spans="10:22">
      <c r="J355" s="64" t="s">
        <v>87</v>
      </c>
      <c r="K355" s="140" t="str">
        <f t="shared" si="27"/>
        <v>e259</v>
      </c>
      <c r="L355" s="193" t="str">
        <f t="shared" si="28"/>
        <v>Report à nouveau</v>
      </c>
      <c r="M355" s="41"/>
      <c r="N355" s="41" t="s">
        <v>192</v>
      </c>
      <c r="O355" s="41" t="s">
        <v>427</v>
      </c>
    </row>
    <row r="356" spans="10:22">
      <c r="J356" s="64" t="s">
        <v>220</v>
      </c>
      <c r="K356" s="140" t="str">
        <f t="shared" si="27"/>
        <v>e274</v>
      </c>
      <c r="L356" s="193" t="str">
        <f t="shared" si="28"/>
        <v>Résultat de l'exercice</v>
      </c>
      <c r="M356" s="41"/>
      <c r="N356" s="41" t="s">
        <v>192</v>
      </c>
      <c r="O356" s="41" t="s">
        <v>427</v>
      </c>
    </row>
    <row r="357" spans="10:22">
      <c r="J357" s="64" t="s">
        <v>221</v>
      </c>
      <c r="K357" s="140" t="str">
        <f t="shared" si="27"/>
        <v>e290</v>
      </c>
      <c r="L357" s="193" t="str">
        <f t="shared" si="28"/>
        <v>Subventions d'équipement et autres subventions d'investissement</v>
      </c>
      <c r="N357" s="8" t="s">
        <v>192</v>
      </c>
      <c r="O357" s="41" t="s">
        <v>427</v>
      </c>
      <c r="R357" s="5"/>
    </row>
    <row r="358" spans="10:22">
      <c r="J358" s="12" t="s">
        <v>1626</v>
      </c>
      <c r="K358" s="140"/>
      <c r="L358" s="19"/>
      <c r="O358" s="41" t="s">
        <v>427</v>
      </c>
      <c r="Q358" t="s">
        <v>120</v>
      </c>
      <c r="R358" s="161"/>
      <c r="S358" s="139"/>
    </row>
    <row r="359" spans="10:22">
      <c r="J359" s="10" t="s">
        <v>244</v>
      </c>
      <c r="K359" s="140" t="str">
        <f t="shared" ref="K359:K384" si="29">VLOOKUP(J359,A:B,2,FALSE)</f>
        <v>x0</v>
      </c>
      <c r="L359" s="19" t="str">
        <f t="shared" ref="L359:L384" si="30">J359</f>
        <v>Total/NA</v>
      </c>
      <c r="M359" s="8" t="s">
        <v>190</v>
      </c>
      <c r="O359" t="s">
        <v>243</v>
      </c>
      <c r="S359" s="139"/>
      <c r="U359" s="139"/>
      <c r="V359" s="139"/>
    </row>
    <row r="360" spans="10:22">
      <c r="J360" s="47" t="s">
        <v>106</v>
      </c>
      <c r="K360" s="140" t="str">
        <f t="shared" si="29"/>
        <v>e218</v>
      </c>
      <c r="L360" s="174" t="str">
        <f t="shared" si="30"/>
        <v>Primes/cotisation acquises</v>
      </c>
      <c r="M360" s="8" t="s">
        <v>190</v>
      </c>
      <c r="N360" s="8" t="s">
        <v>192</v>
      </c>
      <c r="O360" s="41" t="s">
        <v>427</v>
      </c>
      <c r="T360" s="139"/>
      <c r="U360" s="139"/>
      <c r="V360" s="139"/>
    </row>
    <row r="361" spans="10:22" ht="15" customHeight="1">
      <c r="J361" s="22" t="s">
        <v>1851</v>
      </c>
      <c r="K361" s="140" t="str">
        <f t="shared" si="29"/>
        <v>e214</v>
      </c>
      <c r="L361" s="174" t="str">
        <f t="shared" si="30"/>
        <v>Primes/cotisations</v>
      </c>
      <c r="M361" s="8" t="s">
        <v>190</v>
      </c>
      <c r="N361" s="8" t="s">
        <v>192</v>
      </c>
      <c r="O361" s="41" t="s">
        <v>427</v>
      </c>
      <c r="P361" s="139"/>
      <c r="T361" s="139"/>
    </row>
    <row r="362" spans="10:22">
      <c r="J362" s="56" t="s">
        <v>1852</v>
      </c>
      <c r="K362" s="140" t="str">
        <f t="shared" si="29"/>
        <v>e215</v>
      </c>
      <c r="L362" s="174" t="str">
        <f t="shared" si="30"/>
        <v>Primes/cotisations émises</v>
      </c>
      <c r="N362" s="8" t="s">
        <v>192</v>
      </c>
      <c r="O362" s="41" t="s">
        <v>427</v>
      </c>
      <c r="P362" s="139"/>
    </row>
    <row r="363" spans="10:22">
      <c r="J363" s="56" t="s">
        <v>1993</v>
      </c>
      <c r="K363" s="140" t="str">
        <f t="shared" si="29"/>
        <v>e354</v>
      </c>
      <c r="L363" s="174" t="str">
        <f t="shared" si="30"/>
        <v>Participation légale au titre de la CMU</v>
      </c>
      <c r="M363" s="141"/>
      <c r="N363" s="141" t="s">
        <v>192</v>
      </c>
      <c r="O363" s="145" t="s">
        <v>427</v>
      </c>
      <c r="Q363" s="139"/>
      <c r="R363" s="139"/>
    </row>
    <row r="364" spans="10:22">
      <c r="J364" s="56" t="s">
        <v>1994</v>
      </c>
      <c r="K364" s="140" t="str">
        <f t="shared" si="29"/>
        <v>e355</v>
      </c>
      <c r="L364" s="174" t="str">
        <f t="shared" si="30"/>
        <v>Participation légale au titre de l'ACS</v>
      </c>
      <c r="M364" s="141"/>
      <c r="N364" s="141" t="s">
        <v>192</v>
      </c>
      <c r="O364" s="145" t="s">
        <v>427</v>
      </c>
      <c r="Q364" s="139"/>
      <c r="R364" s="139"/>
    </row>
    <row r="365" spans="10:22">
      <c r="J365" s="56" t="s">
        <v>272</v>
      </c>
      <c r="K365" s="140" t="str">
        <f t="shared" si="29"/>
        <v>e118</v>
      </c>
      <c r="L365" s="174" t="str">
        <f t="shared" si="30"/>
        <v>Charges d'annulation</v>
      </c>
      <c r="N365" s="8" t="s">
        <v>191</v>
      </c>
      <c r="O365" s="41" t="s">
        <v>427</v>
      </c>
    </row>
    <row r="366" spans="10:22">
      <c r="J366" s="56" t="s">
        <v>271</v>
      </c>
      <c r="K366" s="140" t="str">
        <f t="shared" si="29"/>
        <v>e281</v>
      </c>
      <c r="L366" s="174" t="str">
        <f t="shared" si="30"/>
        <v>Ristournes</v>
      </c>
      <c r="N366" s="8" t="s">
        <v>191</v>
      </c>
      <c r="O366" s="41" t="s">
        <v>427</v>
      </c>
    </row>
    <row r="367" spans="10:22">
      <c r="J367" s="56" t="s">
        <v>543</v>
      </c>
      <c r="K367" s="140" t="str">
        <f t="shared" si="29"/>
        <v>e103</v>
      </c>
      <c r="L367" s="174" t="str">
        <f t="shared" si="30"/>
        <v>Charge de provisions pour primes restant à émettre</v>
      </c>
      <c r="N367" s="8" t="s">
        <v>192</v>
      </c>
      <c r="O367" s="41" t="s">
        <v>427</v>
      </c>
    </row>
    <row r="368" spans="10:22">
      <c r="J368" s="22" t="s">
        <v>1834</v>
      </c>
      <c r="K368" s="140" t="str">
        <f t="shared" si="29"/>
        <v>e110</v>
      </c>
      <c r="L368" s="174" t="str">
        <f t="shared" si="30"/>
        <v>Charge des provisions pour cotisations/primes non acquises</v>
      </c>
      <c r="N368" s="8" t="s">
        <v>192</v>
      </c>
      <c r="O368" s="41" t="s">
        <v>427</v>
      </c>
    </row>
    <row r="369" spans="10:22">
      <c r="J369" s="47" t="s">
        <v>18</v>
      </c>
      <c r="K369" s="140" t="str">
        <f t="shared" si="29"/>
        <v>e220</v>
      </c>
      <c r="L369" s="174" t="str">
        <f t="shared" si="30"/>
        <v>Produits des placements</v>
      </c>
      <c r="M369" s="8" t="s">
        <v>190</v>
      </c>
      <c r="N369" s="8" t="s">
        <v>192</v>
      </c>
      <c r="O369" s="41" t="s">
        <v>427</v>
      </c>
    </row>
    <row r="370" spans="10:22">
      <c r="J370" s="22" t="s">
        <v>298</v>
      </c>
      <c r="K370" s="140" t="str">
        <f t="shared" si="29"/>
        <v>e279</v>
      </c>
      <c r="L370" s="174" t="str">
        <f t="shared" si="30"/>
        <v>Revenus et autres produits de placements</v>
      </c>
      <c r="M370" s="8" t="s">
        <v>190</v>
      </c>
      <c r="N370" s="8" t="s">
        <v>192</v>
      </c>
      <c r="O370" s="41" t="s">
        <v>427</v>
      </c>
    </row>
    <row r="371" spans="10:22">
      <c r="J371" s="56" t="s">
        <v>103</v>
      </c>
      <c r="K371" s="140" t="str">
        <f t="shared" si="29"/>
        <v>e278</v>
      </c>
      <c r="L371" s="174" t="str">
        <f t="shared" si="30"/>
        <v>Revenus des placements</v>
      </c>
      <c r="N371" s="8" t="s">
        <v>192</v>
      </c>
      <c r="O371" s="41" t="s">
        <v>427</v>
      </c>
    </row>
    <row r="372" spans="10:22">
      <c r="J372" s="56" t="s">
        <v>104</v>
      </c>
      <c r="K372" s="140" t="str">
        <f t="shared" si="29"/>
        <v>e87</v>
      </c>
      <c r="L372" s="174" t="str">
        <f t="shared" si="30"/>
        <v>Autres produits des placements</v>
      </c>
      <c r="N372" s="8" t="s">
        <v>192</v>
      </c>
      <c r="O372" s="41" t="s">
        <v>427</v>
      </c>
    </row>
    <row r="373" spans="10:22">
      <c r="J373" s="22" t="s">
        <v>105</v>
      </c>
      <c r="K373" s="140" t="str">
        <f t="shared" si="29"/>
        <v>e223</v>
      </c>
      <c r="L373" s="174" t="str">
        <f t="shared" si="30"/>
        <v>Produits provenant de la réalisation des placements</v>
      </c>
      <c r="N373" s="8" t="s">
        <v>192</v>
      </c>
      <c r="O373" s="41" t="s">
        <v>427</v>
      </c>
      <c r="S373" s="139"/>
    </row>
    <row r="374" spans="10:22">
      <c r="J374" s="47" t="s">
        <v>1140</v>
      </c>
      <c r="K374" s="140" t="str">
        <f t="shared" si="29"/>
        <v>e58</v>
      </c>
      <c r="L374" s="174" t="str">
        <f t="shared" si="30"/>
        <v>Ajustement ACAV (plus values)</v>
      </c>
      <c r="N374" s="8" t="s">
        <v>192</v>
      </c>
      <c r="O374" s="41" t="s">
        <v>427</v>
      </c>
      <c r="S374" s="139"/>
      <c r="U374" s="139"/>
      <c r="V374" s="139"/>
    </row>
    <row r="375" spans="10:22">
      <c r="J375" s="47" t="s">
        <v>10</v>
      </c>
      <c r="K375" s="140" t="str">
        <f t="shared" si="29"/>
        <v>e89</v>
      </c>
      <c r="L375" s="174" t="str">
        <f t="shared" si="30"/>
        <v>Autres produits techniques</v>
      </c>
      <c r="M375" s="8" t="s">
        <v>190</v>
      </c>
      <c r="N375" s="8" t="s">
        <v>192</v>
      </c>
      <c r="O375" s="41" t="s">
        <v>427</v>
      </c>
      <c r="S375" s="139"/>
      <c r="T375" s="139"/>
      <c r="U375" s="139"/>
      <c r="V375" s="139"/>
    </row>
    <row r="376" spans="10:22">
      <c r="J376" s="22" t="s">
        <v>278</v>
      </c>
      <c r="K376" s="140" t="str">
        <f t="shared" si="29"/>
        <v>e291</v>
      </c>
      <c r="L376" s="174" t="str">
        <f t="shared" si="30"/>
        <v>Subventions d'exploitation reçues</v>
      </c>
      <c r="N376" s="8" t="s">
        <v>192</v>
      </c>
      <c r="O376" s="41" t="s">
        <v>427</v>
      </c>
      <c r="P376" s="139"/>
      <c r="S376" s="139"/>
      <c r="T376" s="139"/>
      <c r="U376" s="139"/>
      <c r="V376" s="139"/>
    </row>
    <row r="377" spans="10:22">
      <c r="J377" s="22" t="s">
        <v>297</v>
      </c>
      <c r="K377" s="140" t="str">
        <f t="shared" si="29"/>
        <v>e90</v>
      </c>
      <c r="L377" s="174" t="str">
        <f t="shared" si="30"/>
        <v>Autres produits techniques autres que les subventions</v>
      </c>
      <c r="M377" s="8" t="s">
        <v>190</v>
      </c>
      <c r="N377" s="8" t="s">
        <v>192</v>
      </c>
      <c r="O377" s="41" t="s">
        <v>427</v>
      </c>
      <c r="P377" s="139"/>
      <c r="T377" s="139"/>
      <c r="U377" s="139"/>
      <c r="V377" s="139"/>
    </row>
    <row r="378" spans="10:22">
      <c r="J378" s="56" t="s">
        <v>1995</v>
      </c>
      <c r="K378" s="140" t="str">
        <f t="shared" si="29"/>
        <v>e356</v>
      </c>
      <c r="L378" s="174" t="str">
        <f t="shared" si="30"/>
        <v>Produits de la gestion d'un régime obligatoire d'assurance maladie</v>
      </c>
      <c r="M378" s="141" t="s">
        <v>190</v>
      </c>
      <c r="N378" s="141" t="s">
        <v>192</v>
      </c>
      <c r="O378" s="145" t="s">
        <v>427</v>
      </c>
      <c r="P378" s="139"/>
      <c r="Q378" s="139"/>
      <c r="R378" s="139"/>
      <c r="T378" s="139"/>
    </row>
    <row r="379" spans="10:22">
      <c r="J379" s="70" t="s">
        <v>1996</v>
      </c>
      <c r="K379" s="140" t="str">
        <f t="shared" si="29"/>
        <v>e357</v>
      </c>
      <c r="L379" s="174" t="str">
        <f t="shared" si="30"/>
        <v>Produits de la gestion d'un régime obligatoire d'assurance maladie - Au titre des prestations servies</v>
      </c>
      <c r="M379" s="141"/>
      <c r="N379" s="141" t="s">
        <v>192</v>
      </c>
      <c r="O379" s="145" t="s">
        <v>427</v>
      </c>
      <c r="P379" s="139"/>
      <c r="Q379" s="139"/>
      <c r="R379" s="139"/>
    </row>
    <row r="380" spans="10:22">
      <c r="J380" s="70" t="s">
        <v>1997</v>
      </c>
      <c r="K380" s="140" t="str">
        <f t="shared" si="29"/>
        <v>e358</v>
      </c>
      <c r="L380" s="174" t="str">
        <f t="shared" si="30"/>
        <v>Produits de la gestion d'un régime obligatoire d'assurance maladie - Au titre du recouvrement des cotisations des professions libérales</v>
      </c>
      <c r="M380" s="141"/>
      <c r="N380" s="141" t="s">
        <v>192</v>
      </c>
      <c r="O380" s="145" t="s">
        <v>427</v>
      </c>
      <c r="Q380" s="139"/>
      <c r="R380" s="139"/>
    </row>
    <row r="381" spans="10:22">
      <c r="J381" s="56" t="s">
        <v>1998</v>
      </c>
      <c r="K381" s="140" t="str">
        <f t="shared" si="29"/>
        <v>e359</v>
      </c>
      <c r="L381" s="174" t="str">
        <f t="shared" si="30"/>
        <v>Autres produits techniques autres que subventions et produits de la gestion d'un régime obligatoire d'assurance maladie</v>
      </c>
      <c r="M381" s="141"/>
      <c r="N381" s="141" t="s">
        <v>192</v>
      </c>
      <c r="O381" s="145" t="s">
        <v>427</v>
      </c>
      <c r="Q381" s="139"/>
      <c r="R381" s="139"/>
    </row>
    <row r="382" spans="10:22">
      <c r="J382" s="47" t="s">
        <v>9</v>
      </c>
      <c r="K382" s="140" t="str">
        <f t="shared" si="29"/>
        <v>e88</v>
      </c>
      <c r="L382" s="174" t="str">
        <f t="shared" si="30"/>
        <v>Autres produits non techniques</v>
      </c>
      <c r="N382" s="8" t="s">
        <v>192</v>
      </c>
      <c r="O382" s="41" t="s">
        <v>427</v>
      </c>
    </row>
    <row r="383" spans="10:22">
      <c r="J383" s="47" t="s">
        <v>19</v>
      </c>
      <c r="K383" s="140" t="str">
        <f t="shared" si="29"/>
        <v>e221</v>
      </c>
      <c r="L383" s="174" t="str">
        <f t="shared" si="30"/>
        <v>Produits exceptionnels</v>
      </c>
      <c r="N383" s="8" t="s">
        <v>192</v>
      </c>
      <c r="O383" s="41" t="s">
        <v>427</v>
      </c>
      <c r="R383" s="5"/>
    </row>
    <row r="384" spans="10:22">
      <c r="J384" s="47" t="s">
        <v>1178</v>
      </c>
      <c r="K384" s="140" t="str">
        <f t="shared" si="29"/>
        <v>e261</v>
      </c>
      <c r="L384" s="174" t="str">
        <f t="shared" si="30"/>
        <v>Report des ressources non utilisées des exercices antérieurs</v>
      </c>
      <c r="N384" s="8" t="s">
        <v>192</v>
      </c>
      <c r="O384" s="41" t="s">
        <v>427</v>
      </c>
      <c r="S384" s="139"/>
    </row>
    <row r="385" spans="10:22">
      <c r="J385" s="12" t="s">
        <v>1627</v>
      </c>
      <c r="K385" s="140"/>
      <c r="L385" s="19"/>
      <c r="O385" s="41" t="s">
        <v>427</v>
      </c>
      <c r="Q385" t="s">
        <v>121</v>
      </c>
      <c r="U385" s="139"/>
      <c r="V385" s="139"/>
    </row>
    <row r="386" spans="10:22">
      <c r="J386" s="10" t="s">
        <v>244</v>
      </c>
      <c r="K386" s="140" t="str">
        <f t="shared" ref="K386:K417" si="31">VLOOKUP(J386,A:B,2,FALSE)</f>
        <v>x0</v>
      </c>
      <c r="L386" s="19" t="str">
        <f t="shared" ref="L386:L417" si="32">J386</f>
        <v>Total/NA</v>
      </c>
      <c r="M386" s="8" t="s">
        <v>190</v>
      </c>
      <c r="O386" t="s">
        <v>243</v>
      </c>
      <c r="S386" s="139"/>
      <c r="T386" s="139"/>
    </row>
    <row r="387" spans="10:22">
      <c r="J387" s="73" t="s">
        <v>1835</v>
      </c>
      <c r="K387" s="140" t="str">
        <f t="shared" si="31"/>
        <v>e106</v>
      </c>
      <c r="L387" s="195" t="str">
        <f t="shared" si="32"/>
        <v>Charge des prestations/sinistres</v>
      </c>
      <c r="M387" s="8" t="s">
        <v>190</v>
      </c>
      <c r="N387" s="8" t="s">
        <v>192</v>
      </c>
      <c r="O387" s="41" t="s">
        <v>427</v>
      </c>
      <c r="P387" s="139"/>
      <c r="S387" s="139"/>
      <c r="U387" s="139"/>
      <c r="V387" s="139"/>
    </row>
    <row r="388" spans="10:22">
      <c r="J388" s="74" t="s">
        <v>107</v>
      </c>
      <c r="K388" s="140" t="str">
        <f t="shared" si="31"/>
        <v>e209</v>
      </c>
      <c r="L388" s="195" t="str">
        <f t="shared" si="32"/>
        <v>Prestations et frais payés</v>
      </c>
      <c r="M388" s="8" t="s">
        <v>190</v>
      </c>
      <c r="N388" s="8" t="s">
        <v>192</v>
      </c>
      <c r="O388" s="41" t="s">
        <v>427</v>
      </c>
      <c r="S388" s="139"/>
      <c r="T388" s="139"/>
      <c r="U388" s="139"/>
      <c r="V388" s="139"/>
    </row>
    <row r="389" spans="10:22">
      <c r="J389" s="75" t="s">
        <v>1999</v>
      </c>
      <c r="K389" s="140" t="str">
        <f t="shared" si="31"/>
        <v>e360</v>
      </c>
      <c r="L389" s="195" t="str">
        <f t="shared" si="32"/>
        <v>Prestations versées nettes de recours</v>
      </c>
      <c r="M389" s="141"/>
      <c r="N389" s="141" t="s">
        <v>192</v>
      </c>
      <c r="O389" s="145" t="s">
        <v>427</v>
      </c>
      <c r="P389" s="139"/>
      <c r="Q389" s="139"/>
      <c r="R389" s="139"/>
      <c r="T389" s="139"/>
      <c r="U389" s="139"/>
      <c r="V389" s="139"/>
    </row>
    <row r="390" spans="10:22">
      <c r="J390" s="76" t="s">
        <v>295</v>
      </c>
      <c r="K390" s="140" t="str">
        <f t="shared" si="31"/>
        <v>e282</v>
      </c>
      <c r="L390" s="195" t="str">
        <f t="shared" si="32"/>
        <v>Sinistres et capitaux payés</v>
      </c>
      <c r="N390" s="8" t="s">
        <v>192</v>
      </c>
      <c r="O390" s="145" t="s">
        <v>427</v>
      </c>
      <c r="P390" s="139"/>
      <c r="S390" s="139"/>
      <c r="T390" s="139"/>
    </row>
    <row r="391" spans="10:22">
      <c r="J391" s="77" t="s">
        <v>2000</v>
      </c>
      <c r="K391" s="140" t="str">
        <f t="shared" si="31"/>
        <v>e361</v>
      </c>
      <c r="L391" s="195" t="str">
        <f t="shared" si="32"/>
        <v>Sinistres et capitaux payés hors CMU-C mais y compris ACS</v>
      </c>
      <c r="M391" s="141"/>
      <c r="N391" s="141" t="s">
        <v>192</v>
      </c>
      <c r="O391" s="145" t="s">
        <v>427</v>
      </c>
      <c r="P391" s="139"/>
      <c r="Q391" s="139"/>
      <c r="R391" s="139"/>
      <c r="U391" s="139"/>
      <c r="V391" s="139"/>
    </row>
    <row r="392" spans="10:22">
      <c r="J392" s="77" t="s">
        <v>2001</v>
      </c>
      <c r="K392" s="140" t="str">
        <f t="shared" si="31"/>
        <v>e362</v>
      </c>
      <c r="L392" s="195" t="str">
        <f t="shared" si="32"/>
        <v>Prestations légales payées au titre de la CMU-C</v>
      </c>
      <c r="M392" s="141"/>
      <c r="N392" s="141" t="s">
        <v>191</v>
      </c>
      <c r="O392" s="145" t="s">
        <v>427</v>
      </c>
      <c r="Q392" s="139"/>
      <c r="R392" s="139"/>
      <c r="T392" s="139"/>
    </row>
    <row r="393" spans="10:22">
      <c r="J393" s="76" t="s">
        <v>296</v>
      </c>
      <c r="K393" s="140" t="str">
        <f t="shared" si="31"/>
        <v>e257</v>
      </c>
      <c r="L393" s="195" t="str">
        <f t="shared" si="32"/>
        <v>Recours encaissés</v>
      </c>
      <c r="M393" s="141"/>
      <c r="N393" s="141" t="s">
        <v>191</v>
      </c>
      <c r="O393" s="145" t="s">
        <v>427</v>
      </c>
      <c r="P393" s="139"/>
      <c r="Q393" s="139"/>
      <c r="R393" s="139"/>
    </row>
    <row r="394" spans="10:22">
      <c r="J394" s="76" t="s">
        <v>275</v>
      </c>
      <c r="K394" s="140" t="str">
        <f t="shared" si="31"/>
        <v>e258</v>
      </c>
      <c r="L394" s="195" t="str">
        <f t="shared" si="32"/>
        <v>Rentes périodiques payées</v>
      </c>
      <c r="N394" s="8" t="s">
        <v>192</v>
      </c>
      <c r="O394" s="145" t="s">
        <v>427</v>
      </c>
    </row>
    <row r="395" spans="10:22">
      <c r="J395" s="76" t="s">
        <v>274</v>
      </c>
      <c r="K395" s="140" t="str">
        <f t="shared" si="31"/>
        <v>e255</v>
      </c>
      <c r="L395" s="195" t="str">
        <f t="shared" si="32"/>
        <v>Rachats payés</v>
      </c>
      <c r="M395" s="141"/>
      <c r="N395" s="141" t="s">
        <v>191</v>
      </c>
      <c r="O395" s="145" t="s">
        <v>427</v>
      </c>
      <c r="Q395" s="139"/>
      <c r="R395" s="139"/>
    </row>
    <row r="396" spans="10:22">
      <c r="J396" s="75" t="s">
        <v>300</v>
      </c>
      <c r="K396" s="140" t="str">
        <f t="shared" si="31"/>
        <v>e189</v>
      </c>
      <c r="L396" s="195" t="str">
        <f t="shared" si="32"/>
        <v>Part de participation aux résultats</v>
      </c>
      <c r="N396" s="8" t="s">
        <v>191</v>
      </c>
      <c r="O396" s="41" t="s">
        <v>427</v>
      </c>
    </row>
    <row r="397" spans="10:22">
      <c r="J397" s="75" t="s">
        <v>193</v>
      </c>
      <c r="K397" s="140" t="str">
        <f t="shared" si="31"/>
        <v>e171</v>
      </c>
      <c r="L397" s="195" t="str">
        <f t="shared" si="32"/>
        <v>Frais de gestion des sinistres</v>
      </c>
      <c r="N397" s="8" t="s">
        <v>192</v>
      </c>
      <c r="O397" s="41" t="s">
        <v>427</v>
      </c>
    </row>
    <row r="398" spans="10:22">
      <c r="J398" s="74" t="s">
        <v>1910</v>
      </c>
      <c r="K398" s="140" t="str">
        <f t="shared" si="31"/>
        <v>e114</v>
      </c>
      <c r="L398" s="195" t="str">
        <f t="shared" si="32"/>
        <v>Charge des provisions pour prestations/sinistres à payer</v>
      </c>
      <c r="M398" s="8" t="s">
        <v>190</v>
      </c>
      <c r="N398" s="8" t="s">
        <v>192</v>
      </c>
      <c r="O398" s="41" t="s">
        <v>427</v>
      </c>
    </row>
    <row r="399" spans="10:22">
      <c r="J399" s="75" t="s">
        <v>1844</v>
      </c>
      <c r="K399" s="140" t="str">
        <f t="shared" si="31"/>
        <v>e308</v>
      </c>
      <c r="L399" s="195" t="str">
        <f t="shared" si="32"/>
        <v>Variation des provisions pour prestations/sinistres à payer</v>
      </c>
      <c r="N399" s="8" t="s">
        <v>192</v>
      </c>
      <c r="O399" s="41" t="s">
        <v>427</v>
      </c>
    </row>
    <row r="400" spans="10:22">
      <c r="J400" s="75" t="s">
        <v>300</v>
      </c>
      <c r="K400" s="140" t="str">
        <f t="shared" si="31"/>
        <v>e189</v>
      </c>
      <c r="L400" s="195" t="str">
        <f t="shared" si="32"/>
        <v>Part de participation aux résultats</v>
      </c>
      <c r="N400" s="8" t="s">
        <v>191</v>
      </c>
      <c r="O400" s="41" t="s">
        <v>427</v>
      </c>
    </row>
    <row r="401" spans="10:15">
      <c r="J401" s="73" t="s">
        <v>276</v>
      </c>
      <c r="K401" s="140" t="str">
        <f t="shared" si="31"/>
        <v>e107</v>
      </c>
      <c r="L401" s="195" t="str">
        <f t="shared" si="32"/>
        <v>Charge des provisions</v>
      </c>
      <c r="M401" s="8" t="s">
        <v>190</v>
      </c>
      <c r="N401" s="8" t="s">
        <v>192</v>
      </c>
      <c r="O401" s="41" t="s">
        <v>427</v>
      </c>
    </row>
    <row r="402" spans="10:15">
      <c r="J402" s="74" t="s">
        <v>1159</v>
      </c>
      <c r="K402" s="140" t="str">
        <f t="shared" si="31"/>
        <v>e108</v>
      </c>
      <c r="L402" s="195" t="str">
        <f t="shared" si="32"/>
        <v>Charge des provisions d’assurance vie et techniques</v>
      </c>
      <c r="M402" s="8" t="s">
        <v>190</v>
      </c>
      <c r="N402" s="8" t="s">
        <v>192</v>
      </c>
      <c r="O402" s="41" t="s">
        <v>427</v>
      </c>
    </row>
    <row r="403" spans="10:15">
      <c r="J403" s="75" t="s">
        <v>523</v>
      </c>
      <c r="K403" s="140" t="str">
        <f t="shared" si="31"/>
        <v>e109</v>
      </c>
      <c r="L403" s="195" t="str">
        <f t="shared" si="32"/>
        <v>Charge des provisions d'assurance vie</v>
      </c>
      <c r="M403" s="8" t="s">
        <v>190</v>
      </c>
      <c r="N403" s="8" t="s">
        <v>192</v>
      </c>
      <c r="O403" s="41" t="s">
        <v>427</v>
      </c>
    </row>
    <row r="404" spans="10:15">
      <c r="J404" s="76" t="s">
        <v>358</v>
      </c>
      <c r="K404" s="140" t="str">
        <f t="shared" si="31"/>
        <v>e306</v>
      </c>
      <c r="L404" s="195" t="str">
        <f t="shared" si="32"/>
        <v>Variation des provisions d'assurance vie</v>
      </c>
      <c r="M404" s="8" t="s">
        <v>190</v>
      </c>
      <c r="N404" s="8" t="s">
        <v>192</v>
      </c>
      <c r="O404" s="41" t="s">
        <v>427</v>
      </c>
    </row>
    <row r="405" spans="10:15">
      <c r="J405" s="77" t="s">
        <v>356</v>
      </c>
      <c r="K405" s="140" t="str">
        <f t="shared" si="31"/>
        <v>e303</v>
      </c>
      <c r="L405" s="195" t="str">
        <f t="shared" si="32"/>
        <v>Variation de la Provision mathématique et de la Provision pour frais d'acquisition reportés</v>
      </c>
      <c r="N405" s="8" t="s">
        <v>192</v>
      </c>
      <c r="O405" s="41" t="s">
        <v>427</v>
      </c>
    </row>
    <row r="406" spans="10:15">
      <c r="J406" s="77" t="s">
        <v>524</v>
      </c>
      <c r="K406" s="140" t="str">
        <f t="shared" si="31"/>
        <v>e304</v>
      </c>
      <c r="L406" s="195" t="str">
        <f t="shared" si="32"/>
        <v>Variation des autres provisions d'assurance vie</v>
      </c>
      <c r="N406" s="8" t="s">
        <v>192</v>
      </c>
      <c r="O406" s="41" t="s">
        <v>427</v>
      </c>
    </row>
    <row r="407" spans="10:15">
      <c r="J407" s="76" t="s">
        <v>300</v>
      </c>
      <c r="K407" s="140" t="str">
        <f t="shared" si="31"/>
        <v>e189</v>
      </c>
      <c r="L407" s="195" t="str">
        <f t="shared" si="32"/>
        <v>Part de participation aux résultats</v>
      </c>
      <c r="N407" s="8" t="s">
        <v>191</v>
      </c>
      <c r="O407" s="41" t="s">
        <v>427</v>
      </c>
    </row>
    <row r="408" spans="10:15">
      <c r="J408" s="75" t="s">
        <v>113</v>
      </c>
      <c r="K408" s="140" t="str">
        <f t="shared" si="31"/>
        <v>e105</v>
      </c>
      <c r="L408" s="195" t="str">
        <f t="shared" si="32"/>
        <v>Charge des autres provisions techniques [Vie]</v>
      </c>
      <c r="M408" s="8" t="s">
        <v>190</v>
      </c>
      <c r="N408" s="8" t="s">
        <v>192</v>
      </c>
      <c r="O408" s="41" t="s">
        <v>427</v>
      </c>
    </row>
    <row r="409" spans="10:15">
      <c r="J409" s="76" t="s">
        <v>359</v>
      </c>
      <c r="K409" s="140" t="str">
        <f t="shared" si="31"/>
        <v>e309</v>
      </c>
      <c r="L409" s="195" t="str">
        <f t="shared" si="32"/>
        <v>Variation des provisions techniques [Vie]</v>
      </c>
      <c r="M409" s="8" t="s">
        <v>190</v>
      </c>
      <c r="N409" s="8" t="s">
        <v>192</v>
      </c>
      <c r="O409" s="41" t="s">
        <v>427</v>
      </c>
    </row>
    <row r="410" spans="10:15">
      <c r="J410" s="77" t="s">
        <v>357</v>
      </c>
      <c r="K410" s="140" t="str">
        <f t="shared" si="31"/>
        <v>e302</v>
      </c>
      <c r="L410" s="195" t="str">
        <f t="shared" si="32"/>
        <v>Variation de la Provision de diversification</v>
      </c>
      <c r="N410" s="8" t="s">
        <v>192</v>
      </c>
      <c r="O410" s="41" t="s">
        <v>427</v>
      </c>
    </row>
    <row r="411" spans="10:15">
      <c r="J411" s="77" t="s">
        <v>506</v>
      </c>
      <c r="K411" s="140" t="str">
        <f t="shared" si="31"/>
        <v>e305</v>
      </c>
      <c r="L411" s="195" t="str">
        <f t="shared" si="32"/>
        <v>Variation des autres provisions techniques</v>
      </c>
      <c r="N411" s="8" t="s">
        <v>192</v>
      </c>
      <c r="O411" s="41" t="s">
        <v>427</v>
      </c>
    </row>
    <row r="412" spans="10:15">
      <c r="J412" s="76" t="s">
        <v>300</v>
      </c>
      <c r="K412" s="140" t="str">
        <f t="shared" si="31"/>
        <v>e189</v>
      </c>
      <c r="L412" s="195" t="str">
        <f t="shared" si="32"/>
        <v>Part de participation aux résultats</v>
      </c>
      <c r="N412" s="8" t="s">
        <v>191</v>
      </c>
      <c r="O412" s="41" t="s">
        <v>427</v>
      </c>
    </row>
    <row r="413" spans="10:15">
      <c r="J413" s="75" t="s">
        <v>1157</v>
      </c>
      <c r="K413" s="140" t="str">
        <f t="shared" si="31"/>
        <v>e113</v>
      </c>
      <c r="L413" s="195" t="str">
        <f t="shared" si="32"/>
        <v>Charge des provisions pour opérations en unités de compte</v>
      </c>
      <c r="M413" s="8" t="s">
        <v>190</v>
      </c>
      <c r="N413" s="8" t="s">
        <v>192</v>
      </c>
      <c r="O413" s="41" t="s">
        <v>427</v>
      </c>
    </row>
    <row r="414" spans="10:15">
      <c r="J414" s="76" t="s">
        <v>1158</v>
      </c>
      <c r="K414" s="140" t="str">
        <f t="shared" si="31"/>
        <v>e307</v>
      </c>
      <c r="L414" s="195" t="str">
        <f t="shared" si="32"/>
        <v>Variation des provisions pour opérations en unités de compte</v>
      </c>
      <c r="N414" s="8" t="s">
        <v>192</v>
      </c>
      <c r="O414" s="41" t="s">
        <v>427</v>
      </c>
    </row>
    <row r="415" spans="10:15">
      <c r="J415" s="76" t="s">
        <v>300</v>
      </c>
      <c r="K415" s="140" t="str">
        <f t="shared" si="31"/>
        <v>e189</v>
      </c>
      <c r="L415" s="195" t="str">
        <f t="shared" si="32"/>
        <v>Part de participation aux résultats</v>
      </c>
      <c r="N415" s="8" t="s">
        <v>191</v>
      </c>
      <c r="O415" s="41" t="s">
        <v>427</v>
      </c>
    </row>
    <row r="416" spans="10:15">
      <c r="J416" s="75" t="s">
        <v>1141</v>
      </c>
      <c r="K416" s="140" t="str">
        <f t="shared" si="31"/>
        <v>e112</v>
      </c>
      <c r="L416" s="195" t="str">
        <f t="shared" si="32"/>
        <v>Charge des provisions pour égalisation [Vie]</v>
      </c>
      <c r="N416" s="8" t="s">
        <v>192</v>
      </c>
      <c r="O416" s="41" t="s">
        <v>427</v>
      </c>
    </row>
    <row r="417" spans="10:26">
      <c r="J417" s="74" t="s">
        <v>114</v>
      </c>
      <c r="K417" s="140" t="str">
        <f t="shared" si="31"/>
        <v>e104</v>
      </c>
      <c r="L417" s="195" t="str">
        <f t="shared" si="32"/>
        <v>Charge des autres provisions techniques [Non Vie]</v>
      </c>
      <c r="N417" s="8" t="s">
        <v>192</v>
      </c>
      <c r="O417" s="41" t="s">
        <v>427</v>
      </c>
    </row>
    <row r="418" spans="10:26">
      <c r="J418" s="74" t="s">
        <v>115</v>
      </c>
      <c r="K418" s="140" t="str">
        <f t="shared" ref="K418:K442" si="33">VLOOKUP(J418,A:B,2,FALSE)</f>
        <v>e111</v>
      </c>
      <c r="L418" s="195" t="str">
        <f t="shared" ref="L418:L442" si="34">J418</f>
        <v>Charge des provisions pour égalisation [Non Vie]</v>
      </c>
      <c r="N418" s="8" t="s">
        <v>192</v>
      </c>
      <c r="O418" s="41" t="s">
        <v>427</v>
      </c>
    </row>
    <row r="419" spans="10:26">
      <c r="J419" s="73" t="s">
        <v>100</v>
      </c>
      <c r="K419" s="140" t="str">
        <f t="shared" si="33"/>
        <v>e194</v>
      </c>
      <c r="L419" s="195" t="str">
        <f t="shared" si="34"/>
        <v>Participation aux résultats</v>
      </c>
      <c r="N419" s="8" t="s">
        <v>192</v>
      </c>
      <c r="O419" s="41" t="s">
        <v>427</v>
      </c>
    </row>
    <row r="420" spans="10:26">
      <c r="J420" s="73" t="s">
        <v>101</v>
      </c>
      <c r="K420" s="140" t="str">
        <f t="shared" si="33"/>
        <v>e168</v>
      </c>
      <c r="L420" s="195" t="str">
        <f t="shared" si="34"/>
        <v>Frais d’acquisition et d’administration</v>
      </c>
      <c r="M420" s="8" t="s">
        <v>190</v>
      </c>
      <c r="N420" s="8" t="s">
        <v>192</v>
      </c>
      <c r="O420" s="41" t="s">
        <v>427</v>
      </c>
    </row>
    <row r="421" spans="10:26">
      <c r="J421" s="74" t="s">
        <v>108</v>
      </c>
      <c r="K421" s="140" t="str">
        <f t="shared" si="33"/>
        <v>e167</v>
      </c>
      <c r="L421" s="195" t="str">
        <f t="shared" si="34"/>
        <v>Frais d’acquisition</v>
      </c>
      <c r="N421" s="8" t="s">
        <v>192</v>
      </c>
      <c r="O421" s="41" t="s">
        <v>427</v>
      </c>
    </row>
    <row r="422" spans="10:26">
      <c r="J422" s="74" t="s">
        <v>109</v>
      </c>
      <c r="K422" s="140" t="str">
        <f t="shared" si="33"/>
        <v>e170</v>
      </c>
      <c r="L422" s="195" t="str">
        <f t="shared" si="34"/>
        <v>Frais d’administration</v>
      </c>
      <c r="N422" s="8" t="s">
        <v>192</v>
      </c>
      <c r="O422" s="41" t="s">
        <v>427</v>
      </c>
    </row>
    <row r="423" spans="10:26">
      <c r="J423" s="74" t="s">
        <v>1153</v>
      </c>
      <c r="K423" s="140" t="str">
        <f t="shared" si="33"/>
        <v>e121</v>
      </c>
      <c r="L423" s="195" t="str">
        <f t="shared" si="34"/>
        <v>Commissions reçues des réassureurs et garants en substitution</v>
      </c>
      <c r="N423" s="8" t="s">
        <v>192</v>
      </c>
      <c r="O423" s="41" t="s">
        <v>427</v>
      </c>
    </row>
    <row r="424" spans="10:26">
      <c r="J424" s="73" t="s">
        <v>11</v>
      </c>
      <c r="K424" s="140" t="str">
        <f t="shared" si="33"/>
        <v>e119</v>
      </c>
      <c r="L424" s="195" t="str">
        <f t="shared" si="34"/>
        <v>Charges des placements</v>
      </c>
      <c r="M424" s="8" t="s">
        <v>190</v>
      </c>
      <c r="N424" s="8" t="s">
        <v>192</v>
      </c>
      <c r="O424" s="41" t="s">
        <v>427</v>
      </c>
    </row>
    <row r="425" spans="10:26">
      <c r="J425" s="74" t="s">
        <v>1689</v>
      </c>
      <c r="K425" s="140" t="str">
        <f t="shared" si="33"/>
        <v>e328</v>
      </c>
      <c r="L425" s="195" t="str">
        <f t="shared" si="34"/>
        <v>Frais et autres charges des placements</v>
      </c>
      <c r="M425" s="8" t="s">
        <v>190</v>
      </c>
      <c r="N425" s="8" t="s">
        <v>192</v>
      </c>
      <c r="O425" s="41" t="s">
        <v>427</v>
      </c>
    </row>
    <row r="426" spans="10:26">
      <c r="J426" s="75" t="s">
        <v>110</v>
      </c>
      <c r="K426" s="140" t="str">
        <f t="shared" si="33"/>
        <v>e172</v>
      </c>
      <c r="L426" s="195" t="str">
        <f t="shared" si="34"/>
        <v>Frais de gestion interne et externe des placements et intérêts</v>
      </c>
      <c r="N426" s="8" t="s">
        <v>192</v>
      </c>
      <c r="O426" s="41" t="s">
        <v>427</v>
      </c>
      <c r="S426" s="139"/>
      <c r="Z426" s="139"/>
    </row>
    <row r="427" spans="10:26">
      <c r="J427" s="75" t="s">
        <v>112</v>
      </c>
      <c r="K427" s="140" t="str">
        <f t="shared" si="33"/>
        <v>e64</v>
      </c>
      <c r="L427" s="195" t="str">
        <f t="shared" si="34"/>
        <v>Autres charges des placements</v>
      </c>
      <c r="N427" s="8" t="s">
        <v>192</v>
      </c>
      <c r="O427" s="41" t="s">
        <v>427</v>
      </c>
      <c r="S427" s="139"/>
      <c r="U427" s="139"/>
      <c r="V427" s="139"/>
      <c r="W427" s="139"/>
      <c r="X427" s="139"/>
      <c r="Y427" s="139"/>
    </row>
    <row r="428" spans="10:26">
      <c r="J428" s="74" t="s">
        <v>111</v>
      </c>
      <c r="K428" s="140" t="str">
        <f t="shared" si="33"/>
        <v>e202</v>
      </c>
      <c r="L428" s="195" t="str">
        <f t="shared" si="34"/>
        <v>Pertes provenant de la réalisation des placements</v>
      </c>
      <c r="N428" s="8" t="s">
        <v>192</v>
      </c>
      <c r="O428" s="41" t="s">
        <v>427</v>
      </c>
      <c r="S428" s="139"/>
      <c r="T428" s="139"/>
      <c r="U428" s="139"/>
      <c r="V428" s="139"/>
    </row>
    <row r="429" spans="10:26">
      <c r="J429" s="73" t="s">
        <v>618</v>
      </c>
      <c r="K429" s="140" t="str">
        <f t="shared" si="33"/>
        <v>e56</v>
      </c>
      <c r="L429" s="195" t="str">
        <f t="shared" si="34"/>
        <v>Ajustement ACAV</v>
      </c>
      <c r="M429" s="141" t="s">
        <v>190</v>
      </c>
      <c r="N429" s="141" t="s">
        <v>192</v>
      </c>
      <c r="O429" s="145" t="s">
        <v>427</v>
      </c>
      <c r="P429" s="139"/>
      <c r="Q429" s="139"/>
      <c r="R429" s="139"/>
      <c r="S429" s="139"/>
      <c r="T429" s="139"/>
      <c r="U429" s="139"/>
      <c r="V429" s="139"/>
    </row>
    <row r="430" spans="10:26">
      <c r="J430" s="74" t="s">
        <v>102</v>
      </c>
      <c r="K430" s="92" t="str">
        <f>VLOOKUP(J430,A:B,2,FALSE)</f>
        <v>e57</v>
      </c>
      <c r="L430" s="195" t="str">
        <f t="shared" si="34"/>
        <v>Ajustement ACAV (moins values)</v>
      </c>
      <c r="M430" s="111"/>
      <c r="N430" s="111" t="s">
        <v>192</v>
      </c>
      <c r="O430" s="112" t="s">
        <v>427</v>
      </c>
      <c r="P430" s="142"/>
      <c r="Q430" s="142"/>
      <c r="S430" s="139"/>
      <c r="T430" s="139"/>
      <c r="U430" s="139"/>
      <c r="V430" s="139"/>
    </row>
    <row r="431" spans="10:26">
      <c r="J431" s="73" t="s">
        <v>7</v>
      </c>
      <c r="K431" s="140" t="str">
        <f t="shared" si="33"/>
        <v>e67</v>
      </c>
      <c r="L431" s="195" t="str">
        <f t="shared" si="34"/>
        <v>Autres charges techniques</v>
      </c>
      <c r="M431" s="8" t="s">
        <v>190</v>
      </c>
      <c r="N431" s="8" t="s">
        <v>192</v>
      </c>
      <c r="O431" s="41" t="s">
        <v>427</v>
      </c>
      <c r="P431" s="139"/>
      <c r="T431" s="139"/>
      <c r="U431" s="139"/>
      <c r="V431" s="139"/>
    </row>
    <row r="432" spans="10:26">
      <c r="J432" s="74" t="s">
        <v>2002</v>
      </c>
      <c r="K432" s="140" t="str">
        <f t="shared" si="33"/>
        <v>e363</v>
      </c>
      <c r="L432" s="195" t="str">
        <f t="shared" si="34"/>
        <v>Charges de gestion d'un régime obligatoire d'assurance maladie</v>
      </c>
      <c r="M432" s="141" t="s">
        <v>190</v>
      </c>
      <c r="N432" s="141" t="s">
        <v>192</v>
      </c>
      <c r="O432" s="145" t="s">
        <v>427</v>
      </c>
      <c r="P432" s="139"/>
      <c r="Q432" s="139"/>
      <c r="R432" s="139"/>
      <c r="T432" s="139"/>
    </row>
    <row r="433" spans="10:18">
      <c r="J433" s="75" t="s">
        <v>2003</v>
      </c>
      <c r="K433" s="140" t="str">
        <f t="shared" si="33"/>
        <v>e364</v>
      </c>
      <c r="L433" s="195" t="str">
        <f t="shared" si="34"/>
        <v>Charges de gestion d'un régime obligatoire d'assurance maladie - Au titre des prestations servies</v>
      </c>
      <c r="M433" s="141"/>
      <c r="N433" s="141" t="s">
        <v>192</v>
      </c>
      <c r="O433" s="145" t="s">
        <v>427</v>
      </c>
      <c r="P433" s="139"/>
      <c r="Q433" s="139"/>
      <c r="R433" s="139"/>
    </row>
    <row r="434" spans="10:18" ht="30">
      <c r="J434" s="75" t="s">
        <v>2004</v>
      </c>
      <c r="K434" s="140" t="str">
        <f t="shared" si="33"/>
        <v>e365</v>
      </c>
      <c r="L434" s="195" t="str">
        <f t="shared" si="34"/>
        <v>Charges de gestion d'un régime obligatoire d'assurance maladie - Au titre du recouvrement des cotisations des professions libérales</v>
      </c>
      <c r="M434" s="141"/>
      <c r="N434" s="141" t="s">
        <v>192</v>
      </c>
      <c r="O434" s="145" t="s">
        <v>427</v>
      </c>
      <c r="Q434" s="139"/>
      <c r="R434" s="139"/>
    </row>
    <row r="435" spans="10:18">
      <c r="J435" s="74" t="s">
        <v>2005</v>
      </c>
      <c r="K435" s="140" t="str">
        <f t="shared" si="33"/>
        <v>e366</v>
      </c>
      <c r="L435" s="195" t="str">
        <f t="shared" si="34"/>
        <v>Autres charges techniques, hors charges de gestion d'un régime obligatoire d'assurance maladie</v>
      </c>
      <c r="M435" s="141"/>
      <c r="N435" s="141" t="s">
        <v>192</v>
      </c>
      <c r="O435" s="145" t="s">
        <v>427</v>
      </c>
      <c r="Q435" s="139"/>
      <c r="R435" s="139"/>
    </row>
    <row r="436" spans="10:18" ht="15" customHeight="1">
      <c r="J436" s="73" t="s">
        <v>6</v>
      </c>
      <c r="K436" s="140" t="str">
        <f t="shared" si="33"/>
        <v>e65</v>
      </c>
      <c r="L436" s="195" t="str">
        <f t="shared" si="34"/>
        <v>Autres charges non techniques</v>
      </c>
      <c r="M436" s="8" t="s">
        <v>190</v>
      </c>
      <c r="N436" s="8" t="s">
        <v>192</v>
      </c>
      <c r="O436" s="41" t="s">
        <v>427</v>
      </c>
    </row>
    <row r="437" spans="10:18">
      <c r="J437" s="74" t="s">
        <v>116</v>
      </c>
      <c r="K437" s="140" t="str">
        <f t="shared" si="33"/>
        <v>e115</v>
      </c>
      <c r="L437" s="195" t="str">
        <f t="shared" si="34"/>
        <v>Charges à caractère social</v>
      </c>
      <c r="N437" s="8" t="s">
        <v>192</v>
      </c>
      <c r="O437" s="41" t="s">
        <v>427</v>
      </c>
    </row>
    <row r="438" spans="10:18">
      <c r="J438" s="74" t="s">
        <v>117</v>
      </c>
      <c r="K438" s="140" t="str">
        <f t="shared" si="33"/>
        <v>e66</v>
      </c>
      <c r="L438" s="195" t="str">
        <f t="shared" si="34"/>
        <v>Autres charges non techniques autres qu'à caractère social</v>
      </c>
      <c r="N438" s="8" t="s">
        <v>192</v>
      </c>
      <c r="O438" s="41" t="s">
        <v>427</v>
      </c>
    </row>
    <row r="439" spans="10:18">
      <c r="J439" s="73" t="s">
        <v>12</v>
      </c>
      <c r="K439" s="140" t="str">
        <f t="shared" si="33"/>
        <v>e120</v>
      </c>
      <c r="L439" s="195" t="str">
        <f t="shared" si="34"/>
        <v>Charges exceptionnelles</v>
      </c>
      <c r="N439" s="8" t="s">
        <v>192</v>
      </c>
      <c r="O439" s="41" t="s">
        <v>427</v>
      </c>
    </row>
    <row r="440" spans="10:18">
      <c r="J440" s="73" t="s">
        <v>1177</v>
      </c>
      <c r="K440" s="140" t="str">
        <f t="shared" si="33"/>
        <v>e152</v>
      </c>
      <c r="L440" s="195" t="str">
        <f t="shared" si="34"/>
        <v>Engagements à réaliser sur ressources affectées</v>
      </c>
      <c r="N440" s="8" t="s">
        <v>192</v>
      </c>
      <c r="O440" s="41" t="s">
        <v>427</v>
      </c>
      <c r="R440" s="5"/>
    </row>
    <row r="441" spans="10:18">
      <c r="J441" s="73" t="s">
        <v>15</v>
      </c>
      <c r="K441" s="140" t="str">
        <f t="shared" si="33"/>
        <v>e195</v>
      </c>
      <c r="L441" s="195" t="str">
        <f t="shared" si="34"/>
        <v>Participation des salariés</v>
      </c>
      <c r="N441" s="8" t="s">
        <v>192</v>
      </c>
      <c r="O441" s="41" t="s">
        <v>427</v>
      </c>
      <c r="R441" s="5"/>
    </row>
    <row r="442" spans="10:18">
      <c r="J442" s="73" t="s">
        <v>118</v>
      </c>
      <c r="K442" s="140" t="str">
        <f t="shared" si="33"/>
        <v>e179</v>
      </c>
      <c r="L442" s="195" t="str">
        <f t="shared" si="34"/>
        <v>Impôts sur le résultat</v>
      </c>
      <c r="N442" s="8" t="s">
        <v>192</v>
      </c>
      <c r="O442" s="41" t="s">
        <v>427</v>
      </c>
      <c r="R442" s="5"/>
    </row>
    <row r="443" spans="10:18">
      <c r="J443" s="18" t="s">
        <v>1628</v>
      </c>
      <c r="K443" s="140"/>
      <c r="L443" s="174"/>
      <c r="M443" s="52"/>
      <c r="N443" s="52"/>
      <c r="O443" s="41" t="s">
        <v>427</v>
      </c>
      <c r="Q443" t="s">
        <v>122</v>
      </c>
    </row>
    <row r="444" spans="10:18">
      <c r="J444" s="10" t="s">
        <v>244</v>
      </c>
      <c r="K444" s="140" t="str">
        <f t="shared" ref="K444:K459" si="35">VLOOKUP(J444,A:B,2,FALSE)</f>
        <v>x0</v>
      </c>
      <c r="L444" s="19" t="str">
        <f t="shared" ref="L444:L459" si="36">J444</f>
        <v>Total/NA</v>
      </c>
      <c r="M444" s="8" t="s">
        <v>190</v>
      </c>
      <c r="O444" t="s">
        <v>243</v>
      </c>
    </row>
    <row r="445" spans="10:18">
      <c r="J445" s="11" t="s">
        <v>1143</v>
      </c>
      <c r="K445" s="140" t="str">
        <f t="shared" si="35"/>
        <v>e276</v>
      </c>
      <c r="L445" s="19" t="str">
        <f t="shared" si="36"/>
        <v>Résultat global</v>
      </c>
      <c r="M445" s="8" t="s">
        <v>190</v>
      </c>
      <c r="N445" s="8" t="s">
        <v>192</v>
      </c>
      <c r="O445" s="41" t="s">
        <v>427</v>
      </c>
    </row>
    <row r="446" spans="10:18">
      <c r="J446" s="72" t="s">
        <v>1168</v>
      </c>
      <c r="K446" s="140" t="str">
        <f t="shared" si="35"/>
        <v>e288</v>
      </c>
      <c r="L446" s="19" t="str">
        <f t="shared" si="36"/>
        <v>Solde intermédiaire</v>
      </c>
      <c r="M446" s="8" t="s">
        <v>190</v>
      </c>
      <c r="N446" s="8" t="s">
        <v>192</v>
      </c>
      <c r="O446" s="41" t="s">
        <v>427</v>
      </c>
    </row>
    <row r="447" spans="10:18">
      <c r="J447" s="56" t="s">
        <v>22</v>
      </c>
      <c r="K447" s="140" t="str">
        <f t="shared" si="35"/>
        <v>e277</v>
      </c>
      <c r="L447" s="174" t="str">
        <f t="shared" si="36"/>
        <v>Résultat technique</v>
      </c>
      <c r="M447" s="52" t="s">
        <v>190</v>
      </c>
      <c r="N447" s="52" t="s">
        <v>192</v>
      </c>
      <c r="O447" s="41" t="s">
        <v>427</v>
      </c>
    </row>
    <row r="448" spans="10:18">
      <c r="J448" s="70" t="s">
        <v>621</v>
      </c>
      <c r="K448" s="140" t="str">
        <f t="shared" si="35"/>
        <v>e289</v>
      </c>
      <c r="L448" s="174" t="str">
        <f t="shared" si="36"/>
        <v>Solde technique</v>
      </c>
      <c r="M448" s="52" t="s">
        <v>190</v>
      </c>
      <c r="N448" s="52" t="s">
        <v>192</v>
      </c>
      <c r="O448" s="41" t="s">
        <v>427</v>
      </c>
    </row>
    <row r="449" spans="1:32">
      <c r="J449" s="71" t="s">
        <v>277</v>
      </c>
      <c r="K449" s="140" t="str">
        <f t="shared" si="35"/>
        <v>e286</v>
      </c>
      <c r="L449" s="174" t="str">
        <f t="shared" si="36"/>
        <v>Solde de souscription</v>
      </c>
      <c r="M449" s="52"/>
      <c r="N449" s="52" t="str">
        <f>+N447</f>
        <v>+</v>
      </c>
      <c r="O449" s="41" t="s">
        <v>427</v>
      </c>
    </row>
    <row r="450" spans="1:32">
      <c r="J450" s="71" t="s">
        <v>546</v>
      </c>
      <c r="K450" s="140" t="str">
        <f t="shared" si="35"/>
        <v>e117</v>
      </c>
      <c r="L450" s="174" t="str">
        <f t="shared" si="36"/>
        <v>Charges d'acquisition et gestion nettes</v>
      </c>
      <c r="M450" s="52"/>
      <c r="N450" s="52" t="s">
        <v>192</v>
      </c>
      <c r="O450" s="41" t="s">
        <v>427</v>
      </c>
    </row>
    <row r="451" spans="1:32">
      <c r="J451" s="81" t="s">
        <v>615</v>
      </c>
      <c r="K451" s="140" t="str">
        <f t="shared" si="35"/>
        <v>e284</v>
      </c>
      <c r="L451" s="174" t="str">
        <f t="shared" si="36"/>
        <v>Solde charges nettes de produits techniques</v>
      </c>
      <c r="M451" s="52"/>
      <c r="N451" s="52" t="s">
        <v>192</v>
      </c>
      <c r="O451" s="41" t="s">
        <v>427</v>
      </c>
    </row>
    <row r="452" spans="1:32">
      <c r="J452" s="81" t="s">
        <v>616</v>
      </c>
      <c r="K452" s="140" t="str">
        <f t="shared" si="35"/>
        <v>e283</v>
      </c>
      <c r="L452" s="174" t="str">
        <f t="shared" si="36"/>
        <v>Solde autres charges nettes de produits techniques</v>
      </c>
      <c r="M452" s="52"/>
      <c r="N452" s="52" t="s">
        <v>192</v>
      </c>
      <c r="O452" s="41" t="s">
        <v>427</v>
      </c>
    </row>
    <row r="453" spans="1:32">
      <c r="J453" s="70" t="s">
        <v>617</v>
      </c>
      <c r="K453" s="140" t="str">
        <f t="shared" si="35"/>
        <v>e287</v>
      </c>
      <c r="L453" s="174" t="str">
        <f t="shared" si="36"/>
        <v>Solde financier</v>
      </c>
      <c r="M453" s="52" t="s">
        <v>190</v>
      </c>
      <c r="N453" s="52" t="s">
        <v>192</v>
      </c>
      <c r="O453" s="41" t="s">
        <v>427</v>
      </c>
      <c r="AA453" s="139"/>
      <c r="AB453" s="139"/>
      <c r="AC453" s="139"/>
      <c r="AD453" s="139"/>
      <c r="AE453" s="139"/>
    </row>
    <row r="454" spans="1:32">
      <c r="J454" s="71" t="s">
        <v>622</v>
      </c>
      <c r="K454" s="140" t="str">
        <f t="shared" si="35"/>
        <v>e222</v>
      </c>
      <c r="L454" s="174" t="str">
        <f t="shared" si="36"/>
        <v>Produits nets des placements</v>
      </c>
      <c r="M454" s="52" t="s">
        <v>190</v>
      </c>
      <c r="N454" s="52" t="s">
        <v>192</v>
      </c>
      <c r="O454" s="41" t="s">
        <v>427</v>
      </c>
    </row>
    <row r="455" spans="1:32">
      <c r="J455" s="81" t="s">
        <v>1690</v>
      </c>
      <c r="K455" s="140" t="str">
        <f t="shared" si="35"/>
        <v>e280</v>
      </c>
      <c r="L455" s="174" t="str">
        <f t="shared" si="36"/>
        <v>Revenus et charges de placements</v>
      </c>
      <c r="M455" s="52"/>
      <c r="N455" s="52" t="s">
        <v>192</v>
      </c>
      <c r="O455" s="41" t="s">
        <v>427</v>
      </c>
      <c r="S455" s="139"/>
      <c r="W455" s="139"/>
    </row>
    <row r="456" spans="1:32">
      <c r="J456" s="81" t="s">
        <v>619</v>
      </c>
      <c r="K456" s="140" t="str">
        <f t="shared" si="35"/>
        <v>e224</v>
      </c>
      <c r="L456" s="174" t="str">
        <f t="shared" si="36"/>
        <v>Profits et pertes provenant de la réalisation des placements</v>
      </c>
      <c r="M456" s="52"/>
      <c r="N456" s="52" t="s">
        <v>192</v>
      </c>
      <c r="O456" s="41" t="s">
        <v>427</v>
      </c>
      <c r="U456" s="139"/>
      <c r="V456" s="139"/>
    </row>
    <row r="457" spans="1:32">
      <c r="J457" s="70" t="s">
        <v>620</v>
      </c>
      <c r="K457" s="140" t="str">
        <f t="shared" si="35"/>
        <v>e285</v>
      </c>
      <c r="L457" s="174" t="str">
        <f t="shared" si="36"/>
        <v>Solde de réassurance</v>
      </c>
      <c r="M457" s="52"/>
      <c r="N457" s="52" t="s">
        <v>192</v>
      </c>
      <c r="O457" s="41" t="s">
        <v>427</v>
      </c>
      <c r="T457" s="139"/>
    </row>
    <row r="458" spans="1:32">
      <c r="A458" s="139"/>
      <c r="B458" s="139"/>
      <c r="C458" s="139"/>
      <c r="D458" s="139"/>
      <c r="E458" s="139"/>
      <c r="F458" s="139"/>
      <c r="G458" s="139"/>
      <c r="H458" s="139"/>
      <c r="J458" s="56" t="s">
        <v>2396</v>
      </c>
      <c r="K458" s="140" t="str">
        <f t="shared" si="35"/>
        <v>e377</v>
      </c>
      <c r="L458" s="174" t="str">
        <f t="shared" si="36"/>
        <v>Résultat non technique</v>
      </c>
      <c r="M458" s="52"/>
      <c r="N458" s="52" t="s">
        <v>192</v>
      </c>
      <c r="O458" s="145" t="s">
        <v>427</v>
      </c>
      <c r="P458" s="139"/>
      <c r="Q458" s="139"/>
      <c r="R458" s="139"/>
      <c r="AF458" s="139"/>
    </row>
    <row r="459" spans="1:32">
      <c r="J459" s="56" t="s">
        <v>21</v>
      </c>
      <c r="K459" s="140" t="str">
        <f t="shared" si="35"/>
        <v>e275</v>
      </c>
      <c r="L459" s="174" t="str">
        <f t="shared" si="36"/>
        <v>Résultat exceptionnel</v>
      </c>
      <c r="M459" s="52"/>
      <c r="N459" s="52" t="s">
        <v>192</v>
      </c>
      <c r="O459" s="41" t="s">
        <v>427</v>
      </c>
    </row>
    <row r="460" spans="1:32">
      <c r="J460" s="115" t="s">
        <v>1695</v>
      </c>
      <c r="K460" s="140"/>
      <c r="L460" s="196"/>
      <c r="M460" s="111"/>
      <c r="N460" s="111"/>
      <c r="O460" s="112" t="s">
        <v>427</v>
      </c>
      <c r="Q460" s="102" t="s">
        <v>1739</v>
      </c>
    </row>
    <row r="461" spans="1:32">
      <c r="J461" s="10" t="s">
        <v>244</v>
      </c>
      <c r="K461" s="140" t="str">
        <f t="shared" ref="K461:K468" si="37">VLOOKUP(J461,A:B,2,FALSE)</f>
        <v>x0</v>
      </c>
      <c r="L461" s="19" t="str">
        <f t="shared" ref="L461:L468" si="38">J461</f>
        <v>Total/NA</v>
      </c>
      <c r="M461" s="8" t="s">
        <v>190</v>
      </c>
      <c r="O461" t="s">
        <v>243</v>
      </c>
      <c r="Q461" s="9"/>
    </row>
    <row r="462" spans="1:32">
      <c r="J462" s="113" t="s">
        <v>1696</v>
      </c>
      <c r="K462" s="140" t="str">
        <f t="shared" si="37"/>
        <v>e329</v>
      </c>
      <c r="L462" s="175" t="str">
        <f t="shared" si="38"/>
        <v>Dividendes</v>
      </c>
      <c r="N462" s="8" t="s">
        <v>192</v>
      </c>
      <c r="O462" s="41" t="s">
        <v>427</v>
      </c>
      <c r="Q462" s="9"/>
    </row>
    <row r="463" spans="1:32" s="139" customFormat="1">
      <c r="A463"/>
      <c r="B463"/>
      <c r="C463"/>
      <c r="D463"/>
      <c r="E463"/>
      <c r="F463"/>
      <c r="G463"/>
      <c r="H463"/>
      <c r="J463" s="113" t="s">
        <v>1697</v>
      </c>
      <c r="K463" s="140" t="str">
        <f t="shared" si="37"/>
        <v>e330</v>
      </c>
      <c r="L463" s="175" t="str">
        <f t="shared" si="38"/>
        <v>Coupons</v>
      </c>
      <c r="M463" s="8"/>
      <c r="N463" s="8" t="s">
        <v>192</v>
      </c>
      <c r="O463" s="41" t="s">
        <v>427</v>
      </c>
      <c r="P463"/>
      <c r="Q463" s="9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113" t="s">
        <v>1698</v>
      </c>
      <c r="K464" s="140" t="str">
        <f t="shared" si="37"/>
        <v>e331</v>
      </c>
      <c r="L464" s="175" t="str">
        <f t="shared" si="38"/>
        <v>Loyers</v>
      </c>
      <c r="N464" s="8" t="s">
        <v>192</v>
      </c>
      <c r="O464" s="41" t="s">
        <v>427</v>
      </c>
      <c r="Q464" s="9"/>
    </row>
    <row r="465" spans="10:17">
      <c r="J465" s="113" t="s">
        <v>1699</v>
      </c>
      <c r="K465" s="140" t="str">
        <f t="shared" si="37"/>
        <v>e332</v>
      </c>
      <c r="L465" s="175" t="str">
        <f t="shared" si="38"/>
        <v>Amortissement des décotes</v>
      </c>
      <c r="N465" s="8" t="s">
        <v>192</v>
      </c>
      <c r="O465" s="41" t="s">
        <v>427</v>
      </c>
      <c r="Q465" s="9"/>
    </row>
    <row r="466" spans="10:17">
      <c r="J466" s="113" t="s">
        <v>1700</v>
      </c>
      <c r="K466" s="140" t="str">
        <f t="shared" si="37"/>
        <v>e333</v>
      </c>
      <c r="L466" s="175" t="str">
        <f t="shared" si="38"/>
        <v>Amortissement des comptes de régularisation liés aux IFT</v>
      </c>
      <c r="N466" s="8" t="s">
        <v>192</v>
      </c>
      <c r="O466" s="41" t="s">
        <v>427</v>
      </c>
      <c r="Q466" s="9"/>
    </row>
    <row r="467" spans="10:17">
      <c r="J467" s="113" t="s">
        <v>1701</v>
      </c>
      <c r="K467" s="140" t="str">
        <f t="shared" si="37"/>
        <v>e334</v>
      </c>
      <c r="L467" s="175" t="str">
        <f t="shared" si="38"/>
        <v>Profits de change</v>
      </c>
      <c r="N467" s="8" t="s">
        <v>192</v>
      </c>
      <c r="O467" s="41" t="s">
        <v>427</v>
      </c>
      <c r="P467" s="9"/>
      <c r="Q467" s="9"/>
    </row>
    <row r="468" spans="10:17">
      <c r="J468" s="113" t="s">
        <v>1710</v>
      </c>
      <c r="K468" s="140" t="str">
        <f t="shared" si="37"/>
        <v>e335</v>
      </c>
      <c r="L468" s="175" t="str">
        <f t="shared" si="38"/>
        <v>Autres revenus et produits des placements</v>
      </c>
      <c r="N468" s="8" t="s">
        <v>192</v>
      </c>
      <c r="O468" s="41" t="s">
        <v>427</v>
      </c>
      <c r="Q468" s="9"/>
    </row>
    <row r="469" spans="10:17">
      <c r="J469" s="115" t="s">
        <v>1702</v>
      </c>
      <c r="K469" s="140"/>
      <c r="L469" s="196"/>
      <c r="M469" s="111"/>
      <c r="N469" s="111"/>
      <c r="O469" s="112" t="s">
        <v>427</v>
      </c>
      <c r="Q469" s="102" t="s">
        <v>1740</v>
      </c>
    </row>
    <row r="470" spans="10:17">
      <c r="J470" s="10" t="s">
        <v>244</v>
      </c>
      <c r="K470" s="140" t="str">
        <f t="shared" ref="K470:K478" si="39">VLOOKUP(J470,A:B,2,FALSE)</f>
        <v>x0</v>
      </c>
      <c r="L470" s="19" t="str">
        <f t="shared" ref="L470:L478" si="40">J470</f>
        <v>Total/NA</v>
      </c>
      <c r="M470" s="8" t="s">
        <v>190</v>
      </c>
      <c r="O470" t="s">
        <v>243</v>
      </c>
      <c r="Q470" s="9"/>
    </row>
    <row r="471" spans="10:17">
      <c r="J471" s="113" t="s">
        <v>1703</v>
      </c>
      <c r="K471" s="140" t="str">
        <f t="shared" si="39"/>
        <v>e336</v>
      </c>
      <c r="L471" s="175" t="str">
        <f t="shared" si="40"/>
        <v>Intérêts sur emprunts</v>
      </c>
      <c r="N471" s="8" t="s">
        <v>192</v>
      </c>
      <c r="O471" s="41" t="s">
        <v>427</v>
      </c>
      <c r="Q471" s="9"/>
    </row>
    <row r="472" spans="10:17">
      <c r="J472" s="113" t="s">
        <v>1704</v>
      </c>
      <c r="K472" s="140" t="str">
        <f t="shared" si="39"/>
        <v>e337</v>
      </c>
      <c r="L472" s="175" t="str">
        <f t="shared" si="40"/>
        <v>Charges de gestion des placements hors commissions</v>
      </c>
      <c r="N472" s="8" t="s">
        <v>192</v>
      </c>
      <c r="O472" s="41" t="s">
        <v>427</v>
      </c>
      <c r="Q472" s="9"/>
    </row>
    <row r="473" spans="10:17">
      <c r="J473" s="113" t="s">
        <v>1705</v>
      </c>
      <c r="K473" s="140" t="str">
        <f t="shared" si="39"/>
        <v>e338</v>
      </c>
      <c r="L473" s="175" t="str">
        <f t="shared" si="40"/>
        <v>Commissions</v>
      </c>
      <c r="N473" s="8" t="s">
        <v>192</v>
      </c>
      <c r="O473" s="41" t="s">
        <v>427</v>
      </c>
      <c r="Q473" s="9"/>
    </row>
    <row r="474" spans="10:17">
      <c r="J474" s="113" t="s">
        <v>1706</v>
      </c>
      <c r="K474" s="140" t="str">
        <f t="shared" si="39"/>
        <v>e340</v>
      </c>
      <c r="L474" s="175" t="str">
        <f t="shared" si="40"/>
        <v>Amortissement des surcotes</v>
      </c>
      <c r="N474" s="8" t="s">
        <v>192</v>
      </c>
      <c r="O474" s="41" t="s">
        <v>427</v>
      </c>
      <c r="Q474" s="9"/>
    </row>
    <row r="475" spans="10:17">
      <c r="J475" s="113" t="s">
        <v>1700</v>
      </c>
      <c r="K475" s="140" t="str">
        <f t="shared" si="39"/>
        <v>e333</v>
      </c>
      <c r="L475" s="175" t="str">
        <f t="shared" si="40"/>
        <v>Amortissement des comptes de régularisation liés aux IFT</v>
      </c>
      <c r="N475" s="8" t="s">
        <v>192</v>
      </c>
      <c r="O475" s="41" t="s">
        <v>427</v>
      </c>
      <c r="Q475" s="9"/>
    </row>
    <row r="476" spans="10:17">
      <c r="J476" s="113" t="s">
        <v>1707</v>
      </c>
      <c r="K476" s="140" t="str">
        <f t="shared" si="39"/>
        <v>e341</v>
      </c>
      <c r="L476" s="175" t="str">
        <f t="shared" si="40"/>
        <v>Amortissement des immeubles</v>
      </c>
      <c r="N476" s="8" t="s">
        <v>192</v>
      </c>
      <c r="O476" s="41" t="s">
        <v>427</v>
      </c>
      <c r="Q476" s="9"/>
    </row>
    <row r="477" spans="10:17">
      <c r="J477" s="113" t="s">
        <v>1708</v>
      </c>
      <c r="K477" s="140" t="str">
        <f t="shared" si="39"/>
        <v>e342</v>
      </c>
      <c r="L477" s="175" t="str">
        <f t="shared" si="40"/>
        <v>Pertes de change</v>
      </c>
      <c r="N477" s="8" t="s">
        <v>192</v>
      </c>
      <c r="O477" s="41" t="s">
        <v>427</v>
      </c>
      <c r="P477" s="9"/>
      <c r="Q477" s="9"/>
    </row>
    <row r="478" spans="10:17">
      <c r="J478" s="113" t="s">
        <v>1709</v>
      </c>
      <c r="K478" s="140" t="str">
        <f t="shared" si="39"/>
        <v>e343</v>
      </c>
      <c r="L478" s="175" t="str">
        <f t="shared" si="40"/>
        <v>Autres frais et charges des placements</v>
      </c>
      <c r="N478" s="8" t="s">
        <v>192</v>
      </c>
      <c r="O478" s="41" t="s">
        <v>427</v>
      </c>
      <c r="Q478" s="9"/>
    </row>
    <row r="479" spans="10:17">
      <c r="J479" s="128" t="s">
        <v>1874</v>
      </c>
      <c r="K479" s="140"/>
      <c r="L479" s="175"/>
      <c r="M479" s="111"/>
      <c r="N479" s="111"/>
      <c r="O479" s="112" t="s">
        <v>427</v>
      </c>
      <c r="Q479" s="102" t="s">
        <v>1741</v>
      </c>
    </row>
    <row r="480" spans="10:17">
      <c r="J480" s="10" t="s">
        <v>244</v>
      </c>
      <c r="K480" s="140" t="str">
        <f t="shared" ref="K480:K487" si="41">VLOOKUP(J480,A:B,2,FALSE)</f>
        <v>x0</v>
      </c>
      <c r="L480" s="19" t="str">
        <f t="shared" ref="L480:L487" si="42">J480</f>
        <v>Total/NA</v>
      </c>
      <c r="M480" s="8" t="s">
        <v>190</v>
      </c>
      <c r="O480" t="s">
        <v>243</v>
      </c>
      <c r="Q480" s="9"/>
    </row>
    <row r="481" spans="10:17">
      <c r="J481" s="113" t="s">
        <v>1711</v>
      </c>
      <c r="K481" s="140" t="str">
        <f t="shared" si="41"/>
        <v>e344</v>
      </c>
      <c r="L481" s="175" t="str">
        <f t="shared" si="42"/>
        <v>Actions et assimilés</v>
      </c>
      <c r="N481" s="8" t="s">
        <v>192</v>
      </c>
      <c r="O481" s="41" t="s">
        <v>427</v>
      </c>
    </row>
    <row r="482" spans="10:17">
      <c r="J482" s="113" t="s">
        <v>1712</v>
      </c>
      <c r="K482" s="140" t="str">
        <f t="shared" si="41"/>
        <v>e345</v>
      </c>
      <c r="L482" s="175" t="str">
        <f t="shared" si="42"/>
        <v>Obligations</v>
      </c>
      <c r="N482" s="8" t="s">
        <v>192</v>
      </c>
      <c r="O482" s="41" t="s">
        <v>427</v>
      </c>
    </row>
    <row r="483" spans="10:17">
      <c r="J483" s="114" t="s">
        <v>1909</v>
      </c>
      <c r="K483" s="140" t="str">
        <f t="shared" si="41"/>
        <v>e346</v>
      </c>
      <c r="L483" s="175" t="str">
        <f t="shared" si="42"/>
        <v>Obligations hors mouvements sur réserve de capitalisation</v>
      </c>
      <c r="N483" s="8" t="s">
        <v>192</v>
      </c>
      <c r="O483" s="41" t="s">
        <v>427</v>
      </c>
    </row>
    <row r="484" spans="10:17">
      <c r="J484" s="114" t="s">
        <v>1916</v>
      </c>
      <c r="K484" s="140" t="str">
        <f t="shared" si="41"/>
        <v>e347</v>
      </c>
      <c r="L484" s="175" t="str">
        <f t="shared" si="42"/>
        <v>Mouvements sur réserve de capitalisation</v>
      </c>
      <c r="N484" s="8" t="s">
        <v>192</v>
      </c>
      <c r="O484" s="41" t="s">
        <v>427</v>
      </c>
    </row>
    <row r="485" spans="10:17">
      <c r="J485" s="113" t="s">
        <v>1713</v>
      </c>
      <c r="K485" s="140" t="str">
        <f t="shared" si="41"/>
        <v>e348</v>
      </c>
      <c r="L485" s="175" t="str">
        <f t="shared" si="42"/>
        <v>Produits dérivés</v>
      </c>
      <c r="N485" s="8" t="s">
        <v>192</v>
      </c>
      <c r="O485" s="41" t="s">
        <v>427</v>
      </c>
    </row>
    <row r="486" spans="10:17">
      <c r="J486" s="113" t="s">
        <v>1714</v>
      </c>
      <c r="K486" s="140" t="str">
        <f t="shared" si="41"/>
        <v>e349</v>
      </c>
      <c r="L486" s="175" t="str">
        <f t="shared" si="42"/>
        <v>Immobilier</v>
      </c>
      <c r="N486" s="8" t="s">
        <v>192</v>
      </c>
      <c r="O486" s="41" t="s">
        <v>427</v>
      </c>
    </row>
    <row r="487" spans="10:17">
      <c r="J487" s="113" t="s">
        <v>1736</v>
      </c>
      <c r="K487" s="140" t="str">
        <f t="shared" si="41"/>
        <v>e350</v>
      </c>
      <c r="L487" s="175" t="str">
        <f t="shared" si="42"/>
        <v>Autres actifs financiers</v>
      </c>
      <c r="N487" s="8" t="s">
        <v>192</v>
      </c>
      <c r="O487" s="41" t="s">
        <v>427</v>
      </c>
    </row>
    <row r="488" spans="10:17">
      <c r="J488" s="18" t="s">
        <v>2006</v>
      </c>
      <c r="K488" s="140"/>
      <c r="L488" s="174"/>
      <c r="O488" s="145" t="s">
        <v>427</v>
      </c>
      <c r="Q488" t="s">
        <v>1960</v>
      </c>
    </row>
    <row r="489" spans="10:17">
      <c r="J489" s="53" t="s">
        <v>244</v>
      </c>
      <c r="K489" s="140" t="str">
        <f>VLOOKUP(J489,A:B,2,FALSE)</f>
        <v>x0</v>
      </c>
      <c r="L489" s="174" t="str">
        <f>J489</f>
        <v>Total/NA</v>
      </c>
      <c r="M489" s="8" t="s">
        <v>190</v>
      </c>
      <c r="O489" s="145" t="s">
        <v>243</v>
      </c>
    </row>
    <row r="490" spans="10:17">
      <c r="J490" s="47" t="s">
        <v>2007</v>
      </c>
      <c r="K490" s="140" t="str">
        <f>VLOOKUP(J490,A:B,2,FALSE)</f>
        <v>e367</v>
      </c>
      <c r="L490" s="174" t="str">
        <f>J490</f>
        <v>Taxe sur les contrats santé</v>
      </c>
      <c r="M490" s="8" t="s">
        <v>190</v>
      </c>
      <c r="N490" s="8" t="s">
        <v>192</v>
      </c>
      <c r="O490" s="145" t="s">
        <v>427</v>
      </c>
    </row>
    <row r="491" spans="10:17">
      <c r="J491" s="22" t="s">
        <v>2008</v>
      </c>
      <c r="K491" s="140" t="str">
        <f>VLOOKUP(J491,A:B,2,FALSE)</f>
        <v>e368</v>
      </c>
      <c r="L491" s="174" t="str">
        <f>J491</f>
        <v>Taxe spéciale sur les conventions d'assurance collectée au profit du fonds CMU</v>
      </c>
      <c r="N491" s="8" t="s">
        <v>192</v>
      </c>
      <c r="O491" s="145" t="s">
        <v>427</v>
      </c>
    </row>
    <row r="492" spans="10:17">
      <c r="J492" s="22" t="s">
        <v>2009</v>
      </c>
      <c r="K492" s="140" t="str">
        <f>VLOOKUP(J492,A:B,2,FALSE)</f>
        <v>e369</v>
      </c>
      <c r="L492" s="174" t="str">
        <f>J492</f>
        <v>Taxe sur les conventions d'assurance</v>
      </c>
      <c r="N492" s="8" t="s">
        <v>192</v>
      </c>
      <c r="O492" s="145" t="s">
        <v>427</v>
      </c>
    </row>
    <row r="493" spans="10:17">
      <c r="J493" s="47" t="s">
        <v>2010</v>
      </c>
      <c r="K493" s="140" t="str">
        <f>VLOOKUP(J493,A:B,2,FALSE)</f>
        <v>e370</v>
      </c>
      <c r="L493" s="174" t="str">
        <f>J493</f>
        <v>Autres produits collectés pour compte de tiers</v>
      </c>
      <c r="N493" s="8" t="s">
        <v>192</v>
      </c>
      <c r="O493" s="145" t="s">
        <v>427</v>
      </c>
    </row>
    <row r="494" spans="10:17">
      <c r="J494" s="18" t="s">
        <v>2011</v>
      </c>
      <c r="K494" s="140"/>
      <c r="L494" s="174"/>
      <c r="O494" s="145" t="s">
        <v>427</v>
      </c>
      <c r="Q494" t="s">
        <v>1962</v>
      </c>
    </row>
    <row r="495" spans="10:17">
      <c r="J495" s="53" t="s">
        <v>244</v>
      </c>
      <c r="K495" s="140" t="str">
        <f>VLOOKUP(J495,A:B,2,FALSE)</f>
        <v>x0</v>
      </c>
      <c r="L495" s="174" t="str">
        <f>J495</f>
        <v>Total/NA</v>
      </c>
      <c r="M495" s="8" t="s">
        <v>190</v>
      </c>
      <c r="O495" s="145" t="s">
        <v>243</v>
      </c>
    </row>
    <row r="496" spans="10:17">
      <c r="J496" s="47" t="s">
        <v>2012</v>
      </c>
      <c r="K496" s="140" t="str">
        <f>VLOOKUP(J496,A:B,2,FALSE)</f>
        <v>e371</v>
      </c>
      <c r="L496" s="174" t="str">
        <f>J496</f>
        <v>Montant global des prestations versées au titre de l'assurance maladie obligatoire - en nature et en espèce</v>
      </c>
      <c r="M496" s="8" t="s">
        <v>190</v>
      </c>
      <c r="N496" s="8" t="s">
        <v>192</v>
      </c>
      <c r="O496" s="145" t="s">
        <v>427</v>
      </c>
    </row>
    <row r="497" spans="10:15">
      <c r="J497" s="22" t="s">
        <v>2013</v>
      </c>
      <c r="K497" s="140" t="str">
        <f>VLOOKUP(J497,A:B,2,FALSE)</f>
        <v>e372</v>
      </c>
      <c r="L497" s="174" t="str">
        <f>J497</f>
        <v>Prestations versées au titre de l'assurance maladie obligatoire - en nature (biens et soins médicaux…)</v>
      </c>
      <c r="N497" s="8" t="s">
        <v>192</v>
      </c>
      <c r="O497" s="145" t="s">
        <v>427</v>
      </c>
    </row>
    <row r="498" spans="10:15">
      <c r="J498" s="22" t="s">
        <v>2014</v>
      </c>
      <c r="K498" s="140" t="str">
        <f>VLOOKUP(J498,A:B,2,FALSE)</f>
        <v>e373</v>
      </c>
      <c r="L498" s="174" t="str">
        <f>J498</f>
        <v>Prestations versées au titre de l'assurance maladie obligatoire - en espèce (indemnités journalières…)</v>
      </c>
      <c r="N498" s="8" t="s">
        <v>192</v>
      </c>
      <c r="O498" s="145" t="s">
        <v>427</v>
      </c>
    </row>
    <row r="499" spans="10:15">
      <c r="J499" s="47" t="s">
        <v>2015</v>
      </c>
      <c r="K499" s="140" t="str">
        <f>VLOOKUP(J499,A:B,2,FALSE)</f>
        <v>e374</v>
      </c>
      <c r="L499" s="174" t="str">
        <f>J499</f>
        <v>Autres dépenses pour compte de tiers</v>
      </c>
      <c r="N499" s="8" t="s">
        <v>192</v>
      </c>
      <c r="O499" s="145" t="s">
        <v>427</v>
      </c>
    </row>
    <row r="500" spans="10:15">
      <c r="J500" s="18"/>
      <c r="L500" s="174"/>
    </row>
    <row r="501" spans="10:15">
      <c r="J501" s="18"/>
      <c r="L501" s="174"/>
    </row>
    <row r="502" spans="10:15">
      <c r="J502" s="18"/>
      <c r="L502" s="174"/>
    </row>
    <row r="503" spans="10:15">
      <c r="J503" s="18"/>
      <c r="L503" s="174"/>
    </row>
    <row r="504" spans="10:15">
      <c r="J504" s="18"/>
      <c r="L504" s="174"/>
    </row>
    <row r="505" spans="10:15">
      <c r="J505" s="18"/>
      <c r="L505" s="174"/>
    </row>
    <row r="506" spans="10:15">
      <c r="J506" s="18"/>
      <c r="L506" s="174"/>
    </row>
    <row r="507" spans="10:15">
      <c r="J507" s="18"/>
      <c r="L507" s="174"/>
    </row>
    <row r="508" spans="10:15">
      <c r="J508" s="18"/>
      <c r="L508" s="174"/>
    </row>
    <row r="509" spans="10:15">
      <c r="J509" s="18"/>
      <c r="L509" s="174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"/>
  <sheetViews>
    <sheetView topLeftCell="E1" zoomScale="70" zoomScaleNormal="70" workbookViewId="0">
      <selection activeCell="J2" sqref="J2"/>
    </sheetView>
  </sheetViews>
  <sheetFormatPr baseColWidth="10" defaultColWidth="11.5703125" defaultRowHeight="15"/>
  <cols>
    <col min="1" max="1" width="51.42578125" style="139" bestFit="1" customWidth="1"/>
    <col min="2" max="2" width="6.28515625" style="139" bestFit="1" customWidth="1"/>
    <col min="3" max="9" width="11.5703125" style="139"/>
    <col min="10" max="10" width="64.140625" style="139" customWidth="1"/>
    <col min="11" max="11" width="11.5703125" style="139"/>
    <col min="12" max="12" width="51.42578125" style="161" customWidth="1"/>
    <col min="13" max="16" width="11.5703125" style="139"/>
    <col min="17" max="18" width="16.42578125" style="139" customWidth="1"/>
    <col min="19" max="16384" width="11.5703125" style="139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8" t="s">
        <v>244</v>
      </c>
      <c r="B2" s="142" t="s">
        <v>1948</v>
      </c>
      <c r="C2" s="139" t="s">
        <v>610</v>
      </c>
      <c r="D2" s="142" t="s">
        <v>427</v>
      </c>
      <c r="H2" s="139">
        <f>COUNTIF($J$2:$J$415,A2)</f>
        <v>1</v>
      </c>
      <c r="I2" s="51"/>
      <c r="J2" s="230" t="s">
        <v>2689</v>
      </c>
      <c r="L2" s="177"/>
      <c r="O2" s="139" t="s">
        <v>427</v>
      </c>
      <c r="Q2" s="139" t="s">
        <v>2610</v>
      </c>
      <c r="R2" s="139" t="s">
        <v>1453</v>
      </c>
    </row>
    <row r="3" spans="1:22">
      <c r="A3" s="208" t="s">
        <v>2608</v>
      </c>
      <c r="B3" s="139" t="s">
        <v>2687</v>
      </c>
      <c r="D3" s="139" t="s">
        <v>427</v>
      </c>
      <c r="H3" s="139">
        <f>COUNTIF($J$2:$J$415,A3)</f>
        <v>1</v>
      </c>
      <c r="J3" s="231" t="s">
        <v>244</v>
      </c>
      <c r="K3" s="142" t="str">
        <f>+VLOOKUP(J3,$A$2:$B$390,2,FALSE)</f>
        <v>e0</v>
      </c>
      <c r="L3" s="186" t="str">
        <f>J3</f>
        <v>Total/NA</v>
      </c>
      <c r="O3" s="139" t="s">
        <v>427</v>
      </c>
      <c r="P3" s="139" t="s">
        <v>2409</v>
      </c>
    </row>
    <row r="4" spans="1:22">
      <c r="A4" s="208" t="s">
        <v>2609</v>
      </c>
      <c r="B4" s="139" t="s">
        <v>2688</v>
      </c>
      <c r="D4" s="139" t="s">
        <v>427</v>
      </c>
      <c r="H4" s="139">
        <f>COUNTIF($J$2:$J$415,A4)</f>
        <v>1</v>
      </c>
      <c r="J4" s="232" t="s">
        <v>2608</v>
      </c>
      <c r="K4" s="142" t="str">
        <f t="shared" ref="K4:K5" si="0">+VLOOKUP(J4,$A$2:$B$390,2,FALSE)</f>
        <v>e2900</v>
      </c>
      <c r="L4" s="186" t="str">
        <f>J4</f>
        <v>1- Référence au 1 de l'article L. 134-1 du CDA</v>
      </c>
      <c r="O4" s="139" t="s">
        <v>427</v>
      </c>
    </row>
    <row r="5" spans="1:22">
      <c r="J5" s="232" t="s">
        <v>2609</v>
      </c>
      <c r="K5" s="142" t="str">
        <f t="shared" si="0"/>
        <v>e2901</v>
      </c>
      <c r="L5" s="186" t="str">
        <f>J5</f>
        <v>2- Référence au 2 de l'article L. 134-1 du CDA</v>
      </c>
      <c r="O5" s="139" t="s">
        <v>427</v>
      </c>
    </row>
    <row r="6" spans="1:22">
      <c r="J6" s="42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="70" zoomScaleNormal="70" workbookViewId="0">
      <selection activeCell="K33" sqref="K33"/>
    </sheetView>
  </sheetViews>
  <sheetFormatPr baseColWidth="10" defaultColWidth="11.42578125" defaultRowHeight="15"/>
  <cols>
    <col min="1" max="1" width="57" style="139" customWidth="1"/>
    <col min="2" max="2" width="6.28515625" style="139" bestFit="1" customWidth="1"/>
    <col min="3" max="9" width="7.140625" style="139" customWidth="1"/>
    <col min="10" max="10" width="56.42578125" style="221" bestFit="1" customWidth="1"/>
    <col min="11" max="11" width="11.42578125" style="139"/>
    <col min="12" max="12" width="56.42578125" style="161" customWidth="1"/>
    <col min="13" max="16384" width="11.42578125" style="139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219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customFormat="1" ht="39" customHeight="1">
      <c r="A2" s="146" t="s">
        <v>2511</v>
      </c>
      <c r="B2" s="139" t="s">
        <v>1948</v>
      </c>
      <c r="C2" s="139" t="s">
        <v>610</v>
      </c>
      <c r="D2" s="139" t="s">
        <v>427</v>
      </c>
      <c r="E2" s="139"/>
      <c r="F2" s="139"/>
      <c r="G2" s="139"/>
      <c r="H2" s="139">
        <f>COUNTIF($K$2:$K$260,B2)</f>
        <v>1</v>
      </c>
      <c r="I2" s="139"/>
      <c r="J2" s="220" t="s">
        <v>2522</v>
      </c>
      <c r="K2" s="139"/>
      <c r="L2" s="186"/>
      <c r="M2" s="139"/>
      <c r="N2" s="139"/>
      <c r="O2" s="142" t="s">
        <v>427</v>
      </c>
      <c r="P2" s="139"/>
      <c r="Q2" s="139"/>
      <c r="R2" s="139"/>
      <c r="S2" s="139"/>
      <c r="T2" s="139"/>
      <c r="U2" s="139"/>
      <c r="V2" s="139"/>
    </row>
    <row r="3" spans="1:22" ht="30.6" customHeight="1">
      <c r="A3" s="146" t="s">
        <v>2512</v>
      </c>
      <c r="B3" s="139" t="s">
        <v>2514</v>
      </c>
      <c r="D3" s="139" t="s">
        <v>427</v>
      </c>
      <c r="H3" s="139">
        <f>COUNTIF($K$2:$K$260,B3)</f>
        <v>1</v>
      </c>
      <c r="J3" s="222" t="s">
        <v>2511</v>
      </c>
      <c r="K3" s="140" t="str">
        <f>VLOOKUP(J3,$A$1:$I$315,2,FALSE)</f>
        <v>e0</v>
      </c>
      <c r="L3" s="186" t="str">
        <f>J3</f>
        <v>1- Assurés de contrats individuels, de contrats de groupe ouvert ou de contrats collectifs à adhésion facultative</v>
      </c>
      <c r="O3" s="142" t="s">
        <v>427</v>
      </c>
    </row>
    <row r="4" spans="1:22">
      <c r="A4" s="142"/>
      <c r="B4" s="142"/>
      <c r="C4" s="142"/>
      <c r="D4" s="142"/>
      <c r="E4" s="142"/>
      <c r="F4" s="142"/>
      <c r="G4" s="142"/>
      <c r="H4" s="142"/>
      <c r="J4" s="222" t="s">
        <v>2512</v>
      </c>
      <c r="K4" s="140" t="str">
        <f>VLOOKUP(J4,$A$1:$I$315,2,FALSE)</f>
        <v>e3001</v>
      </c>
      <c r="L4" s="186" t="str">
        <f>J4</f>
        <v>2- Assurés de contrats collectifs à adhésion obligatoire</v>
      </c>
      <c r="O4" s="142" t="s">
        <v>427</v>
      </c>
    </row>
    <row r="5" spans="1:22">
      <c r="A5" s="142"/>
      <c r="B5" s="142"/>
      <c r="C5" s="142"/>
      <c r="D5" s="142"/>
      <c r="E5" s="142"/>
      <c r="F5" s="142"/>
      <c r="G5" s="142"/>
      <c r="H5" s="142"/>
      <c r="J5" s="220"/>
      <c r="K5" s="92"/>
      <c r="L5" s="186"/>
      <c r="O5" s="142"/>
    </row>
    <row r="6" spans="1:22">
      <c r="A6" s="142"/>
      <c r="B6" s="233"/>
      <c r="C6" s="142"/>
      <c r="D6" s="142"/>
      <c r="E6" s="142"/>
      <c r="F6" s="142"/>
      <c r="G6" s="142"/>
      <c r="H6" s="142"/>
      <c r="J6" s="53"/>
      <c r="K6" s="92"/>
      <c r="L6" s="186"/>
      <c r="O6" s="142"/>
    </row>
    <row r="7" spans="1:22">
      <c r="B7" s="2"/>
      <c r="J7" s="53"/>
      <c r="K7" s="92"/>
      <c r="L7" s="186"/>
      <c r="O7" s="142"/>
    </row>
    <row r="8" spans="1:22">
      <c r="O8" s="142"/>
    </row>
    <row r="9" spans="1:22">
      <c r="O9" s="142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1"/>
  <sheetViews>
    <sheetView zoomScale="70" zoomScaleNormal="70" workbookViewId="0">
      <selection activeCell="A2" sqref="A2"/>
    </sheetView>
  </sheetViews>
  <sheetFormatPr baseColWidth="10" defaultColWidth="11.5703125" defaultRowHeight="15"/>
  <cols>
    <col min="1" max="1" width="51.42578125" style="240" bestFit="1" customWidth="1"/>
    <col min="2" max="2" width="6.28515625" style="240" bestFit="1" customWidth="1"/>
    <col min="3" max="9" width="11.5703125" style="240"/>
    <col min="10" max="10" width="35.28515625" style="240" customWidth="1"/>
    <col min="11" max="11" width="11.5703125" style="240"/>
    <col min="12" max="12" width="33.5703125" style="253" customWidth="1"/>
    <col min="13" max="16" width="11.5703125" style="240"/>
    <col min="17" max="17" width="8.28515625" style="240" customWidth="1"/>
    <col min="18" max="16384" width="11.5703125" style="240"/>
  </cols>
  <sheetData>
    <row r="1" spans="1:22">
      <c r="A1" s="235" t="s">
        <v>577</v>
      </c>
      <c r="B1" s="236" t="s">
        <v>235</v>
      </c>
      <c r="C1" s="236" t="s">
        <v>604</v>
      </c>
      <c r="D1" s="236" t="s">
        <v>238</v>
      </c>
      <c r="E1" s="237" t="s">
        <v>1824</v>
      </c>
      <c r="F1" s="237" t="s">
        <v>1825</v>
      </c>
      <c r="G1" s="237" t="s">
        <v>1826</v>
      </c>
      <c r="H1" s="236" t="s">
        <v>582</v>
      </c>
      <c r="I1" s="236" t="s">
        <v>242</v>
      </c>
      <c r="J1" s="238" t="s">
        <v>234</v>
      </c>
      <c r="K1" s="236" t="s">
        <v>235</v>
      </c>
      <c r="L1" s="239" t="s">
        <v>2530</v>
      </c>
      <c r="M1" s="236" t="s">
        <v>236</v>
      </c>
      <c r="N1" s="236" t="s">
        <v>237</v>
      </c>
      <c r="O1" s="236" t="s">
        <v>238</v>
      </c>
      <c r="P1" s="236" t="s">
        <v>239</v>
      </c>
      <c r="Q1" s="236" t="s">
        <v>240</v>
      </c>
      <c r="R1" s="236" t="s">
        <v>241</v>
      </c>
      <c r="S1" s="237" t="s">
        <v>1824</v>
      </c>
      <c r="T1" s="237" t="s">
        <v>1825</v>
      </c>
      <c r="U1" s="237" t="s">
        <v>1826</v>
      </c>
      <c r="V1" s="237" t="s">
        <v>242</v>
      </c>
    </row>
    <row r="2" spans="1:22">
      <c r="A2" s="241" t="s">
        <v>244</v>
      </c>
      <c r="B2" s="242" t="s">
        <v>1948</v>
      </c>
      <c r="C2" s="242" t="s">
        <v>610</v>
      </c>
      <c r="D2" s="242" t="s">
        <v>427</v>
      </c>
      <c r="E2" s="242"/>
      <c r="F2" s="242"/>
      <c r="G2" s="242"/>
      <c r="H2" s="242">
        <f>COUNTIF($J$2:$J$415,A2)</f>
        <v>1</v>
      </c>
      <c r="I2" s="243"/>
      <c r="J2" s="244" t="s">
        <v>2660</v>
      </c>
      <c r="L2" s="245"/>
      <c r="O2" s="240" t="s">
        <v>427</v>
      </c>
      <c r="Q2" s="240" t="s">
        <v>2605</v>
      </c>
      <c r="R2" s="240" t="s">
        <v>1453</v>
      </c>
    </row>
    <row r="3" spans="1:22">
      <c r="A3" s="246" t="s">
        <v>2663</v>
      </c>
      <c r="B3" s="242" t="s">
        <v>2584</v>
      </c>
      <c r="C3" s="242"/>
      <c r="D3" s="242" t="s">
        <v>427</v>
      </c>
      <c r="E3" s="242"/>
      <c r="F3" s="242"/>
      <c r="G3" s="242"/>
      <c r="H3" s="242">
        <v>1</v>
      </c>
      <c r="J3" s="247" t="s">
        <v>244</v>
      </c>
      <c r="K3" s="248" t="s">
        <v>1948</v>
      </c>
      <c r="L3" s="249" t="str">
        <f>J3</f>
        <v>Total/NA</v>
      </c>
      <c r="O3" s="240" t="s">
        <v>427</v>
      </c>
      <c r="P3" s="240" t="s">
        <v>2409</v>
      </c>
    </row>
    <row r="4" spans="1:22">
      <c r="A4" s="246" t="s">
        <v>2664</v>
      </c>
      <c r="B4" s="242" t="s">
        <v>2585</v>
      </c>
      <c r="C4" s="242"/>
      <c r="D4" s="242" t="s">
        <v>427</v>
      </c>
      <c r="E4" s="242"/>
      <c r="F4" s="242"/>
      <c r="G4" s="242"/>
      <c r="H4" s="242">
        <v>1</v>
      </c>
      <c r="J4" s="250" t="s">
        <v>2663</v>
      </c>
      <c r="K4" s="240" t="str">
        <f>VLOOKUP($J4,$A$2:$B$100,2,FALSE)</f>
        <v>e2800</v>
      </c>
      <c r="L4" s="249" t="str">
        <f>J4</f>
        <v>&gt;= 0% et &lt; 5%</v>
      </c>
      <c r="O4" s="240" t="s">
        <v>427</v>
      </c>
    </row>
    <row r="5" spans="1:22">
      <c r="A5" s="246" t="s">
        <v>2665</v>
      </c>
      <c r="B5" s="242" t="s">
        <v>2586</v>
      </c>
      <c r="C5" s="242"/>
      <c r="D5" s="242" t="s">
        <v>427</v>
      </c>
      <c r="E5" s="242"/>
      <c r="F5" s="242"/>
      <c r="G5" s="242"/>
      <c r="H5" s="242">
        <v>1</v>
      </c>
      <c r="J5" s="250" t="s">
        <v>2664</v>
      </c>
      <c r="K5" s="240" t="str">
        <f t="shared" ref="K5:K25" si="0">VLOOKUP($J5,$A$2:$B$100,2,FALSE)</f>
        <v>e2801</v>
      </c>
      <c r="L5" s="249" t="str">
        <f t="shared" ref="L5:L25" si="1">J5</f>
        <v>&gt;= 5% et &lt; 10%</v>
      </c>
      <c r="O5" s="240" t="s">
        <v>427</v>
      </c>
    </row>
    <row r="6" spans="1:22">
      <c r="A6" s="246" t="s">
        <v>2666</v>
      </c>
      <c r="B6" s="242" t="s">
        <v>2587</v>
      </c>
      <c r="C6" s="242"/>
      <c r="D6" s="242" t="s">
        <v>427</v>
      </c>
      <c r="E6" s="242"/>
      <c r="F6" s="242"/>
      <c r="G6" s="242"/>
      <c r="H6" s="242">
        <v>1</v>
      </c>
      <c r="J6" s="250" t="s">
        <v>2665</v>
      </c>
      <c r="K6" s="240" t="str">
        <f t="shared" si="0"/>
        <v>e2802</v>
      </c>
      <c r="L6" s="249" t="str">
        <f t="shared" si="1"/>
        <v>&gt;= 10% et &lt; 15%</v>
      </c>
      <c r="O6" s="240" t="s">
        <v>427</v>
      </c>
    </row>
    <row r="7" spans="1:22">
      <c r="A7" s="246" t="s">
        <v>2667</v>
      </c>
      <c r="B7" s="242" t="s">
        <v>2588</v>
      </c>
      <c r="C7" s="242"/>
      <c r="D7" s="242" t="s">
        <v>427</v>
      </c>
      <c r="E7" s="242"/>
      <c r="F7" s="242"/>
      <c r="G7" s="242"/>
      <c r="H7" s="242">
        <v>1</v>
      </c>
      <c r="J7" s="250" t="s">
        <v>2666</v>
      </c>
      <c r="K7" s="240" t="str">
        <f t="shared" si="0"/>
        <v>e2803</v>
      </c>
      <c r="L7" s="249" t="str">
        <f t="shared" si="1"/>
        <v>&gt;= 15% et &lt; 20%</v>
      </c>
      <c r="O7" s="240" t="s">
        <v>427</v>
      </c>
    </row>
    <row r="8" spans="1:22">
      <c r="A8" s="246" t="s">
        <v>2668</v>
      </c>
      <c r="B8" s="242" t="s">
        <v>2589</v>
      </c>
      <c r="C8" s="242"/>
      <c r="D8" s="242" t="s">
        <v>427</v>
      </c>
      <c r="E8" s="242"/>
      <c r="F8" s="242"/>
      <c r="G8" s="242"/>
      <c r="H8" s="242">
        <v>1</v>
      </c>
      <c r="J8" s="250" t="s">
        <v>2667</v>
      </c>
      <c r="K8" s="240" t="str">
        <f t="shared" si="0"/>
        <v>e2804</v>
      </c>
      <c r="L8" s="249" t="str">
        <f t="shared" si="1"/>
        <v>&gt;= 20% et &lt; 25%</v>
      </c>
      <c r="O8" s="240" t="s">
        <v>427</v>
      </c>
    </row>
    <row r="9" spans="1:22">
      <c r="A9" s="246" t="s">
        <v>2669</v>
      </c>
      <c r="B9" s="242" t="s">
        <v>2590</v>
      </c>
      <c r="C9" s="242"/>
      <c r="D9" s="242" t="s">
        <v>427</v>
      </c>
      <c r="E9" s="242"/>
      <c r="F9" s="242"/>
      <c r="G9" s="242"/>
      <c r="H9" s="242">
        <v>1</v>
      </c>
      <c r="J9" s="250" t="s">
        <v>2668</v>
      </c>
      <c r="K9" s="240" t="str">
        <f t="shared" si="0"/>
        <v>e2805</v>
      </c>
      <c r="L9" s="249" t="str">
        <f t="shared" si="1"/>
        <v>&gt;= 25% et &lt; 30%</v>
      </c>
      <c r="O9" s="240" t="s">
        <v>427</v>
      </c>
    </row>
    <row r="10" spans="1:22">
      <c r="A10" s="246" t="s">
        <v>2670</v>
      </c>
      <c r="B10" s="242" t="s">
        <v>2591</v>
      </c>
      <c r="C10" s="242"/>
      <c r="D10" s="242" t="s">
        <v>427</v>
      </c>
      <c r="E10" s="242"/>
      <c r="F10" s="242"/>
      <c r="G10" s="242"/>
      <c r="H10" s="242">
        <v>1</v>
      </c>
      <c r="J10" s="250" t="s">
        <v>2669</v>
      </c>
      <c r="K10" s="240" t="str">
        <f t="shared" si="0"/>
        <v>e2806</v>
      </c>
      <c r="L10" s="249" t="str">
        <f t="shared" si="1"/>
        <v>&gt;= 30% et &lt; 35%</v>
      </c>
      <c r="O10" s="240" t="s">
        <v>427</v>
      </c>
    </row>
    <row r="11" spans="1:22">
      <c r="A11" s="246" t="s">
        <v>2671</v>
      </c>
      <c r="B11" s="242" t="s">
        <v>2592</v>
      </c>
      <c r="C11" s="242"/>
      <c r="D11" s="242" t="s">
        <v>427</v>
      </c>
      <c r="E11" s="242"/>
      <c r="F11" s="242"/>
      <c r="G11" s="242"/>
      <c r="H11" s="242">
        <v>1</v>
      </c>
      <c r="J11" s="250" t="s">
        <v>2670</v>
      </c>
      <c r="K11" s="240" t="str">
        <f t="shared" si="0"/>
        <v>e2807</v>
      </c>
      <c r="L11" s="249" t="str">
        <f t="shared" si="1"/>
        <v>&gt;= 35% et &lt; 40%</v>
      </c>
      <c r="O11" s="240" t="s">
        <v>427</v>
      </c>
    </row>
    <row r="12" spans="1:22">
      <c r="A12" s="246" t="s">
        <v>2672</v>
      </c>
      <c r="B12" s="242" t="s">
        <v>2593</v>
      </c>
      <c r="C12" s="242"/>
      <c r="D12" s="242" t="s">
        <v>427</v>
      </c>
      <c r="E12" s="242"/>
      <c r="F12" s="242"/>
      <c r="G12" s="242"/>
      <c r="H12" s="242">
        <v>1</v>
      </c>
      <c r="J12" s="250" t="s">
        <v>2671</v>
      </c>
      <c r="K12" s="240" t="str">
        <f t="shared" si="0"/>
        <v>e2808</v>
      </c>
      <c r="L12" s="249" t="str">
        <f t="shared" si="1"/>
        <v>&gt;= 40% et &lt; 45%</v>
      </c>
      <c r="O12" s="240" t="s">
        <v>427</v>
      </c>
    </row>
    <row r="13" spans="1:22">
      <c r="A13" s="246" t="s">
        <v>2673</v>
      </c>
      <c r="B13" s="242" t="s">
        <v>2594</v>
      </c>
      <c r="C13" s="242"/>
      <c r="D13" s="242" t="s">
        <v>427</v>
      </c>
      <c r="E13" s="242"/>
      <c r="F13" s="242"/>
      <c r="G13" s="242"/>
      <c r="H13" s="242">
        <v>1</v>
      </c>
      <c r="J13" s="250" t="s">
        <v>2672</v>
      </c>
      <c r="K13" s="240" t="str">
        <f t="shared" si="0"/>
        <v>e2809</v>
      </c>
      <c r="L13" s="249" t="str">
        <f t="shared" si="1"/>
        <v>&gt;= 45% et &lt; 50%</v>
      </c>
      <c r="O13" s="240" t="s">
        <v>427</v>
      </c>
    </row>
    <row r="14" spans="1:22">
      <c r="A14" s="246" t="s">
        <v>2674</v>
      </c>
      <c r="B14" s="242" t="s">
        <v>2595</v>
      </c>
      <c r="C14" s="242"/>
      <c r="D14" s="242" t="s">
        <v>427</v>
      </c>
      <c r="E14" s="242"/>
      <c r="F14" s="242"/>
      <c r="G14" s="242"/>
      <c r="H14" s="242">
        <v>1</v>
      </c>
      <c r="J14" s="250" t="s">
        <v>2673</v>
      </c>
      <c r="K14" s="240" t="str">
        <f t="shared" si="0"/>
        <v>e2810</v>
      </c>
      <c r="L14" s="249" t="str">
        <f t="shared" si="1"/>
        <v>&gt;= 50% et &lt; 55%</v>
      </c>
      <c r="O14" s="240" t="s">
        <v>427</v>
      </c>
    </row>
    <row r="15" spans="1:22">
      <c r="A15" s="246" t="s">
        <v>2675</v>
      </c>
      <c r="B15" s="242" t="s">
        <v>2596</v>
      </c>
      <c r="C15" s="242"/>
      <c r="D15" s="242" t="s">
        <v>427</v>
      </c>
      <c r="E15" s="242"/>
      <c r="F15" s="242"/>
      <c r="G15" s="242"/>
      <c r="H15" s="242">
        <v>1</v>
      </c>
      <c r="J15" s="250" t="s">
        <v>2674</v>
      </c>
      <c r="K15" s="240" t="str">
        <f t="shared" si="0"/>
        <v>e2811</v>
      </c>
      <c r="L15" s="249" t="str">
        <f t="shared" si="1"/>
        <v>&gt;= 55% et &lt; 60%</v>
      </c>
      <c r="O15" s="240" t="s">
        <v>427</v>
      </c>
    </row>
    <row r="16" spans="1:22">
      <c r="A16" s="246" t="s">
        <v>2676</v>
      </c>
      <c r="B16" s="242" t="s">
        <v>2597</v>
      </c>
      <c r="C16" s="242"/>
      <c r="D16" s="242" t="s">
        <v>427</v>
      </c>
      <c r="E16" s="242"/>
      <c r="F16" s="242"/>
      <c r="G16" s="242"/>
      <c r="H16" s="242">
        <v>1</v>
      </c>
      <c r="J16" s="250" t="s">
        <v>2675</v>
      </c>
      <c r="K16" s="240" t="str">
        <f t="shared" si="0"/>
        <v>e2812</v>
      </c>
      <c r="L16" s="249" t="str">
        <f t="shared" si="1"/>
        <v>&gt;= 60% et &lt; 65%</v>
      </c>
      <c r="O16" s="240" t="s">
        <v>427</v>
      </c>
    </row>
    <row r="17" spans="1:15">
      <c r="A17" s="246" t="s">
        <v>2677</v>
      </c>
      <c r="B17" s="242" t="s">
        <v>2598</v>
      </c>
      <c r="C17" s="242"/>
      <c r="D17" s="242" t="s">
        <v>427</v>
      </c>
      <c r="E17" s="242"/>
      <c r="F17" s="242"/>
      <c r="G17" s="242"/>
      <c r="H17" s="242">
        <v>1</v>
      </c>
      <c r="J17" s="250" t="s">
        <v>2676</v>
      </c>
      <c r="K17" s="240" t="str">
        <f t="shared" si="0"/>
        <v>e2813</v>
      </c>
      <c r="L17" s="249" t="str">
        <f t="shared" si="1"/>
        <v>&gt;= 65% et &lt; 70%</v>
      </c>
      <c r="O17" s="240" t="s">
        <v>427</v>
      </c>
    </row>
    <row r="18" spans="1:15">
      <c r="A18" s="246" t="s">
        <v>2678</v>
      </c>
      <c r="B18" s="242" t="s">
        <v>2599</v>
      </c>
      <c r="C18" s="242"/>
      <c r="D18" s="242" t="s">
        <v>427</v>
      </c>
      <c r="E18" s="242"/>
      <c r="F18" s="242"/>
      <c r="G18" s="242"/>
      <c r="H18" s="242">
        <v>1</v>
      </c>
      <c r="J18" s="250" t="s">
        <v>2677</v>
      </c>
      <c r="K18" s="240" t="str">
        <f t="shared" si="0"/>
        <v>e2814</v>
      </c>
      <c r="L18" s="249" t="str">
        <f t="shared" si="1"/>
        <v>&gt;= 70% et &lt; 75%</v>
      </c>
      <c r="O18" s="240" t="s">
        <v>427</v>
      </c>
    </row>
    <row r="19" spans="1:15">
      <c r="A19" s="246" t="s">
        <v>2679</v>
      </c>
      <c r="B19" s="242" t="s">
        <v>2600</v>
      </c>
      <c r="C19" s="242"/>
      <c r="D19" s="242" t="s">
        <v>427</v>
      </c>
      <c r="E19" s="242"/>
      <c r="F19" s="242"/>
      <c r="G19" s="242"/>
      <c r="H19" s="242">
        <v>1</v>
      </c>
      <c r="J19" s="250" t="s">
        <v>2678</v>
      </c>
      <c r="K19" s="240" t="str">
        <f t="shared" si="0"/>
        <v>e2815</v>
      </c>
      <c r="L19" s="249" t="str">
        <f t="shared" si="1"/>
        <v>&gt;= 75% et &lt; 80%</v>
      </c>
      <c r="O19" s="240" t="s">
        <v>427</v>
      </c>
    </row>
    <row r="20" spans="1:15">
      <c r="A20" s="246" t="s">
        <v>2680</v>
      </c>
      <c r="B20" s="242" t="s">
        <v>2601</v>
      </c>
      <c r="C20" s="242"/>
      <c r="D20" s="242" t="s">
        <v>427</v>
      </c>
      <c r="E20" s="242"/>
      <c r="F20" s="242"/>
      <c r="G20" s="242"/>
      <c r="H20" s="242">
        <v>1</v>
      </c>
      <c r="J20" s="250" t="s">
        <v>2679</v>
      </c>
      <c r="K20" s="240" t="str">
        <f t="shared" si="0"/>
        <v>e2816</v>
      </c>
      <c r="L20" s="249" t="str">
        <f t="shared" si="1"/>
        <v>&gt;= 80% et &lt; 85%</v>
      </c>
      <c r="O20" s="240" t="s">
        <v>427</v>
      </c>
    </row>
    <row r="21" spans="1:15">
      <c r="A21" s="246" t="s">
        <v>2681</v>
      </c>
      <c r="B21" s="242" t="s">
        <v>2602</v>
      </c>
      <c r="C21" s="242"/>
      <c r="D21" s="242" t="s">
        <v>427</v>
      </c>
      <c r="E21" s="242"/>
      <c r="F21" s="242"/>
      <c r="G21" s="242"/>
      <c r="H21" s="242">
        <v>1</v>
      </c>
      <c r="J21" s="250" t="s">
        <v>2680</v>
      </c>
      <c r="K21" s="240" t="str">
        <f t="shared" si="0"/>
        <v>e2817</v>
      </c>
      <c r="L21" s="249" t="str">
        <f t="shared" si="1"/>
        <v>&gt;= 85% et &lt; 90%</v>
      </c>
      <c r="O21" s="240" t="s">
        <v>427</v>
      </c>
    </row>
    <row r="22" spans="1:15">
      <c r="A22" s="246" t="s">
        <v>2682</v>
      </c>
      <c r="B22" s="242" t="s">
        <v>2603</v>
      </c>
      <c r="C22" s="242"/>
      <c r="D22" s="242" t="s">
        <v>427</v>
      </c>
      <c r="E22" s="242"/>
      <c r="F22" s="242"/>
      <c r="G22" s="242"/>
      <c r="H22" s="242">
        <v>1</v>
      </c>
      <c r="J22" s="250" t="s">
        <v>2681</v>
      </c>
      <c r="K22" s="240" t="str">
        <f t="shared" si="0"/>
        <v>e2818</v>
      </c>
      <c r="L22" s="249" t="str">
        <f t="shared" si="1"/>
        <v>&gt;= 90% et &lt; 95%</v>
      </c>
      <c r="O22" s="240" t="s">
        <v>427</v>
      </c>
    </row>
    <row r="23" spans="1:15">
      <c r="A23" s="246" t="s">
        <v>2711</v>
      </c>
      <c r="B23" s="242" t="s">
        <v>2604</v>
      </c>
      <c r="C23" s="242"/>
      <c r="D23" s="242" t="s">
        <v>427</v>
      </c>
      <c r="E23" s="242"/>
      <c r="F23" s="242"/>
      <c r="G23" s="242"/>
      <c r="H23" s="242">
        <v>1</v>
      </c>
      <c r="J23" s="250" t="s">
        <v>2682</v>
      </c>
      <c r="K23" s="240" t="str">
        <f t="shared" si="0"/>
        <v>e2819</v>
      </c>
      <c r="L23" s="249" t="str">
        <f t="shared" si="1"/>
        <v>&gt;= 95% et &lt; 100%</v>
      </c>
      <c r="O23" s="240" t="s">
        <v>427</v>
      </c>
    </row>
    <row r="24" spans="1:15">
      <c r="A24" s="246" t="s">
        <v>2661</v>
      </c>
      <c r="B24" s="242" t="s">
        <v>2662</v>
      </c>
      <c r="C24" s="242"/>
      <c r="D24" s="242" t="s">
        <v>427</v>
      </c>
      <c r="E24" s="242"/>
      <c r="F24" s="242"/>
      <c r="G24" s="242"/>
      <c r="H24" s="242">
        <v>1</v>
      </c>
      <c r="J24" s="250" t="s">
        <v>2711</v>
      </c>
      <c r="K24" s="240" t="str">
        <f t="shared" si="0"/>
        <v>e2820</v>
      </c>
      <c r="L24" s="249" t="str">
        <f t="shared" si="1"/>
        <v>100%</v>
      </c>
      <c r="O24" s="240" t="s">
        <v>427</v>
      </c>
    </row>
    <row r="25" spans="1:15">
      <c r="A25" s="251"/>
      <c r="J25" s="252" t="s">
        <v>2661</v>
      </c>
      <c r="K25" s="240" t="str">
        <f t="shared" si="0"/>
        <v>e2821</v>
      </c>
      <c r="L25" s="249" t="str">
        <f t="shared" si="1"/>
        <v>&gt; 100%</v>
      </c>
      <c r="O25" s="240" t="s">
        <v>427</v>
      </c>
    </row>
    <row r="26" spans="1:15">
      <c r="A26" s="251"/>
    </row>
    <row r="27" spans="1:15">
      <c r="A27" s="251"/>
    </row>
    <row r="28" spans="1:15">
      <c r="A28" s="251"/>
    </row>
    <row r="29" spans="1:15">
      <c r="A29" s="251"/>
    </row>
    <row r="30" spans="1:15">
      <c r="A30" s="251"/>
    </row>
    <row r="31" spans="1:15">
      <c r="A31" s="25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</sheetPr>
  <dimension ref="A1:M31"/>
  <sheetViews>
    <sheetView tabSelected="1" zoomScale="85" zoomScaleNormal="85" workbookViewId="0">
      <selection activeCell="B1" sqref="B1"/>
    </sheetView>
  </sheetViews>
  <sheetFormatPr baseColWidth="10" defaultRowHeight="15"/>
  <cols>
    <col min="1" max="1" width="4" bestFit="1" customWidth="1"/>
    <col min="3" max="3" width="41.5703125" customWidth="1"/>
  </cols>
  <sheetData>
    <row r="1" spans="1:13">
      <c r="A1" s="24" t="s">
        <v>406</v>
      </c>
      <c r="B1" s="24" t="s">
        <v>552</v>
      </c>
      <c r="C1" s="24" t="s">
        <v>553</v>
      </c>
      <c r="D1" s="24" t="s">
        <v>554</v>
      </c>
      <c r="E1" s="24" t="s">
        <v>238</v>
      </c>
      <c r="F1" s="24" t="s">
        <v>409</v>
      </c>
      <c r="G1" s="24" t="s">
        <v>410</v>
      </c>
      <c r="H1" s="24" t="s">
        <v>555</v>
      </c>
      <c r="I1" s="24" t="s">
        <v>556</v>
      </c>
      <c r="J1" s="126" t="s">
        <v>1824</v>
      </c>
      <c r="K1" s="126" t="s">
        <v>1825</v>
      </c>
      <c r="L1" s="126" t="s">
        <v>1826</v>
      </c>
      <c r="M1" s="126" t="s">
        <v>242</v>
      </c>
    </row>
    <row r="2" spans="1:13">
      <c r="A2" s="25">
        <v>1</v>
      </c>
      <c r="B2" s="25" t="s">
        <v>1569</v>
      </c>
      <c r="C2" s="25" t="s">
        <v>557</v>
      </c>
      <c r="D2" s="25" t="s">
        <v>558</v>
      </c>
      <c r="E2" s="25" t="s">
        <v>427</v>
      </c>
    </row>
    <row r="3" spans="1:13">
      <c r="A3" s="26">
        <v>2</v>
      </c>
      <c r="B3" s="26" t="s">
        <v>0</v>
      </c>
      <c r="C3" s="26" t="s">
        <v>119</v>
      </c>
      <c r="D3" s="26" t="s">
        <v>559</v>
      </c>
      <c r="E3" s="26" t="s">
        <v>243</v>
      </c>
    </row>
    <row r="4" spans="1:13">
      <c r="A4" s="26">
        <v>3</v>
      </c>
      <c r="B4" s="26" t="s">
        <v>5</v>
      </c>
      <c r="C4" s="26" t="s">
        <v>560</v>
      </c>
      <c r="D4" s="26" t="s">
        <v>559</v>
      </c>
      <c r="E4" s="26" t="s">
        <v>243</v>
      </c>
    </row>
    <row r="5" spans="1:13">
      <c r="A5" s="26">
        <v>4</v>
      </c>
      <c r="B5" s="26" t="s">
        <v>83</v>
      </c>
      <c r="C5" s="26" t="s">
        <v>561</v>
      </c>
      <c r="D5" s="26" t="s">
        <v>559</v>
      </c>
      <c r="E5" s="26" t="s">
        <v>243</v>
      </c>
      <c r="G5" s="142"/>
    </row>
    <row r="6" spans="1:13">
      <c r="A6" s="26">
        <v>5</v>
      </c>
      <c r="B6" s="26" t="s">
        <v>81</v>
      </c>
      <c r="C6" s="26" t="s">
        <v>84</v>
      </c>
      <c r="D6" s="26" t="s">
        <v>559</v>
      </c>
      <c r="E6" s="26" t="s">
        <v>243</v>
      </c>
      <c r="G6" s="142"/>
    </row>
    <row r="7" spans="1:13">
      <c r="A7">
        <v>6</v>
      </c>
      <c r="B7" t="s">
        <v>1374</v>
      </c>
      <c r="C7" t="s">
        <v>1427</v>
      </c>
      <c r="D7" t="s">
        <v>559</v>
      </c>
      <c r="E7" t="s">
        <v>243</v>
      </c>
    </row>
    <row r="8" spans="1:13">
      <c r="A8" s="30">
        <v>8</v>
      </c>
      <c r="B8" s="30" t="s">
        <v>66</v>
      </c>
      <c r="C8" s="30" t="s">
        <v>567</v>
      </c>
      <c r="D8" s="30" t="s">
        <v>559</v>
      </c>
      <c r="E8" s="30" t="s">
        <v>243</v>
      </c>
    </row>
    <row r="9" spans="1:13">
      <c r="A9" s="28">
        <v>9</v>
      </c>
      <c r="B9" s="13" t="s">
        <v>288</v>
      </c>
      <c r="C9" s="28" t="s">
        <v>1901</v>
      </c>
      <c r="D9" s="27" t="s">
        <v>559</v>
      </c>
      <c r="E9" s="27" t="s">
        <v>243</v>
      </c>
      <c r="G9" s="139"/>
    </row>
    <row r="10" spans="1:13">
      <c r="A10" s="28">
        <v>11</v>
      </c>
      <c r="B10" s="143" t="s">
        <v>249</v>
      </c>
      <c r="C10" s="28" t="s">
        <v>562</v>
      </c>
      <c r="D10" s="27" t="s">
        <v>559</v>
      </c>
      <c r="E10" s="27" t="s">
        <v>243</v>
      </c>
    </row>
    <row r="11" spans="1:13">
      <c r="A11" s="28">
        <v>14</v>
      </c>
      <c r="B11" s="13" t="s">
        <v>24</v>
      </c>
      <c r="C11" s="28" t="s">
        <v>563</v>
      </c>
      <c r="D11" s="27" t="s">
        <v>559</v>
      </c>
      <c r="E11" s="27" t="s">
        <v>243</v>
      </c>
    </row>
    <row r="12" spans="1:13">
      <c r="A12" s="28">
        <v>19</v>
      </c>
      <c r="B12" s="13" t="s">
        <v>323</v>
      </c>
      <c r="C12" s="28" t="s">
        <v>564</v>
      </c>
      <c r="D12" s="27" t="s">
        <v>559</v>
      </c>
      <c r="E12" s="27" t="s">
        <v>243</v>
      </c>
    </row>
    <row r="13" spans="1:13">
      <c r="A13" s="28">
        <v>29</v>
      </c>
      <c r="B13" s="13" t="s">
        <v>362</v>
      </c>
      <c r="C13" s="28" t="s">
        <v>565</v>
      </c>
      <c r="D13" s="27" t="s">
        <v>559</v>
      </c>
      <c r="E13" s="27" t="s">
        <v>243</v>
      </c>
    </row>
    <row r="14" spans="1:13" s="9" customFormat="1">
      <c r="A14" s="37">
        <v>31</v>
      </c>
      <c r="B14" s="13" t="s">
        <v>336</v>
      </c>
      <c r="C14" s="37" t="s">
        <v>637</v>
      </c>
      <c r="D14" s="37" t="s">
        <v>559</v>
      </c>
      <c r="E14" s="37" t="s">
        <v>243</v>
      </c>
      <c r="G14"/>
    </row>
    <row r="15" spans="1:13" s="9" customFormat="1">
      <c r="A15" s="9">
        <v>37</v>
      </c>
      <c r="B15" s="9" t="s">
        <v>1073</v>
      </c>
      <c r="C15" s="9" t="s">
        <v>1074</v>
      </c>
      <c r="D15" s="9" t="s">
        <v>1075</v>
      </c>
      <c r="E15" s="9" t="s">
        <v>427</v>
      </c>
      <c r="G15"/>
      <c r="I15" s="9" t="s">
        <v>1169</v>
      </c>
    </row>
    <row r="16" spans="1:13">
      <c r="A16">
        <v>35</v>
      </c>
      <c r="B16" t="s">
        <v>1076</v>
      </c>
      <c r="C16" t="s">
        <v>1077</v>
      </c>
      <c r="D16" t="s">
        <v>1075</v>
      </c>
      <c r="E16" t="s">
        <v>427</v>
      </c>
      <c r="I16" t="s">
        <v>1170</v>
      </c>
    </row>
    <row r="17" spans="1:9">
      <c r="A17" s="31">
        <v>41</v>
      </c>
      <c r="B17" s="13" t="s">
        <v>63</v>
      </c>
      <c r="C17" s="31" t="s">
        <v>572</v>
      </c>
      <c r="D17" s="29" t="s">
        <v>559</v>
      </c>
      <c r="E17" s="29" t="s">
        <v>243</v>
      </c>
      <c r="G17" s="139"/>
    </row>
    <row r="18" spans="1:9">
      <c r="A18" s="28">
        <v>44</v>
      </c>
      <c r="B18" s="13" t="s">
        <v>382</v>
      </c>
      <c r="C18" s="31" t="s">
        <v>527</v>
      </c>
      <c r="D18" s="30" t="s">
        <v>559</v>
      </c>
      <c r="E18" s="30" t="s">
        <v>243</v>
      </c>
      <c r="G18" s="139"/>
    </row>
    <row r="19" spans="1:9">
      <c r="A19" s="9">
        <v>49</v>
      </c>
      <c r="B19" s="9" t="s">
        <v>1373</v>
      </c>
      <c r="C19" s="9" t="s">
        <v>1529</v>
      </c>
      <c r="D19" s="9" t="s">
        <v>559</v>
      </c>
      <c r="E19" s="9" t="s">
        <v>243</v>
      </c>
    </row>
    <row r="20" spans="1:9">
      <c r="A20" s="31">
        <v>100</v>
      </c>
      <c r="B20" s="13" t="s">
        <v>363</v>
      </c>
      <c r="C20" s="31" t="s">
        <v>566</v>
      </c>
      <c r="D20" s="30" t="s">
        <v>559</v>
      </c>
      <c r="E20" s="31" t="s">
        <v>427</v>
      </c>
    </row>
    <row r="21" spans="1:9">
      <c r="A21" s="31">
        <v>101</v>
      </c>
      <c r="B21" s="143" t="s">
        <v>124</v>
      </c>
      <c r="C21" s="31" t="s">
        <v>573</v>
      </c>
      <c r="D21" s="30" t="s">
        <v>559</v>
      </c>
      <c r="E21" s="31" t="s">
        <v>427</v>
      </c>
      <c r="G21" s="139"/>
    </row>
    <row r="22" spans="1:9">
      <c r="A22" s="31">
        <v>102</v>
      </c>
      <c r="B22" s="13" t="s">
        <v>177</v>
      </c>
      <c r="C22" s="31" t="s">
        <v>176</v>
      </c>
      <c r="D22" s="30" t="s">
        <v>559</v>
      </c>
      <c r="E22" s="31" t="s">
        <v>427</v>
      </c>
    </row>
    <row r="23" spans="1:9">
      <c r="A23" s="37">
        <v>103</v>
      </c>
      <c r="B23" s="13" t="s">
        <v>1103</v>
      </c>
      <c r="C23" s="37" t="s">
        <v>1104</v>
      </c>
      <c r="D23" s="36" t="s">
        <v>559</v>
      </c>
      <c r="E23" s="37" t="s">
        <v>427</v>
      </c>
    </row>
    <row r="24" spans="1:9">
      <c r="A24" s="37">
        <v>104</v>
      </c>
      <c r="B24" s="13" t="s">
        <v>1670</v>
      </c>
      <c r="C24" s="37" t="s">
        <v>1671</v>
      </c>
      <c r="D24" s="36" t="s">
        <v>559</v>
      </c>
      <c r="E24" s="37" t="s">
        <v>427</v>
      </c>
    </row>
    <row r="25" spans="1:9" s="135" customFormat="1">
      <c r="A25" s="138">
        <v>150</v>
      </c>
      <c r="B25" s="136" t="s">
        <v>1954</v>
      </c>
      <c r="C25" s="138" t="s">
        <v>1955</v>
      </c>
      <c r="D25" s="137" t="s">
        <v>559</v>
      </c>
      <c r="E25" s="138" t="s">
        <v>427</v>
      </c>
      <c r="F25"/>
    </row>
    <row r="26" spans="1:9" s="135" customFormat="1">
      <c r="A26" s="138">
        <v>151</v>
      </c>
      <c r="B26" s="136" t="s">
        <v>1956</v>
      </c>
      <c r="C26" s="138" t="s">
        <v>1957</v>
      </c>
      <c r="D26" s="137" t="s">
        <v>559</v>
      </c>
      <c r="E26" s="138" t="s">
        <v>427</v>
      </c>
      <c r="F26"/>
      <c r="G26"/>
    </row>
    <row r="27" spans="1:9" s="135" customFormat="1">
      <c r="A27" s="138">
        <v>152</v>
      </c>
      <c r="B27" s="136" t="s">
        <v>1958</v>
      </c>
      <c r="C27" s="138" t="s">
        <v>1959</v>
      </c>
      <c r="D27" s="137" t="s">
        <v>559</v>
      </c>
      <c r="E27" s="138" t="s">
        <v>427</v>
      </c>
      <c r="G27"/>
    </row>
    <row r="28" spans="1:9">
      <c r="A28" s="138">
        <v>153</v>
      </c>
      <c r="B28" s="143" t="s">
        <v>2472</v>
      </c>
      <c r="C28" s="138" t="s">
        <v>2480</v>
      </c>
      <c r="D28" s="139" t="s">
        <v>1075</v>
      </c>
      <c r="E28" s="139" t="s">
        <v>427</v>
      </c>
      <c r="F28" s="139"/>
      <c r="G28" s="139"/>
      <c r="H28" s="139"/>
      <c r="I28" s="139" t="s">
        <v>1170</v>
      </c>
    </row>
    <row r="29" spans="1:9">
      <c r="A29" s="138">
        <v>154</v>
      </c>
      <c r="B29" s="143" t="s">
        <v>2513</v>
      </c>
      <c r="C29" s="138" t="s">
        <v>2515</v>
      </c>
      <c r="D29" s="138" t="s">
        <v>559</v>
      </c>
      <c r="E29" s="138" t="s">
        <v>427</v>
      </c>
      <c r="F29" s="142"/>
      <c r="G29" s="142"/>
      <c r="H29" s="142"/>
      <c r="I29" s="142"/>
    </row>
    <row r="30" spans="1:9">
      <c r="A30" s="218">
        <v>155</v>
      </c>
      <c r="B30" s="215" t="s">
        <v>334</v>
      </c>
      <c r="C30" s="218" t="s">
        <v>2607</v>
      </c>
      <c r="D30" s="218" t="s">
        <v>559</v>
      </c>
      <c r="E30" s="218" t="s">
        <v>427</v>
      </c>
    </row>
    <row r="31" spans="1:9">
      <c r="A31" s="218">
        <v>156</v>
      </c>
      <c r="B31" s="215" t="s">
        <v>2684</v>
      </c>
      <c r="C31" s="218" t="s">
        <v>2686</v>
      </c>
      <c r="D31" s="218" t="s">
        <v>559</v>
      </c>
      <c r="E31" s="218" t="s">
        <v>427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zoomScale="70" zoomScaleNormal="70" workbookViewId="0">
      <selection activeCell="J27" sqref="J27"/>
    </sheetView>
  </sheetViews>
  <sheetFormatPr baseColWidth="10" defaultRowHeight="15"/>
  <cols>
    <col min="1" max="1" width="51.42578125" bestFit="1" customWidth="1"/>
    <col min="2" max="2" width="6.28515625" bestFit="1" customWidth="1"/>
    <col min="10" max="10" width="64.140625" customWidth="1"/>
    <col min="12" max="12" width="51.42578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s="142" t="s">
        <v>1948</v>
      </c>
      <c r="C2" t="s">
        <v>610</v>
      </c>
      <c r="D2" s="142" t="s">
        <v>427</v>
      </c>
      <c r="H2">
        <f>COUNTIF($J$2:$J$415,A2)</f>
        <v>1</v>
      </c>
      <c r="I2" s="40"/>
      <c r="J2" s="42" t="s">
        <v>635</v>
      </c>
      <c r="L2" s="177"/>
      <c r="O2" t="s">
        <v>427</v>
      </c>
      <c r="Q2" t="s">
        <v>363</v>
      </c>
    </row>
    <row r="3" spans="1:22">
      <c r="A3" s="14" t="s">
        <v>1240</v>
      </c>
      <c r="B3" t="s">
        <v>1031</v>
      </c>
      <c r="D3" t="s">
        <v>427</v>
      </c>
      <c r="H3">
        <f>COUNTIF($J$2:$J$415,A3)</f>
        <v>1</v>
      </c>
      <c r="I3" s="139"/>
      <c r="J3" s="53" t="s">
        <v>609</v>
      </c>
      <c r="K3" s="142" t="s">
        <v>1948</v>
      </c>
      <c r="L3" s="186" t="str">
        <f>J3</f>
        <v>NA</v>
      </c>
      <c r="O3" t="s">
        <v>427</v>
      </c>
      <c r="P3" t="s">
        <v>2409</v>
      </c>
    </row>
    <row r="4" spans="1:22">
      <c r="A4" s="14" t="s">
        <v>365</v>
      </c>
      <c r="B4" t="s">
        <v>1032</v>
      </c>
      <c r="D4" t="s">
        <v>427</v>
      </c>
      <c r="H4">
        <f>COUNTIF($J$2:$J$415,A4)</f>
        <v>1</v>
      </c>
      <c r="J4" s="47" t="s">
        <v>1240</v>
      </c>
      <c r="K4" s="139" t="s">
        <v>1031</v>
      </c>
      <c r="L4" s="186" t="str">
        <f>J4</f>
        <v>PSNEM dérogatoire à la méthode de droit commun</v>
      </c>
      <c r="M4" s="139"/>
      <c r="N4" s="139"/>
      <c r="O4" s="139" t="s">
        <v>427</v>
      </c>
      <c r="P4" s="139"/>
      <c r="Q4" s="139"/>
    </row>
    <row r="5" spans="1:22">
      <c r="I5" s="139"/>
      <c r="J5" s="47" t="s">
        <v>365</v>
      </c>
      <c r="K5" s="139" t="s">
        <v>1032</v>
      </c>
      <c r="L5" s="186" t="str">
        <f>J5</f>
        <v>PSNEM en application de la méthode du droit commun</v>
      </c>
      <c r="M5" s="139"/>
      <c r="N5" s="139"/>
      <c r="O5" s="139" t="s">
        <v>427</v>
      </c>
      <c r="P5" s="139"/>
      <c r="Q5" s="13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7"/>
  <sheetViews>
    <sheetView zoomScale="90" zoomScaleNormal="90" workbookViewId="0">
      <selection activeCell="A2" sqref="A2"/>
    </sheetView>
  </sheetViews>
  <sheetFormatPr baseColWidth="10" defaultRowHeight="15"/>
  <cols>
    <col min="1" max="1" width="79.85546875" bestFit="1" customWidth="1"/>
    <col min="2" max="2" width="6.5703125" bestFit="1" customWidth="1"/>
    <col min="10" max="10" width="81.140625" style="9" bestFit="1" customWidth="1"/>
    <col min="12" max="12" width="35.7109375" style="188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t="s">
        <v>1948</v>
      </c>
      <c r="C2" t="s">
        <v>610</v>
      </c>
      <c r="D2" t="s">
        <v>427</v>
      </c>
      <c r="H2">
        <f t="shared" ref="H2:H20" si="0">COUNTIF($J$2:$J$414,A2)</f>
        <v>4</v>
      </c>
      <c r="J2" s="44" t="s">
        <v>1533</v>
      </c>
      <c r="L2" s="199"/>
      <c r="O2" t="s">
        <v>427</v>
      </c>
      <c r="Q2" t="s">
        <v>302</v>
      </c>
    </row>
    <row r="3" spans="1:22">
      <c r="A3" t="s">
        <v>194</v>
      </c>
      <c r="B3" t="s">
        <v>1033</v>
      </c>
      <c r="D3" t="s">
        <v>427</v>
      </c>
      <c r="H3">
        <f t="shared" si="0"/>
        <v>1</v>
      </c>
      <c r="J3" s="45" t="s">
        <v>244</v>
      </c>
      <c r="K3" s="1" t="str">
        <f>VLOOKUP(J3,$A$1:$I$305,2,FALSE)</f>
        <v>e0</v>
      </c>
      <c r="L3" s="199" t="str">
        <f t="shared" ref="L3:L14" si="1">J3</f>
        <v>Total/NA</v>
      </c>
      <c r="M3" t="s">
        <v>190</v>
      </c>
      <c r="O3" t="s">
        <v>243</v>
      </c>
    </row>
    <row r="4" spans="1:22">
      <c r="A4" t="s">
        <v>350</v>
      </c>
      <c r="B4" t="s">
        <v>1034</v>
      </c>
      <c r="D4" t="s">
        <v>427</v>
      </c>
      <c r="H4">
        <f t="shared" si="0"/>
        <v>1</v>
      </c>
      <c r="J4" s="46" t="s">
        <v>352</v>
      </c>
      <c r="K4" s="1" t="str">
        <f t="shared" ref="K4:K23" si="2">VLOOKUP(J4,$A$1:$I$305,2,FALSE)</f>
        <v>e1602</v>
      </c>
      <c r="L4" s="200" t="str">
        <f t="shared" si="1"/>
        <v>Intérêts techniques</v>
      </c>
      <c r="M4" t="s">
        <v>190</v>
      </c>
      <c r="N4" t="s">
        <v>192</v>
      </c>
      <c r="O4" t="s">
        <v>427</v>
      </c>
    </row>
    <row r="5" spans="1:22">
      <c r="A5" t="s">
        <v>352</v>
      </c>
      <c r="B5" t="s">
        <v>1035</v>
      </c>
      <c r="D5" t="s">
        <v>427</v>
      </c>
      <c r="H5">
        <f t="shared" si="0"/>
        <v>1</v>
      </c>
      <c r="J5" s="22" t="s">
        <v>1162</v>
      </c>
      <c r="K5" s="1" t="str">
        <f t="shared" si="2"/>
        <v>e1603</v>
      </c>
      <c r="L5" s="186" t="str">
        <f t="shared" si="1"/>
        <v>Intérêts techniques inclus dans les prestations versées et provisions pour sinistres à payer</v>
      </c>
      <c r="N5" t="s">
        <v>192</v>
      </c>
      <c r="O5" t="s">
        <v>427</v>
      </c>
    </row>
    <row r="6" spans="1:22">
      <c r="A6" s="9" t="s">
        <v>1162</v>
      </c>
      <c r="B6" t="s">
        <v>1036</v>
      </c>
      <c r="D6" t="s">
        <v>427</v>
      </c>
      <c r="H6">
        <f t="shared" si="0"/>
        <v>1</v>
      </c>
      <c r="J6" s="22" t="s">
        <v>1161</v>
      </c>
      <c r="K6" s="1" t="str">
        <f t="shared" si="2"/>
        <v>e1604</v>
      </c>
      <c r="L6" s="186" t="str">
        <f t="shared" si="1"/>
        <v>Intérêts techniques inclus dans les provisions d'assurance vie</v>
      </c>
      <c r="N6" t="s">
        <v>192</v>
      </c>
      <c r="O6" t="s">
        <v>427</v>
      </c>
    </row>
    <row r="7" spans="1:22">
      <c r="A7" s="9" t="s">
        <v>1161</v>
      </c>
      <c r="B7" t="s">
        <v>1037</v>
      </c>
      <c r="D7" t="s">
        <v>427</v>
      </c>
      <c r="H7">
        <f t="shared" si="0"/>
        <v>1</v>
      </c>
      <c r="J7" s="47" t="s">
        <v>355</v>
      </c>
      <c r="K7" s="1" t="str">
        <f t="shared" si="2"/>
        <v>e1607</v>
      </c>
      <c r="L7" s="186" t="str">
        <f t="shared" si="1"/>
        <v>Participations aux bénéfices et dotation</v>
      </c>
      <c r="M7" t="s">
        <v>190</v>
      </c>
      <c r="N7" t="s">
        <v>192</v>
      </c>
      <c r="O7" t="s">
        <v>427</v>
      </c>
    </row>
    <row r="8" spans="1:22">
      <c r="A8" t="s">
        <v>351</v>
      </c>
      <c r="B8" t="s">
        <v>1038</v>
      </c>
      <c r="D8" t="s">
        <v>427</v>
      </c>
      <c r="H8">
        <f t="shared" si="0"/>
        <v>1</v>
      </c>
      <c r="J8" s="48" t="s">
        <v>273</v>
      </c>
      <c r="K8" s="1" t="str">
        <f t="shared" si="2"/>
        <v>e1606</v>
      </c>
      <c r="L8" s="200" t="str">
        <f t="shared" si="1"/>
        <v>Participations aux bénéfices</v>
      </c>
      <c r="M8" t="s">
        <v>190</v>
      </c>
      <c r="N8" t="s">
        <v>192</v>
      </c>
      <c r="O8" t="s">
        <v>427</v>
      </c>
    </row>
    <row r="9" spans="1:22">
      <c r="A9" t="s">
        <v>273</v>
      </c>
      <c r="B9" t="s">
        <v>1039</v>
      </c>
      <c r="D9" t="s">
        <v>427</v>
      </c>
      <c r="H9">
        <f t="shared" si="0"/>
        <v>1</v>
      </c>
      <c r="J9" s="49" t="s">
        <v>1163</v>
      </c>
      <c r="K9" s="1" t="str">
        <f t="shared" si="2"/>
        <v>e1611</v>
      </c>
      <c r="L9" s="200" t="str">
        <f t="shared" si="1"/>
        <v>Participations aux bénéfices incorporées aux prestations et provisions pour sinistre à payer</v>
      </c>
      <c r="N9" t="s">
        <v>192</v>
      </c>
      <c r="O9" t="s">
        <v>427</v>
      </c>
    </row>
    <row r="10" spans="1:22">
      <c r="A10" t="s">
        <v>355</v>
      </c>
      <c r="B10" t="s">
        <v>1040</v>
      </c>
      <c r="D10" t="s">
        <v>427</v>
      </c>
      <c r="H10">
        <f t="shared" si="0"/>
        <v>1</v>
      </c>
      <c r="J10" s="49" t="s">
        <v>1164</v>
      </c>
      <c r="K10" s="1" t="str">
        <f t="shared" si="2"/>
        <v>e1612</v>
      </c>
      <c r="L10" s="200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427</v>
      </c>
    </row>
    <row r="11" spans="1:22">
      <c r="A11" s="9" t="s">
        <v>1166</v>
      </c>
      <c r="B11" t="s">
        <v>1041</v>
      </c>
      <c r="D11" t="s">
        <v>427</v>
      </c>
      <c r="H11">
        <f t="shared" si="0"/>
        <v>1</v>
      </c>
      <c r="J11" s="50" t="s">
        <v>1165</v>
      </c>
      <c r="K11" s="1" t="str">
        <f t="shared" si="2"/>
        <v>e1610</v>
      </c>
      <c r="L11" s="200" t="str">
        <f t="shared" si="1"/>
        <v>Participations aux bénéfices incorporées à la Provision mathématique</v>
      </c>
      <c r="N11" t="s">
        <v>192</v>
      </c>
      <c r="O11" t="s">
        <v>427</v>
      </c>
    </row>
    <row r="12" spans="1:22">
      <c r="A12" s="9" t="s">
        <v>1444</v>
      </c>
      <c r="B12" t="s">
        <v>1042</v>
      </c>
      <c r="D12" t="s">
        <v>427</v>
      </c>
      <c r="H12">
        <f t="shared" si="0"/>
        <v>1</v>
      </c>
      <c r="J12" s="50" t="s">
        <v>1166</v>
      </c>
      <c r="K12" s="1" t="str">
        <f t="shared" si="2"/>
        <v>e1608</v>
      </c>
      <c r="L12" s="200" t="str">
        <f t="shared" si="1"/>
        <v>Participations aux bénéfices incorporées à la Provision de diversification</v>
      </c>
      <c r="N12" t="s">
        <v>192</v>
      </c>
      <c r="O12" t="s">
        <v>427</v>
      </c>
    </row>
    <row r="13" spans="1:22">
      <c r="A13" s="9" t="s">
        <v>1165</v>
      </c>
      <c r="B13" t="s">
        <v>1043</v>
      </c>
      <c r="D13" t="s">
        <v>427</v>
      </c>
      <c r="H13">
        <f t="shared" si="0"/>
        <v>1</v>
      </c>
      <c r="J13" s="50" t="s">
        <v>1444</v>
      </c>
      <c r="K13" s="1" t="str">
        <f t="shared" si="2"/>
        <v>e1609</v>
      </c>
      <c r="L13" s="200" t="str">
        <f t="shared" si="1"/>
        <v>Participations aux bénéfices incorporées à la provision collective de diversification différée</v>
      </c>
      <c r="N13" t="s">
        <v>192</v>
      </c>
      <c r="O13" t="s">
        <v>427</v>
      </c>
    </row>
    <row r="14" spans="1:22">
      <c r="A14" s="9" t="s">
        <v>1163</v>
      </c>
      <c r="B14" t="s">
        <v>1044</v>
      </c>
      <c r="D14" t="s">
        <v>427</v>
      </c>
      <c r="H14">
        <f t="shared" si="0"/>
        <v>1</v>
      </c>
      <c r="J14" s="22" t="s">
        <v>194</v>
      </c>
      <c r="K14" s="1" t="str">
        <f t="shared" si="2"/>
        <v>e1600</v>
      </c>
      <c r="L14" s="186" t="str">
        <f t="shared" si="1"/>
        <v>Dotation aux provisions pour participation aux bénéfices</v>
      </c>
      <c r="N14" t="s">
        <v>192</v>
      </c>
      <c r="O14" t="s">
        <v>427</v>
      </c>
    </row>
    <row r="15" spans="1:22">
      <c r="A15" s="9" t="s">
        <v>1164</v>
      </c>
      <c r="B15" t="s">
        <v>1045</v>
      </c>
      <c r="D15" t="s">
        <v>427</v>
      </c>
      <c r="H15">
        <f t="shared" si="0"/>
        <v>1</v>
      </c>
      <c r="J15" s="44" t="s">
        <v>1532</v>
      </c>
      <c r="K15" s="1"/>
      <c r="L15" s="199"/>
      <c r="O15" t="s">
        <v>427</v>
      </c>
      <c r="Q15" t="s">
        <v>348</v>
      </c>
    </row>
    <row r="16" spans="1:22">
      <c r="A16" t="s">
        <v>346</v>
      </c>
      <c r="B16" t="s">
        <v>1046</v>
      </c>
      <c r="D16" t="s">
        <v>427</v>
      </c>
      <c r="H16">
        <f t="shared" si="0"/>
        <v>1</v>
      </c>
      <c r="J16" s="45" t="s">
        <v>244</v>
      </c>
      <c r="K16" s="1" t="str">
        <f t="shared" si="2"/>
        <v>e0</v>
      </c>
      <c r="L16" s="199" t="str">
        <f>J16</f>
        <v>Total/NA</v>
      </c>
      <c r="M16" t="s">
        <v>190</v>
      </c>
      <c r="O16" t="s">
        <v>243</v>
      </c>
    </row>
    <row r="17" spans="1:17">
      <c r="A17" t="s">
        <v>347</v>
      </c>
      <c r="B17" t="s">
        <v>1047</v>
      </c>
      <c r="D17" t="s">
        <v>427</v>
      </c>
      <c r="H17">
        <f t="shared" si="0"/>
        <v>1</v>
      </c>
      <c r="J17" s="47" t="s">
        <v>347</v>
      </c>
      <c r="K17" s="1" t="str">
        <f t="shared" si="2"/>
        <v>e1614</v>
      </c>
      <c r="L17" s="186" t="str">
        <f>J17</f>
        <v>Résultat Technique</v>
      </c>
      <c r="N17" t="s">
        <v>192</v>
      </c>
      <c r="O17" t="s">
        <v>427</v>
      </c>
    </row>
    <row r="18" spans="1:17">
      <c r="A18" t="s">
        <v>511</v>
      </c>
      <c r="B18" t="s">
        <v>1048</v>
      </c>
      <c r="D18" t="s">
        <v>427</v>
      </c>
      <c r="H18">
        <f t="shared" si="0"/>
        <v>1</v>
      </c>
      <c r="J18" s="47" t="s">
        <v>346</v>
      </c>
      <c r="K18" s="1" t="str">
        <f t="shared" si="2"/>
        <v>e1613</v>
      </c>
      <c r="L18" s="186" t="str">
        <f>J18</f>
        <v>Résultat Financier</v>
      </c>
      <c r="N18" t="s">
        <v>192</v>
      </c>
      <c r="O18" t="s">
        <v>427</v>
      </c>
    </row>
    <row r="19" spans="1:17">
      <c r="A19" s="139" t="s">
        <v>2550</v>
      </c>
      <c r="B19" s="139" t="s">
        <v>2548</v>
      </c>
      <c r="D19" s="139" t="s">
        <v>427</v>
      </c>
      <c r="H19" s="139">
        <f t="shared" si="0"/>
        <v>1</v>
      </c>
      <c r="J19" s="18" t="s">
        <v>636</v>
      </c>
      <c r="K19" s="1"/>
      <c r="L19" s="186"/>
      <c r="O19" t="s">
        <v>427</v>
      </c>
      <c r="Q19" t="s">
        <v>349</v>
      </c>
    </row>
    <row r="20" spans="1:17">
      <c r="A20" s="139" t="s">
        <v>2551</v>
      </c>
      <c r="B20" s="139" t="s">
        <v>2549</v>
      </c>
      <c r="D20" s="139" t="s">
        <v>427</v>
      </c>
      <c r="H20" s="139">
        <f t="shared" si="0"/>
        <v>1</v>
      </c>
      <c r="J20" s="45" t="s">
        <v>244</v>
      </c>
      <c r="K20" s="1" t="str">
        <f t="shared" si="2"/>
        <v>e0</v>
      </c>
      <c r="L20" s="199" t="str">
        <f>J20</f>
        <v>Total/NA</v>
      </c>
      <c r="M20" t="s">
        <v>190</v>
      </c>
      <c r="O20" t="s">
        <v>243</v>
      </c>
    </row>
    <row r="21" spans="1:17">
      <c r="J21" s="47" t="s">
        <v>351</v>
      </c>
      <c r="K21" s="1" t="str">
        <f t="shared" si="2"/>
        <v>e1605</v>
      </c>
      <c r="L21" s="186" t="str">
        <f>J21</f>
        <v>Participation aux bénéfices globale affectée à l'exercice</v>
      </c>
      <c r="M21" t="s">
        <v>190</v>
      </c>
      <c r="N21" t="s">
        <v>192</v>
      </c>
      <c r="O21" t="s">
        <v>427</v>
      </c>
    </row>
    <row r="22" spans="1:17">
      <c r="J22" s="22" t="s">
        <v>350</v>
      </c>
      <c r="K22" s="1" t="str">
        <f t="shared" si="2"/>
        <v>e1601</v>
      </c>
      <c r="L22" s="186" t="str">
        <f>J22</f>
        <v>Incorporation directe de la participation aux excédents de la période</v>
      </c>
      <c r="N22" t="s">
        <v>192</v>
      </c>
      <c r="O22" t="s">
        <v>427</v>
      </c>
    </row>
    <row r="23" spans="1:17">
      <c r="J23" s="22" t="s">
        <v>511</v>
      </c>
      <c r="K23" s="1" t="str">
        <f t="shared" si="2"/>
        <v>e1615</v>
      </c>
      <c r="L23" s="186"/>
      <c r="N23" t="s">
        <v>192</v>
      </c>
      <c r="O23" t="s">
        <v>427</v>
      </c>
    </row>
    <row r="24" spans="1:17">
      <c r="J24" s="18" t="s">
        <v>2552</v>
      </c>
      <c r="K24" s="140"/>
      <c r="L24" s="186"/>
      <c r="M24" s="139"/>
      <c r="N24" s="139"/>
      <c r="O24" s="139" t="s">
        <v>427</v>
      </c>
      <c r="P24" s="139"/>
      <c r="Q24" s="139" t="s">
        <v>2553</v>
      </c>
    </row>
    <row r="25" spans="1:17">
      <c r="J25" s="45" t="s">
        <v>244</v>
      </c>
      <c r="K25" s="140" t="str">
        <f>VLOOKUP(J25,$A$1:$I$305,2,FALSE)</f>
        <v>e0</v>
      </c>
      <c r="L25" s="199" t="str">
        <f>J25</f>
        <v>Total/NA</v>
      </c>
      <c r="M25" s="139" t="s">
        <v>190</v>
      </c>
      <c r="N25" s="139"/>
      <c r="O25" s="139" t="s">
        <v>243</v>
      </c>
      <c r="P25" s="139"/>
      <c r="Q25" s="139"/>
    </row>
    <row r="26" spans="1:17">
      <c r="J26" s="206" t="s">
        <v>2550</v>
      </c>
      <c r="K26" s="140" t="str">
        <f>VLOOKUP(J26,$A$1:$I$305,2,FALSE)</f>
        <v>e1616</v>
      </c>
      <c r="L26" s="186" t="str">
        <f>J26</f>
        <v>Provisions pour participation aux bénéfices en instance d'affectation en prestations ou aux provisions mathématiques</v>
      </c>
      <c r="M26" s="139"/>
      <c r="N26" s="139" t="s">
        <v>192</v>
      </c>
      <c r="O26" s="139" t="s">
        <v>427</v>
      </c>
      <c r="P26" s="139"/>
      <c r="Q26" s="139"/>
    </row>
    <row r="27" spans="1:17">
      <c r="J27" s="206" t="s">
        <v>2551</v>
      </c>
      <c r="K27" s="140" t="str">
        <f>VLOOKUP(J27,$A$1:$I$305,2,FALSE)</f>
        <v>e1617</v>
      </c>
      <c r="L27" s="186" t="str">
        <f>J27</f>
        <v>Provisions pour participation aux bénéfices après déduction de l'affectation en prestations ou aux provisions mathématiques</v>
      </c>
      <c r="M27" s="139"/>
      <c r="N27" s="139" t="s">
        <v>192</v>
      </c>
      <c r="O27" s="139" t="s">
        <v>427</v>
      </c>
      <c r="P27" s="139"/>
      <c r="Q27" s="139"/>
    </row>
  </sheetData>
  <sortState ref="A3:A18">
    <sortCondition ref="A3:A1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zoomScale="85" zoomScaleNormal="85" workbookViewId="0">
      <selection activeCell="B1" sqref="B1"/>
    </sheetView>
  </sheetViews>
  <sheetFormatPr baseColWidth="10" defaultRowHeight="15"/>
  <cols>
    <col min="1" max="1" width="40.140625" bestFit="1" customWidth="1"/>
    <col min="2" max="2" width="6.85546875" bestFit="1" customWidth="1"/>
    <col min="10" max="10" width="43.42578125" customWidth="1"/>
    <col min="11" max="11" width="6.28515625" bestFit="1" customWidth="1"/>
    <col min="12" max="12" width="40.7109375" style="140" customWidth="1"/>
    <col min="13" max="13" width="4.7109375" bestFit="1" customWidth="1"/>
    <col min="14" max="14" width="7.42578125" bestFit="1" customWidth="1"/>
    <col min="15" max="15" width="7" bestFit="1" customWidth="1"/>
  </cols>
  <sheetData>
    <row r="1" spans="1:22" s="6" customFormat="1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9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 s="13" customFormat="1">
      <c r="A2" s="55" t="s">
        <v>244</v>
      </c>
      <c r="B2" s="13" t="s">
        <v>245</v>
      </c>
      <c r="C2" s="13" t="s">
        <v>610</v>
      </c>
      <c r="D2" s="13" t="s">
        <v>243</v>
      </c>
      <c r="H2">
        <f t="shared" ref="H2:H8" si="0">COUNTIF($J$2:$J$414,A2)</f>
        <v>2</v>
      </c>
      <c r="J2" s="12" t="s">
        <v>1594</v>
      </c>
      <c r="L2" s="55"/>
      <c r="O2" s="13" t="s">
        <v>427</v>
      </c>
      <c r="Q2" s="13" t="s">
        <v>289</v>
      </c>
    </row>
    <row r="3" spans="1:22" s="13" customFormat="1">
      <c r="A3" s="55" t="s">
        <v>294</v>
      </c>
      <c r="B3" s="13" t="s">
        <v>897</v>
      </c>
      <c r="D3" s="13" t="s">
        <v>427</v>
      </c>
      <c r="H3">
        <f t="shared" si="0"/>
        <v>1</v>
      </c>
      <c r="J3" s="10" t="s">
        <v>244</v>
      </c>
      <c r="K3" s="1" t="str">
        <f>VLOOKUP(J3,$A$1:$I$304,2,FALSE)</f>
        <v>x0</v>
      </c>
      <c r="L3" s="55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1138</v>
      </c>
      <c r="B4" s="13" t="s">
        <v>898</v>
      </c>
      <c r="D4" s="13" t="s">
        <v>427</v>
      </c>
      <c r="H4">
        <f t="shared" si="0"/>
        <v>1</v>
      </c>
      <c r="J4" s="11" t="s">
        <v>290</v>
      </c>
      <c r="K4" s="1" t="str">
        <f>VLOOKUP(J4,$A$1:$I$304,2,FALSE)</f>
        <v>e702</v>
      </c>
      <c r="L4" s="55" t="str">
        <f>J4</f>
        <v>Hors Entreprise liée ou lien de participation</v>
      </c>
      <c r="N4" s="13" t="s">
        <v>192</v>
      </c>
      <c r="O4" s="13" t="s">
        <v>427</v>
      </c>
    </row>
    <row r="5" spans="1:22" s="13" customFormat="1">
      <c r="A5" s="55" t="s">
        <v>290</v>
      </c>
      <c r="B5" s="13" t="s">
        <v>899</v>
      </c>
      <c r="D5" s="13" t="s">
        <v>427</v>
      </c>
      <c r="H5">
        <f t="shared" si="0"/>
        <v>1</v>
      </c>
      <c r="J5" s="11" t="s">
        <v>1138</v>
      </c>
      <c r="K5" s="1" t="str">
        <f>VLOOKUP(J5,$A$1:$I$304,2,FALSE)</f>
        <v>e701</v>
      </c>
      <c r="L5" s="55" t="str">
        <f>J5</f>
        <v>Entreprise liée ou lien de participation</v>
      </c>
      <c r="M5" t="s">
        <v>190</v>
      </c>
      <c r="N5" t="s">
        <v>192</v>
      </c>
      <c r="O5" t="s">
        <v>427</v>
      </c>
    </row>
    <row r="6" spans="1:22" s="13" customFormat="1">
      <c r="A6" s="19" t="s">
        <v>291</v>
      </c>
      <c r="B6" s="13" t="s">
        <v>1139</v>
      </c>
      <c r="D6" s="13" t="s">
        <v>427</v>
      </c>
      <c r="H6">
        <f t="shared" si="0"/>
        <v>1</v>
      </c>
      <c r="J6" s="72" t="s">
        <v>291</v>
      </c>
      <c r="K6" s="1" t="str">
        <f>VLOOKUP(J6,$A$1:$I$304,2,FALSE)</f>
        <v>e703</v>
      </c>
      <c r="L6" s="55" t="str">
        <f>J6</f>
        <v>Lien de participation</v>
      </c>
      <c r="N6" s="13" t="s">
        <v>192</v>
      </c>
      <c r="O6" s="13" t="s">
        <v>427</v>
      </c>
    </row>
    <row r="7" spans="1:22">
      <c r="A7" s="1" t="s">
        <v>1596</v>
      </c>
      <c r="B7" t="s">
        <v>1595</v>
      </c>
      <c r="C7" s="13"/>
      <c r="D7" s="13" t="s">
        <v>243</v>
      </c>
      <c r="E7" s="13"/>
      <c r="F7" s="13"/>
      <c r="G7" s="13"/>
      <c r="H7">
        <f t="shared" si="0"/>
        <v>1</v>
      </c>
      <c r="I7" s="13"/>
      <c r="J7" s="72" t="s">
        <v>294</v>
      </c>
      <c r="K7" s="1" t="str">
        <f>VLOOKUP(J7,$A$1:$I$304,2,FALSE)</f>
        <v>e700</v>
      </c>
      <c r="L7" s="55" t="str">
        <f>J7</f>
        <v>Entreprise liée</v>
      </c>
      <c r="M7" s="13"/>
      <c r="N7" s="13" t="s">
        <v>192</v>
      </c>
      <c r="O7" s="13" t="s">
        <v>427</v>
      </c>
    </row>
    <row r="8" spans="1:22">
      <c r="A8" s="1" t="s">
        <v>1597</v>
      </c>
      <c r="B8" t="s">
        <v>1925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2341</v>
      </c>
      <c r="K8" s="1"/>
      <c r="L8" s="55"/>
      <c r="O8" s="13" t="s">
        <v>243</v>
      </c>
      <c r="Q8" t="s">
        <v>1592</v>
      </c>
    </row>
    <row r="9" spans="1:22">
      <c r="J9" s="10" t="s">
        <v>244</v>
      </c>
      <c r="K9" s="1" t="str">
        <f>VLOOKUP(J9,$A$1:$I$304,2,FALSE)</f>
        <v>x0</v>
      </c>
      <c r="L9" s="55" t="str">
        <f>J9</f>
        <v>Total/NA</v>
      </c>
      <c r="M9" t="s">
        <v>190</v>
      </c>
      <c r="O9" s="13" t="s">
        <v>243</v>
      </c>
    </row>
    <row r="10" spans="1:22">
      <c r="J10" s="16" t="s">
        <v>1596</v>
      </c>
      <c r="K10" s="1" t="str">
        <f>VLOOKUP(J10,$A$1:$I$304,2,FALSE)</f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1597</v>
      </c>
      <c r="K11" s="1" t="str">
        <f>VLOOKUP(J11,$A$1:$I$304,2,FALSE)</f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zoomScale="80" zoomScaleNormal="80" workbookViewId="0">
      <selection activeCell="B1" sqref="B1"/>
    </sheetView>
  </sheetViews>
  <sheetFormatPr baseColWidth="10" defaultRowHeight="15"/>
  <cols>
    <col min="1" max="1" width="81.140625" bestFit="1" customWidth="1"/>
    <col min="2" max="2" width="7.140625" bestFit="1" customWidth="1"/>
    <col min="10" max="10" width="77.5703125" bestFit="1" customWidth="1"/>
    <col min="12" max="12" width="77.570312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1948</v>
      </c>
      <c r="C2" t="s">
        <v>610</v>
      </c>
      <c r="D2" t="s">
        <v>427</v>
      </c>
      <c r="H2">
        <f t="shared" ref="H2:H26" si="0">COUNTIF($J$2:$J$415,A2)</f>
        <v>1</v>
      </c>
      <c r="J2" s="14" t="s">
        <v>638</v>
      </c>
      <c r="L2" s="177"/>
      <c r="O2" t="s">
        <v>427</v>
      </c>
      <c r="Q2" t="s">
        <v>151</v>
      </c>
    </row>
    <row r="3" spans="1:22">
      <c r="A3" t="s">
        <v>164</v>
      </c>
      <c r="B3" t="s">
        <v>1049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7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1050</v>
      </c>
      <c r="D4" t="s">
        <v>427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7" t="str">
        <f t="shared" si="1"/>
        <v>Chirurgie</v>
      </c>
      <c r="M4" t="s">
        <v>190</v>
      </c>
      <c r="N4" t="s">
        <v>192</v>
      </c>
      <c r="O4" t="s">
        <v>427</v>
      </c>
    </row>
    <row r="5" spans="1:22">
      <c r="A5" t="s">
        <v>175</v>
      </c>
      <c r="B5" t="s">
        <v>1051</v>
      </c>
      <c r="D5" t="s">
        <v>427</v>
      </c>
      <c r="H5">
        <f t="shared" si="0"/>
        <v>1</v>
      </c>
      <c r="J5" s="17" t="s">
        <v>152</v>
      </c>
      <c r="K5" s="1" t="str">
        <f t="shared" si="2"/>
        <v>e1706</v>
      </c>
      <c r="L5" s="177" t="str">
        <f t="shared" si="1"/>
        <v>Chirurgie générale [1]</v>
      </c>
      <c r="N5" t="s">
        <v>192</v>
      </c>
      <c r="O5" t="s">
        <v>427</v>
      </c>
    </row>
    <row r="6" spans="1:22">
      <c r="A6" t="s">
        <v>169</v>
      </c>
      <c r="B6" t="s">
        <v>1052</v>
      </c>
      <c r="D6" t="s">
        <v>427</v>
      </c>
      <c r="H6">
        <f t="shared" si="0"/>
        <v>1</v>
      </c>
      <c r="J6" s="17" t="s">
        <v>153</v>
      </c>
      <c r="K6" s="1" t="str">
        <f t="shared" si="2"/>
        <v>e1717</v>
      </c>
      <c r="L6" s="177" t="str">
        <f t="shared" si="1"/>
        <v>Neurochirurgie [2]</v>
      </c>
      <c r="N6" t="s">
        <v>192</v>
      </c>
      <c r="O6" t="s">
        <v>427</v>
      </c>
    </row>
    <row r="7" spans="1:22">
      <c r="A7" t="s">
        <v>173</v>
      </c>
      <c r="B7" t="s">
        <v>1053</v>
      </c>
      <c r="D7" t="s">
        <v>427</v>
      </c>
      <c r="H7">
        <f t="shared" si="0"/>
        <v>1</v>
      </c>
      <c r="J7" s="17" t="s">
        <v>154</v>
      </c>
      <c r="K7" s="1" t="str">
        <f t="shared" si="2"/>
        <v>e1712</v>
      </c>
      <c r="L7" s="177" t="str">
        <f t="shared" si="1"/>
        <v>Chirurgie urologique [3]</v>
      </c>
      <c r="N7" t="s">
        <v>192</v>
      </c>
      <c r="O7" t="s">
        <v>427</v>
      </c>
    </row>
    <row r="8" spans="1:22">
      <c r="A8" t="s">
        <v>157</v>
      </c>
      <c r="B8" t="s">
        <v>1054</v>
      </c>
      <c r="D8" t="s">
        <v>427</v>
      </c>
      <c r="H8">
        <f t="shared" si="0"/>
        <v>1</v>
      </c>
      <c r="J8" s="17" t="s">
        <v>155</v>
      </c>
      <c r="K8" s="1" t="str">
        <f t="shared" si="2"/>
        <v>e1709</v>
      </c>
      <c r="L8" s="177" t="str">
        <f t="shared" si="1"/>
        <v>Chirurgie orthopédique et traumatologie [4]</v>
      </c>
      <c r="N8" t="s">
        <v>192</v>
      </c>
      <c r="O8" t="s">
        <v>427</v>
      </c>
    </row>
    <row r="9" spans="1:22">
      <c r="A9" t="s">
        <v>152</v>
      </c>
      <c r="B9" t="s">
        <v>1055</v>
      </c>
      <c r="D9" t="s">
        <v>427</v>
      </c>
      <c r="H9">
        <f t="shared" si="0"/>
        <v>1</v>
      </c>
      <c r="J9" s="17" t="s">
        <v>156</v>
      </c>
      <c r="K9" s="1" t="str">
        <f t="shared" si="2"/>
        <v>e1707</v>
      </c>
      <c r="L9" s="177" t="str">
        <f t="shared" si="1"/>
        <v>Chirurgie infantile [5]</v>
      </c>
      <c r="N9" t="s">
        <v>192</v>
      </c>
      <c r="O9" t="s">
        <v>427</v>
      </c>
    </row>
    <row r="10" spans="1:22">
      <c r="A10" t="s">
        <v>156</v>
      </c>
      <c r="B10" t="s">
        <v>1056</v>
      </c>
      <c r="D10" t="s">
        <v>427</v>
      </c>
      <c r="H10">
        <f t="shared" si="0"/>
        <v>1</v>
      </c>
      <c r="J10" s="17" t="s">
        <v>157</v>
      </c>
      <c r="K10" s="1" t="str">
        <f t="shared" si="2"/>
        <v>e1705</v>
      </c>
      <c r="L10" s="177" t="str">
        <f t="shared" si="1"/>
        <v>Chirurgie de la face et du cou [6]</v>
      </c>
      <c r="N10" t="s">
        <v>192</v>
      </c>
      <c r="O10" t="s">
        <v>427</v>
      </c>
    </row>
    <row r="11" spans="1:22">
      <c r="A11" t="s">
        <v>158</v>
      </c>
      <c r="B11" t="s">
        <v>1057</v>
      </c>
      <c r="D11" t="s">
        <v>427</v>
      </c>
      <c r="H11">
        <f t="shared" si="0"/>
        <v>1</v>
      </c>
      <c r="J11" s="17" t="s">
        <v>158</v>
      </c>
      <c r="K11" s="1" t="str">
        <f t="shared" si="2"/>
        <v>e1708</v>
      </c>
      <c r="L11" s="177" t="str">
        <f t="shared" si="1"/>
        <v>Chirurgie maxillo-faciale et stomatologie, ou chirurgie maxillo-faciale [7]</v>
      </c>
      <c r="N11" t="s">
        <v>192</v>
      </c>
      <c r="O11" t="s">
        <v>427</v>
      </c>
    </row>
    <row r="12" spans="1:22">
      <c r="A12" t="s">
        <v>155</v>
      </c>
      <c r="B12" t="s">
        <v>1058</v>
      </c>
      <c r="D12" t="s">
        <v>427</v>
      </c>
      <c r="H12">
        <f t="shared" si="0"/>
        <v>1</v>
      </c>
      <c r="J12" s="17" t="s">
        <v>159</v>
      </c>
      <c r="K12" s="1" t="str">
        <f t="shared" si="2"/>
        <v>e1710</v>
      </c>
      <c r="L12" s="177" t="str">
        <f t="shared" si="1"/>
        <v>Chirurgie plastique reconstructrice [8]</v>
      </c>
      <c r="N12" t="s">
        <v>192</v>
      </c>
      <c r="O12" t="s">
        <v>427</v>
      </c>
    </row>
    <row r="13" spans="1:22">
      <c r="A13" t="s">
        <v>159</v>
      </c>
      <c r="B13" t="s">
        <v>1059</v>
      </c>
      <c r="D13" t="s">
        <v>427</v>
      </c>
      <c r="H13">
        <f t="shared" si="0"/>
        <v>1</v>
      </c>
      <c r="J13" s="17" t="s">
        <v>160</v>
      </c>
      <c r="K13" s="1" t="str">
        <f t="shared" si="2"/>
        <v>e1711</v>
      </c>
      <c r="L13" s="177" t="str">
        <f t="shared" si="1"/>
        <v>Chirurgie thoracique et cardio-vasculaire [9]</v>
      </c>
      <c r="N13" t="s">
        <v>192</v>
      </c>
      <c r="O13" t="s">
        <v>427</v>
      </c>
    </row>
    <row r="14" spans="1:22">
      <c r="A14" t="s">
        <v>160</v>
      </c>
      <c r="B14" t="s">
        <v>1060</v>
      </c>
      <c r="D14" t="s">
        <v>427</v>
      </c>
      <c r="H14">
        <f t="shared" si="0"/>
        <v>1</v>
      </c>
      <c r="J14" s="17" t="s">
        <v>161</v>
      </c>
      <c r="K14" s="1" t="str">
        <f t="shared" si="2"/>
        <v>e1713</v>
      </c>
      <c r="L14" s="177" t="str">
        <f t="shared" si="1"/>
        <v>Chirurgie vasculaire [10]</v>
      </c>
      <c r="N14" t="s">
        <v>192</v>
      </c>
      <c r="O14" t="s">
        <v>427</v>
      </c>
    </row>
    <row r="15" spans="1:22">
      <c r="A15" t="s">
        <v>154</v>
      </c>
      <c r="B15" t="s">
        <v>1061</v>
      </c>
      <c r="D15" t="s">
        <v>427</v>
      </c>
      <c r="H15">
        <f t="shared" si="0"/>
        <v>1</v>
      </c>
      <c r="J15" s="17" t="s">
        <v>162</v>
      </c>
      <c r="K15" s="1" t="str">
        <f t="shared" si="2"/>
        <v>e1714</v>
      </c>
      <c r="L15" s="177" t="str">
        <f t="shared" si="1"/>
        <v>Chirurgie viscérale et digestive [11]</v>
      </c>
      <c r="N15" t="s">
        <v>192</v>
      </c>
      <c r="O15" t="s">
        <v>427</v>
      </c>
    </row>
    <row r="16" spans="1:22">
      <c r="A16" t="s">
        <v>161</v>
      </c>
      <c r="B16" t="s">
        <v>1062</v>
      </c>
      <c r="D16" t="s">
        <v>427</v>
      </c>
      <c r="H16">
        <f t="shared" si="0"/>
        <v>1</v>
      </c>
      <c r="J16" s="16" t="s">
        <v>163</v>
      </c>
      <c r="K16" s="1" t="str">
        <f t="shared" si="2"/>
        <v>e1716</v>
      </c>
      <c r="L16" s="177" t="str">
        <f t="shared" si="1"/>
        <v>Gynécologie-obstétrique, ou gynécologie médicale et gynécologie-obstétrique [12]</v>
      </c>
      <c r="N16" t="s">
        <v>192</v>
      </c>
      <c r="O16" t="s">
        <v>427</v>
      </c>
    </row>
    <row r="17" spans="1:15">
      <c r="A17" t="s">
        <v>162</v>
      </c>
      <c r="B17" t="s">
        <v>1063</v>
      </c>
      <c r="D17" t="s">
        <v>427</v>
      </c>
      <c r="H17">
        <f t="shared" si="0"/>
        <v>1</v>
      </c>
      <c r="J17" s="16" t="s">
        <v>174</v>
      </c>
      <c r="K17" s="1" t="str">
        <f t="shared" si="2"/>
        <v>e1701</v>
      </c>
      <c r="L17" s="177" t="str">
        <f t="shared" si="1"/>
        <v>Anesthésie-réanimation et réanimation médicale</v>
      </c>
      <c r="M17" t="s">
        <v>190</v>
      </c>
      <c r="N17" t="s">
        <v>192</v>
      </c>
      <c r="O17" t="s">
        <v>427</v>
      </c>
    </row>
    <row r="18" spans="1:15">
      <c r="A18" t="s">
        <v>171</v>
      </c>
      <c r="B18" t="s">
        <v>1064</v>
      </c>
      <c r="D18" t="s">
        <v>427</v>
      </c>
      <c r="H18">
        <f t="shared" si="0"/>
        <v>1</v>
      </c>
      <c r="J18" s="17" t="s">
        <v>164</v>
      </c>
      <c r="K18" s="1" t="str">
        <f t="shared" si="2"/>
        <v>e1700</v>
      </c>
      <c r="L18" s="177" t="str">
        <f t="shared" si="1"/>
        <v>Anesthésie-réanimation [13]</v>
      </c>
      <c r="N18" t="s">
        <v>192</v>
      </c>
      <c r="O18" t="s">
        <v>427</v>
      </c>
    </row>
    <row r="19" spans="1:15">
      <c r="A19" t="s">
        <v>163</v>
      </c>
      <c r="B19" t="s">
        <v>1065</v>
      </c>
      <c r="D19" t="s">
        <v>427</v>
      </c>
      <c r="H19">
        <f t="shared" si="0"/>
        <v>1</v>
      </c>
      <c r="J19" s="17" t="s">
        <v>165</v>
      </c>
      <c r="K19" s="1" t="str">
        <f t="shared" si="2"/>
        <v>e1722</v>
      </c>
      <c r="L19" s="177" t="str">
        <f t="shared" si="1"/>
        <v>Réanimation médicale [14]</v>
      </c>
      <c r="N19" t="s">
        <v>192</v>
      </c>
      <c r="O19" t="s">
        <v>427</v>
      </c>
    </row>
    <row r="20" spans="1:15">
      <c r="A20" t="s">
        <v>153</v>
      </c>
      <c r="B20" t="s">
        <v>1066</v>
      </c>
      <c r="D20" t="s">
        <v>427</v>
      </c>
      <c r="H20">
        <f t="shared" si="0"/>
        <v>1</v>
      </c>
      <c r="J20" s="16" t="s">
        <v>175</v>
      </c>
      <c r="K20" s="1" t="str">
        <f t="shared" si="2"/>
        <v>e1702</v>
      </c>
      <c r="L20" s="177" t="str">
        <f t="shared" si="1"/>
        <v>Autres spécialités</v>
      </c>
      <c r="M20" t="s">
        <v>190</v>
      </c>
      <c r="N20" t="s">
        <v>192</v>
      </c>
      <c r="O20" t="s">
        <v>427</v>
      </c>
    </row>
    <row r="21" spans="1:15">
      <c r="A21" t="s">
        <v>168</v>
      </c>
      <c r="B21" t="s">
        <v>1067</v>
      </c>
      <c r="D21" t="s">
        <v>427</v>
      </c>
      <c r="H21">
        <f t="shared" si="0"/>
        <v>1</v>
      </c>
      <c r="J21" s="17" t="s">
        <v>166</v>
      </c>
      <c r="K21" s="1" t="str">
        <f t="shared" si="2"/>
        <v>e1723</v>
      </c>
      <c r="L21" s="177" t="str">
        <f t="shared" si="1"/>
        <v>Stomatologie [15]</v>
      </c>
      <c r="N21" t="s">
        <v>192</v>
      </c>
      <c r="O21" t="s">
        <v>427</v>
      </c>
    </row>
    <row r="22" spans="1:15">
      <c r="A22" t="s">
        <v>167</v>
      </c>
      <c r="B22" t="s">
        <v>1068</v>
      </c>
      <c r="D22" t="s">
        <v>427</v>
      </c>
      <c r="H22">
        <f t="shared" si="0"/>
        <v>1</v>
      </c>
      <c r="J22" s="17" t="s">
        <v>167</v>
      </c>
      <c r="K22" s="1" t="str">
        <f t="shared" si="2"/>
        <v>e1719</v>
      </c>
      <c r="L22" s="177" t="str">
        <f t="shared" si="1"/>
        <v>Oto-rhino-laryngologie [16]</v>
      </c>
      <c r="N22" t="s">
        <v>192</v>
      </c>
      <c r="O22" t="s">
        <v>427</v>
      </c>
    </row>
    <row r="23" spans="1:15">
      <c r="A23" t="s">
        <v>172</v>
      </c>
      <c r="B23" t="s">
        <v>1069</v>
      </c>
      <c r="D23" t="s">
        <v>427</v>
      </c>
      <c r="H23">
        <f t="shared" si="0"/>
        <v>1</v>
      </c>
      <c r="J23" s="17" t="s">
        <v>168</v>
      </c>
      <c r="K23" s="1" t="str">
        <f t="shared" si="2"/>
        <v>e1718</v>
      </c>
      <c r="L23" s="177" t="str">
        <f t="shared" si="1"/>
        <v>Ophtalmologie [17]</v>
      </c>
      <c r="N23" t="s">
        <v>192</v>
      </c>
      <c r="O23" t="s">
        <v>427</v>
      </c>
    </row>
    <row r="24" spans="1:15">
      <c r="A24" t="s">
        <v>170</v>
      </c>
      <c r="B24" t="s">
        <v>1070</v>
      </c>
      <c r="D24" t="s">
        <v>427</v>
      </c>
      <c r="H24">
        <f t="shared" si="0"/>
        <v>1</v>
      </c>
      <c r="J24" s="17" t="s">
        <v>169</v>
      </c>
      <c r="K24" s="1" t="str">
        <f t="shared" si="2"/>
        <v>e1703</v>
      </c>
      <c r="L24" s="177" t="str">
        <f t="shared" si="1"/>
        <v>Cardiologie [18]</v>
      </c>
      <c r="N24" t="s">
        <v>192</v>
      </c>
      <c r="O24" t="s">
        <v>427</v>
      </c>
    </row>
    <row r="25" spans="1:15">
      <c r="A25" t="s">
        <v>165</v>
      </c>
      <c r="B25" t="s">
        <v>1071</v>
      </c>
      <c r="D25" t="s">
        <v>427</v>
      </c>
      <c r="H25">
        <f t="shared" si="0"/>
        <v>1</v>
      </c>
      <c r="J25" s="17" t="s">
        <v>170</v>
      </c>
      <c r="K25" s="1" t="str">
        <f t="shared" si="2"/>
        <v>e1721</v>
      </c>
      <c r="L25" s="177" t="str">
        <f t="shared" si="1"/>
        <v>Radiologie [19]</v>
      </c>
      <c r="N25" t="s">
        <v>192</v>
      </c>
      <c r="O25" t="s">
        <v>427</v>
      </c>
    </row>
    <row r="26" spans="1:15">
      <c r="A26" t="s">
        <v>166</v>
      </c>
      <c r="B26" t="s">
        <v>1072</v>
      </c>
      <c r="D26" t="s">
        <v>427</v>
      </c>
      <c r="H26">
        <f t="shared" si="0"/>
        <v>1</v>
      </c>
      <c r="J26" s="17" t="s">
        <v>171</v>
      </c>
      <c r="K26" s="1" t="str">
        <f t="shared" si="2"/>
        <v>e1715</v>
      </c>
      <c r="L26" s="177" t="str">
        <f t="shared" si="1"/>
        <v>Gastro-entérologie [20]</v>
      </c>
      <c r="N26" t="s">
        <v>192</v>
      </c>
      <c r="O26" t="s">
        <v>427</v>
      </c>
    </row>
    <row r="27" spans="1:15">
      <c r="J27" s="17" t="s">
        <v>172</v>
      </c>
      <c r="K27" s="1" t="str">
        <f t="shared" si="2"/>
        <v>e1720</v>
      </c>
      <c r="L27" s="177" t="str">
        <f t="shared" si="1"/>
        <v>Pneumologie [21]</v>
      </c>
      <c r="N27" t="s">
        <v>192</v>
      </c>
      <c r="O27" t="s">
        <v>427</v>
      </c>
    </row>
  </sheetData>
  <sortState ref="A3:A26">
    <sortCondition ref="A3:A2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5"/>
  <cols>
    <col min="1" max="1" width="46.140625" bestFit="1" customWidth="1"/>
    <col min="2" max="2" width="7.140625" bestFit="1" customWidth="1"/>
    <col min="10" max="10" width="48.85546875" bestFit="1" customWidth="1"/>
    <col min="12" max="12" width="48.85546875" style="16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>COUNTIF($J$2:$J$408,A2)</f>
        <v>1</v>
      </c>
      <c r="J2" s="18" t="s">
        <v>1915</v>
      </c>
      <c r="L2" s="186"/>
      <c r="O2" s="9" t="s">
        <v>427</v>
      </c>
      <c r="Q2" t="s">
        <v>337</v>
      </c>
    </row>
    <row r="3" spans="1:22">
      <c r="A3" s="14" t="s">
        <v>338</v>
      </c>
      <c r="B3" t="s">
        <v>605</v>
      </c>
      <c r="D3" t="s">
        <v>243</v>
      </c>
      <c r="H3">
        <f>COUNTIF($J$2:$J$408,A3)</f>
        <v>1</v>
      </c>
      <c r="J3" s="15" t="s">
        <v>338</v>
      </c>
      <c r="K3" t="s">
        <v>605</v>
      </c>
      <c r="L3" s="177" t="str">
        <f>J3</f>
        <v>Déclarés dans l'exercice</v>
      </c>
      <c r="O3" t="s">
        <v>243</v>
      </c>
    </row>
    <row r="4" spans="1:22">
      <c r="A4" s="14" t="s">
        <v>339</v>
      </c>
      <c r="B4" t="s">
        <v>614</v>
      </c>
      <c r="D4" t="s">
        <v>243</v>
      </c>
      <c r="H4">
        <f>COUNTIF($J$2:$J$408,A4)</f>
        <v>1</v>
      </c>
      <c r="J4" s="15" t="s">
        <v>339</v>
      </c>
      <c r="K4" t="s">
        <v>614</v>
      </c>
      <c r="L4" s="177" t="str">
        <f>J4</f>
        <v>Clos dans l'exercice</v>
      </c>
      <c r="O4" t="s">
        <v>243</v>
      </c>
    </row>
    <row r="5" spans="1:22">
      <c r="A5" s="16" t="s">
        <v>1587</v>
      </c>
      <c r="B5" s="9" t="s">
        <v>1386</v>
      </c>
      <c r="D5" t="s">
        <v>427</v>
      </c>
      <c r="H5">
        <f>COUNTIF($J$2:$J$408,A5)</f>
        <v>1</v>
      </c>
      <c r="J5" s="14" t="s">
        <v>1913</v>
      </c>
      <c r="L5" s="177"/>
      <c r="O5" t="s">
        <v>427</v>
      </c>
      <c r="Q5" t="s">
        <v>334</v>
      </c>
    </row>
    <row r="6" spans="1:22">
      <c r="A6" s="16" t="s">
        <v>1586</v>
      </c>
      <c r="B6" s="9" t="s">
        <v>1387</v>
      </c>
      <c r="D6" t="s">
        <v>427</v>
      </c>
      <c r="H6">
        <f>COUNTIF($J$2:$J$408,A6)</f>
        <v>1</v>
      </c>
      <c r="J6" s="15" t="s">
        <v>244</v>
      </c>
      <c r="K6" t="s">
        <v>245</v>
      </c>
      <c r="L6" s="177" t="str">
        <f>J6</f>
        <v>Total/NA</v>
      </c>
      <c r="M6" t="s">
        <v>190</v>
      </c>
      <c r="O6" t="s">
        <v>243</v>
      </c>
    </row>
    <row r="7" spans="1:22">
      <c r="J7" s="16" t="s">
        <v>1587</v>
      </c>
      <c r="K7" s="9" t="s">
        <v>1386</v>
      </c>
      <c r="L7" s="177" t="str">
        <f>J7</f>
        <v>Sinistres dont la charge nette de recours est inférieure strictement à 200 K€</v>
      </c>
      <c r="N7" t="s">
        <v>192</v>
      </c>
      <c r="O7" t="s">
        <v>427</v>
      </c>
    </row>
    <row r="8" spans="1:22">
      <c r="J8" s="16" t="s">
        <v>1586</v>
      </c>
      <c r="K8" s="9" t="s">
        <v>1387</v>
      </c>
      <c r="L8" s="177" t="str">
        <f>J8</f>
        <v>Sinistres dont la charge nette de recours est supérieure ou égale 200 K€</v>
      </c>
      <c r="N8" t="s">
        <v>192</v>
      </c>
      <c r="O8" t="s">
        <v>427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B1" sqref="B1"/>
    </sheetView>
  </sheetViews>
  <sheetFormatPr baseColWidth="10" defaultRowHeight="15"/>
  <cols>
    <col min="1" max="1" width="24" bestFit="1" customWidth="1"/>
    <col min="2" max="2" width="6.5703125" bestFit="1" customWidth="1"/>
    <col min="10" max="10" width="45.140625" bestFit="1" customWidth="1"/>
    <col min="11" max="11" width="8.7109375" customWidth="1"/>
    <col min="12" max="12" width="45.140625" style="161" customWidth="1"/>
    <col min="13" max="13" width="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55" t="s">
        <v>244</v>
      </c>
      <c r="B2" s="90" t="s">
        <v>245</v>
      </c>
      <c r="C2" s="90" t="s">
        <v>610</v>
      </c>
      <c r="D2" s="90" t="s">
        <v>243</v>
      </c>
      <c r="E2" s="90"/>
      <c r="F2" s="90"/>
      <c r="G2" s="90"/>
      <c r="H2" s="51">
        <f>COUNTIF($J$2:$J$415,A2)</f>
        <v>0</v>
      </c>
      <c r="I2" s="90"/>
      <c r="J2" s="12" t="s">
        <v>1854</v>
      </c>
      <c r="K2" s="6"/>
      <c r="L2" s="187"/>
      <c r="M2" s="6"/>
      <c r="N2" s="6"/>
      <c r="O2" s="6" t="s">
        <v>427</v>
      </c>
      <c r="P2" s="6"/>
      <c r="Q2" s="6" t="s">
        <v>1853</v>
      </c>
      <c r="R2" s="6"/>
    </row>
    <row r="3" spans="1:22">
      <c r="A3" s="55" t="s">
        <v>1156</v>
      </c>
      <c r="B3" s="51" t="s">
        <v>900</v>
      </c>
      <c r="C3" s="51"/>
      <c r="D3" s="51" t="s">
        <v>427</v>
      </c>
      <c r="E3" s="51"/>
      <c r="F3" s="51"/>
      <c r="G3" s="51"/>
      <c r="H3" s="51">
        <f>COUNTIF($J$2:$J$415,A4)</f>
        <v>1</v>
      </c>
      <c r="I3" s="51"/>
      <c r="J3" s="10" t="s">
        <v>1154</v>
      </c>
      <c r="K3" s="1" t="str">
        <f>VLOOKUP(J3,$A$1:$I$305,2,FALSE)</f>
        <v>e802</v>
      </c>
      <c r="L3" s="187" t="str">
        <f>J3</f>
        <v>Entité régie par le code des assurances</v>
      </c>
      <c r="M3" s="6"/>
      <c r="N3" s="6" t="s">
        <v>192</v>
      </c>
      <c r="O3" s="6" t="s">
        <v>427</v>
      </c>
      <c r="R3" s="6"/>
    </row>
    <row r="4" spans="1:22">
      <c r="A4" s="55" t="s">
        <v>1155</v>
      </c>
      <c r="B4" s="51" t="s">
        <v>901</v>
      </c>
      <c r="C4" s="51"/>
      <c r="D4" s="51" t="s">
        <v>427</v>
      </c>
      <c r="E4" s="51"/>
      <c r="F4" s="51"/>
      <c r="G4" s="51"/>
      <c r="H4" s="51">
        <f>COUNTIF($J$2:$J$415,A3)</f>
        <v>1</v>
      </c>
      <c r="I4" s="51"/>
      <c r="J4" s="10" t="s">
        <v>1155</v>
      </c>
      <c r="K4" s="1" t="str">
        <f>VLOOKUP(J4,$A$1:$I$305,2,FALSE)</f>
        <v>e801</v>
      </c>
      <c r="L4" s="187" t="str">
        <f>J4</f>
        <v>Entité régie par le code de la sécurité sociale</v>
      </c>
      <c r="M4" s="6"/>
      <c r="N4" s="6" t="s">
        <v>192</v>
      </c>
      <c r="O4" s="6" t="s">
        <v>427</v>
      </c>
      <c r="P4" s="6"/>
      <c r="Q4" s="6"/>
      <c r="R4" s="6"/>
    </row>
    <row r="5" spans="1:22">
      <c r="A5" s="55" t="s">
        <v>1154</v>
      </c>
      <c r="B5" s="51" t="s">
        <v>902</v>
      </c>
      <c r="C5" s="51"/>
      <c r="D5" s="51" t="s">
        <v>427</v>
      </c>
      <c r="E5" s="51"/>
      <c r="F5" s="51"/>
      <c r="G5" s="51"/>
      <c r="H5" s="51">
        <f>COUNTIF($J$2:$J$415,A5)</f>
        <v>1</v>
      </c>
      <c r="I5" s="51"/>
      <c r="J5" s="10" t="s">
        <v>1156</v>
      </c>
      <c r="K5" s="1" t="str">
        <f>VLOOKUP(J5,$A$1:$I$305,2,FALSE)</f>
        <v>e800</v>
      </c>
      <c r="L5" s="187" t="str">
        <f>J5</f>
        <v>Entité régie par le code de la mutualité</v>
      </c>
      <c r="N5" s="6" t="s">
        <v>192</v>
      </c>
      <c r="O5" s="6" t="s">
        <v>427</v>
      </c>
      <c r="P5" s="6"/>
      <c r="Q5" s="6"/>
    </row>
    <row r="6" spans="1:22">
      <c r="I6" s="51"/>
    </row>
    <row r="7" spans="1:22">
      <c r="I7" s="51"/>
    </row>
    <row r="8" spans="1:22">
      <c r="I8" s="51"/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5"/>
  <cols>
    <col min="1" max="1" width="42" customWidth="1"/>
    <col min="2" max="2" width="6.5703125" bestFit="1" customWidth="1"/>
    <col min="10" max="10" width="42" customWidth="1"/>
    <col min="12" max="12" width="42" style="139" customWidth="1"/>
    <col min="13" max="13" width="4.7109375" bestFit="1" customWidth="1"/>
    <col min="14" max="14" width="7.4257812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201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" t="s">
        <v>244</v>
      </c>
      <c r="B2" t="s">
        <v>245</v>
      </c>
      <c r="C2" t="s">
        <v>610</v>
      </c>
      <c r="D2" t="s">
        <v>243</v>
      </c>
      <c r="H2">
        <f t="shared" ref="H2:H10" si="0">COUNTIF($J$2:$J$380,A2)</f>
        <v>3</v>
      </c>
      <c r="J2" s="43" t="s">
        <v>1560</v>
      </c>
      <c r="K2" s="9"/>
      <c r="L2" s="186"/>
      <c r="M2" s="9"/>
      <c r="N2" s="9"/>
      <c r="O2" s="9" t="s">
        <v>427</v>
      </c>
      <c r="P2" s="9"/>
      <c r="Q2" s="9" t="s">
        <v>1511</v>
      </c>
      <c r="R2" s="9"/>
    </row>
    <row r="3" spans="1:22">
      <c r="A3" t="s">
        <v>1183</v>
      </c>
      <c r="B3" t="s">
        <v>896</v>
      </c>
      <c r="D3" t="s">
        <v>427</v>
      </c>
      <c r="H3">
        <f t="shared" si="0"/>
        <v>1</v>
      </c>
      <c r="J3" s="53" t="s">
        <v>244</v>
      </c>
      <c r="K3" s="9" t="s">
        <v>245</v>
      </c>
      <c r="L3" s="186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1370</v>
      </c>
      <c r="B4" t="s">
        <v>895</v>
      </c>
      <c r="D4" t="s">
        <v>427</v>
      </c>
      <c r="H4">
        <f t="shared" si="0"/>
        <v>1</v>
      </c>
      <c r="J4" s="47" t="s">
        <v>1181</v>
      </c>
      <c r="K4" s="9" t="s">
        <v>246</v>
      </c>
      <c r="L4" s="186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1510</v>
      </c>
      <c r="B5" t="s">
        <v>1184</v>
      </c>
      <c r="D5" t="s">
        <v>427</v>
      </c>
      <c r="H5">
        <f t="shared" si="0"/>
        <v>1</v>
      </c>
      <c r="J5" s="22" t="s">
        <v>1182</v>
      </c>
      <c r="K5" s="13" t="str">
        <f>VLOOKUP(J5,A:B,2,FALSE)</f>
        <v>e606</v>
      </c>
      <c r="L5" s="186" t="str">
        <f>J5</f>
        <v>Réassurance de risque cédée</v>
      </c>
      <c r="M5" s="9"/>
      <c r="N5" s="9" t="s">
        <v>192</v>
      </c>
      <c r="O5" s="9" t="s">
        <v>427</v>
      </c>
      <c r="P5" s="9"/>
      <c r="Q5" s="9"/>
      <c r="R5" s="9"/>
    </row>
    <row r="6" spans="1:22">
      <c r="A6" t="s">
        <v>1515</v>
      </c>
      <c r="B6" t="s">
        <v>1185</v>
      </c>
      <c r="D6" t="s">
        <v>427</v>
      </c>
      <c r="H6">
        <f t="shared" si="0"/>
        <v>1</v>
      </c>
      <c r="J6" s="22" t="s">
        <v>1183</v>
      </c>
      <c r="K6" s="13" t="str">
        <f t="shared" ref="K6:K15" si="1">VLOOKUP(J6,A:B,2,FALSE)</f>
        <v>e600</v>
      </c>
      <c r="L6" s="186" t="str">
        <f>J6</f>
        <v>Autre réassurance cédée</v>
      </c>
      <c r="M6" s="9"/>
      <c r="N6" s="9" t="s">
        <v>192</v>
      </c>
      <c r="O6" s="9" t="s">
        <v>427</v>
      </c>
      <c r="P6" s="9"/>
      <c r="Q6" s="9"/>
      <c r="R6" s="9"/>
    </row>
    <row r="7" spans="1:22">
      <c r="A7" t="s">
        <v>1142</v>
      </c>
      <c r="B7" t="s">
        <v>1187</v>
      </c>
      <c r="D7" t="s">
        <v>427</v>
      </c>
      <c r="H7">
        <f t="shared" si="0"/>
        <v>1</v>
      </c>
      <c r="J7" s="47" t="s">
        <v>1370</v>
      </c>
      <c r="K7" s="13" t="str">
        <f t="shared" si="1"/>
        <v>e601</v>
      </c>
      <c r="L7" s="186" t="str">
        <f>J7</f>
        <v>Non cédée</v>
      </c>
      <c r="M7" s="9"/>
      <c r="N7" s="9" t="s">
        <v>192</v>
      </c>
      <c r="O7" s="9" t="s">
        <v>427</v>
      </c>
      <c r="P7" s="9"/>
      <c r="Q7" s="9"/>
      <c r="R7" s="9"/>
    </row>
    <row r="8" spans="1:22">
      <c r="A8" t="s">
        <v>1181</v>
      </c>
      <c r="B8" t="s">
        <v>246</v>
      </c>
      <c r="D8" t="s">
        <v>243</v>
      </c>
      <c r="H8">
        <f t="shared" si="0"/>
        <v>1</v>
      </c>
      <c r="J8" s="43" t="s">
        <v>1514</v>
      </c>
      <c r="K8" s="13"/>
      <c r="L8" s="186"/>
      <c r="M8" s="9"/>
      <c r="N8" s="9"/>
      <c r="O8" s="9" t="s">
        <v>427</v>
      </c>
      <c r="P8" s="9"/>
      <c r="Q8" s="9" t="s">
        <v>287</v>
      </c>
      <c r="R8" s="9"/>
    </row>
    <row r="9" spans="1:22">
      <c r="A9" t="s">
        <v>1182</v>
      </c>
      <c r="B9" t="s">
        <v>1396</v>
      </c>
      <c r="D9" t="s">
        <v>427</v>
      </c>
      <c r="H9">
        <f t="shared" si="0"/>
        <v>1</v>
      </c>
      <c r="J9" s="53" t="s">
        <v>244</v>
      </c>
      <c r="K9" s="13" t="str">
        <f t="shared" si="1"/>
        <v>x0</v>
      </c>
      <c r="L9" s="186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1371</v>
      </c>
      <c r="B10" t="s">
        <v>1397</v>
      </c>
      <c r="D10" t="s">
        <v>427</v>
      </c>
      <c r="H10">
        <f t="shared" si="0"/>
        <v>1</v>
      </c>
      <c r="J10" s="47" t="s">
        <v>1142</v>
      </c>
      <c r="K10" s="13" t="str">
        <f t="shared" si="1"/>
        <v>e605</v>
      </c>
      <c r="L10" s="186" t="str">
        <f>J10</f>
        <v>Opérations données en substitution</v>
      </c>
      <c r="M10" s="9"/>
      <c r="N10" s="9" t="s">
        <v>192</v>
      </c>
      <c r="O10" s="9" t="s">
        <v>427</v>
      </c>
      <c r="P10" s="9"/>
      <c r="Q10" s="9"/>
      <c r="R10" s="9"/>
    </row>
    <row r="11" spans="1:22">
      <c r="J11" s="47" t="s">
        <v>1510</v>
      </c>
      <c r="K11" s="13" t="str">
        <f t="shared" si="1"/>
        <v>e603</v>
      </c>
      <c r="L11" s="186" t="str">
        <f>J11</f>
        <v>Opérations non données en substitution</v>
      </c>
      <c r="M11" s="9"/>
      <c r="N11" s="9" t="s">
        <v>192</v>
      </c>
      <c r="O11" s="9" t="s">
        <v>427</v>
      </c>
      <c r="P11" s="9"/>
      <c r="Q11" s="9"/>
      <c r="R11" s="9"/>
    </row>
    <row r="12" spans="1:22">
      <c r="J12" s="43" t="s">
        <v>1561</v>
      </c>
      <c r="K12" s="13"/>
      <c r="L12" s="186"/>
      <c r="M12" s="9"/>
      <c r="N12" s="9"/>
      <c r="O12" s="9" t="s">
        <v>427</v>
      </c>
      <c r="P12" s="9"/>
      <c r="Q12" s="9" t="s">
        <v>336</v>
      </c>
      <c r="R12" s="9"/>
    </row>
    <row r="13" spans="1:22">
      <c r="J13" s="53" t="s">
        <v>244</v>
      </c>
      <c r="K13" s="13" t="str">
        <f t="shared" si="1"/>
        <v>x0</v>
      </c>
      <c r="L13" s="186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7" t="s">
        <v>1371</v>
      </c>
      <c r="K14" s="13" t="str">
        <f t="shared" si="1"/>
        <v>e607</v>
      </c>
      <c r="L14" s="186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427</v>
      </c>
      <c r="P14" s="9"/>
      <c r="Q14" s="9"/>
      <c r="R14" s="9"/>
    </row>
    <row r="15" spans="1:22">
      <c r="J15" s="91" t="s">
        <v>1515</v>
      </c>
      <c r="K15" s="13" t="str">
        <f t="shared" si="1"/>
        <v>e604</v>
      </c>
      <c r="L15" s="202" t="str">
        <f>J15</f>
        <v>Non donné en substitution et non cédé</v>
      </c>
      <c r="M15" s="9" t="s">
        <v>190</v>
      </c>
      <c r="N15" s="9" t="s">
        <v>192</v>
      </c>
      <c r="O15" s="9" t="s">
        <v>427</v>
      </c>
      <c r="P15" s="9"/>
      <c r="Q15" s="9"/>
      <c r="R15" s="9"/>
    </row>
    <row r="19" spans="5:12">
      <c r="K19" s="1"/>
    </row>
    <row r="21" spans="5:12">
      <c r="E21" s="133"/>
      <c r="J21" s="13"/>
      <c r="L21" s="143"/>
    </row>
    <row r="22" spans="5:12">
      <c r="J22" s="13"/>
      <c r="L22" s="143"/>
    </row>
  </sheetData>
  <sortState ref="A3:A10">
    <sortCondition ref="A3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61"/>
  <sheetViews>
    <sheetView zoomScale="80" zoomScaleNormal="80" workbookViewId="0">
      <selection activeCell="E66" sqref="E66"/>
    </sheetView>
  </sheetViews>
  <sheetFormatPr baseColWidth="10" defaultRowHeight="15"/>
  <cols>
    <col min="1" max="1" width="35.5703125" bestFit="1" customWidth="1"/>
    <col min="2" max="2" width="6.5703125" bestFit="1" customWidth="1"/>
    <col min="10" max="10" width="35.140625" bestFit="1" customWidth="1"/>
    <col min="12" max="12" width="35.140625" style="139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366</v>
      </c>
      <c r="B2" t="s">
        <v>245</v>
      </c>
      <c r="C2" t="s">
        <v>610</v>
      </c>
      <c r="D2" t="s">
        <v>243</v>
      </c>
      <c r="H2">
        <f t="shared" ref="H2:H46" si="0">COUNTIF($J$2:$J$371,A2)</f>
        <v>5</v>
      </c>
      <c r="J2" s="55" t="s">
        <v>986</v>
      </c>
      <c r="L2" s="187"/>
      <c r="O2" t="s">
        <v>427</v>
      </c>
      <c r="Q2" t="s">
        <v>124</v>
      </c>
    </row>
    <row r="3" spans="1:22">
      <c r="A3" t="s">
        <v>367</v>
      </c>
      <c r="B3" t="s">
        <v>989</v>
      </c>
      <c r="D3" t="s">
        <v>427</v>
      </c>
      <c r="H3">
        <f t="shared" si="0"/>
        <v>3</v>
      </c>
      <c r="J3" s="7" t="s">
        <v>367</v>
      </c>
      <c r="K3" s="9" t="str">
        <f>VLOOKUP(J3,$A$1:$I$305,2,FALSE)</f>
        <v>e1202</v>
      </c>
      <c r="L3" s="203" t="str">
        <f t="shared" ref="L3:L8" si="1">J3</f>
        <v>N+1</v>
      </c>
      <c r="O3" t="s">
        <v>427</v>
      </c>
    </row>
    <row r="4" spans="1:22">
      <c r="A4" t="s">
        <v>1378</v>
      </c>
      <c r="B4" t="s">
        <v>990</v>
      </c>
      <c r="D4" t="s">
        <v>427</v>
      </c>
      <c r="H4">
        <f t="shared" si="0"/>
        <v>3</v>
      </c>
      <c r="J4" s="7" t="s">
        <v>366</v>
      </c>
      <c r="K4" s="9" t="str">
        <f t="shared" ref="K4:K23" si="2">VLOOKUP(J4,$A$1:$I$305,2,FALSE)</f>
        <v>x0</v>
      </c>
      <c r="L4" s="203" t="str">
        <f t="shared" si="1"/>
        <v>N</v>
      </c>
      <c r="O4" s="139" t="s">
        <v>243</v>
      </c>
    </row>
    <row r="5" spans="1:22">
      <c r="A5" t="s">
        <v>1379</v>
      </c>
      <c r="B5" t="s">
        <v>991</v>
      </c>
      <c r="D5" t="s">
        <v>427</v>
      </c>
      <c r="H5">
        <f t="shared" si="0"/>
        <v>2</v>
      </c>
      <c r="J5" s="7" t="s">
        <v>1378</v>
      </c>
      <c r="K5" s="9" t="str">
        <f t="shared" si="2"/>
        <v>e1203</v>
      </c>
      <c r="L5" s="203" t="str">
        <f t="shared" si="1"/>
        <v>N-1</v>
      </c>
      <c r="O5" t="s">
        <v>427</v>
      </c>
    </row>
    <row r="6" spans="1:22">
      <c r="A6" t="s">
        <v>1380</v>
      </c>
      <c r="B6" t="s">
        <v>992</v>
      </c>
      <c r="D6" t="s">
        <v>427</v>
      </c>
      <c r="H6">
        <f t="shared" si="0"/>
        <v>2</v>
      </c>
      <c r="J6" s="7" t="s">
        <v>1379</v>
      </c>
      <c r="K6" s="9" t="str">
        <f t="shared" si="2"/>
        <v>e1204</v>
      </c>
      <c r="L6" s="203" t="str">
        <f t="shared" si="1"/>
        <v>N-2</v>
      </c>
      <c r="O6" t="s">
        <v>427</v>
      </c>
    </row>
    <row r="7" spans="1:22">
      <c r="A7" t="s">
        <v>1408</v>
      </c>
      <c r="B7" t="s">
        <v>993</v>
      </c>
      <c r="D7" t="s">
        <v>427</v>
      </c>
      <c r="H7">
        <f t="shared" si="0"/>
        <v>1</v>
      </c>
      <c r="J7" s="7" t="s">
        <v>1380</v>
      </c>
      <c r="K7" s="9" t="str">
        <f t="shared" si="2"/>
        <v>e1205</v>
      </c>
      <c r="L7" s="203" t="str">
        <f t="shared" si="1"/>
        <v>N-3</v>
      </c>
      <c r="O7" t="s">
        <v>427</v>
      </c>
    </row>
    <row r="8" spans="1:22">
      <c r="A8" t="s">
        <v>1409</v>
      </c>
      <c r="B8" t="s">
        <v>994</v>
      </c>
      <c r="D8" t="s">
        <v>427</v>
      </c>
      <c r="H8">
        <f t="shared" si="0"/>
        <v>1</v>
      </c>
      <c r="J8" s="7" t="s">
        <v>65</v>
      </c>
      <c r="K8" s="9" t="str">
        <f t="shared" si="2"/>
        <v>e1211</v>
      </c>
      <c r="L8" s="203" t="str">
        <f t="shared" si="1"/>
        <v>Date de première commercialisation</v>
      </c>
      <c r="O8" t="s">
        <v>427</v>
      </c>
    </row>
    <row r="9" spans="1:22">
      <c r="A9" t="s">
        <v>1410</v>
      </c>
      <c r="B9" t="s">
        <v>995</v>
      </c>
      <c r="D9" t="s">
        <v>427</v>
      </c>
      <c r="H9">
        <f t="shared" si="0"/>
        <v>1</v>
      </c>
      <c r="J9" s="55" t="s">
        <v>987</v>
      </c>
      <c r="K9" s="9"/>
      <c r="L9" s="187"/>
      <c r="O9" t="s">
        <v>427</v>
      </c>
      <c r="Q9" t="s">
        <v>227</v>
      </c>
    </row>
    <row r="10" spans="1:22">
      <c r="A10" t="s">
        <v>1411</v>
      </c>
      <c r="B10" t="s">
        <v>996</v>
      </c>
      <c r="D10" t="s">
        <v>427</v>
      </c>
      <c r="H10">
        <f t="shared" si="0"/>
        <v>1</v>
      </c>
      <c r="J10" s="7" t="s">
        <v>366</v>
      </c>
      <c r="K10" s="9" t="str">
        <f t="shared" si="2"/>
        <v>x0</v>
      </c>
      <c r="L10" s="203" t="str">
        <f t="shared" ref="L10:L20" si="3">J10</f>
        <v>N</v>
      </c>
      <c r="O10" s="139" t="s">
        <v>243</v>
      </c>
    </row>
    <row r="11" spans="1:22">
      <c r="A11" t="s">
        <v>1412</v>
      </c>
      <c r="B11" t="s">
        <v>997</v>
      </c>
      <c r="D11" t="s">
        <v>427</v>
      </c>
      <c r="H11">
        <f t="shared" si="0"/>
        <v>1</v>
      </c>
      <c r="J11" s="7" t="s">
        <v>1255</v>
      </c>
      <c r="K11" s="9" t="str">
        <f t="shared" si="2"/>
        <v>e1212</v>
      </c>
      <c r="L11" s="203" t="str">
        <f t="shared" si="3"/>
        <v>Exercices antérieurs</v>
      </c>
      <c r="O11" t="s">
        <v>427</v>
      </c>
    </row>
    <row r="12" spans="1:22">
      <c r="A12" t="s">
        <v>65</v>
      </c>
      <c r="B12" t="s">
        <v>998</v>
      </c>
      <c r="D12" t="s">
        <v>427</v>
      </c>
      <c r="H12">
        <f t="shared" si="0"/>
        <v>1</v>
      </c>
      <c r="J12" s="54" t="s">
        <v>1378</v>
      </c>
      <c r="K12" s="9" t="str">
        <f t="shared" si="2"/>
        <v>e1203</v>
      </c>
      <c r="L12" s="203" t="str">
        <f t="shared" si="3"/>
        <v>N-1</v>
      </c>
      <c r="O12" t="s">
        <v>427</v>
      </c>
    </row>
    <row r="13" spans="1:22">
      <c r="A13" t="s">
        <v>1255</v>
      </c>
      <c r="B13" t="s">
        <v>999</v>
      </c>
      <c r="D13" t="s">
        <v>427</v>
      </c>
      <c r="H13">
        <f t="shared" si="0"/>
        <v>1</v>
      </c>
      <c r="J13" s="54" t="s">
        <v>1379</v>
      </c>
      <c r="K13" s="9" t="str">
        <f t="shared" si="2"/>
        <v>e1204</v>
      </c>
      <c r="L13" s="203" t="str">
        <f t="shared" si="3"/>
        <v>N-2</v>
      </c>
      <c r="O13" t="s">
        <v>427</v>
      </c>
    </row>
    <row r="14" spans="1:22">
      <c r="A14" t="s">
        <v>368</v>
      </c>
      <c r="B14" s="139" t="s">
        <v>2188</v>
      </c>
      <c r="D14" s="139" t="s">
        <v>427</v>
      </c>
      <c r="H14">
        <f t="shared" si="0"/>
        <v>1</v>
      </c>
      <c r="J14" s="54" t="s">
        <v>1380</v>
      </c>
      <c r="K14" s="9" t="str">
        <f t="shared" si="2"/>
        <v>e1205</v>
      </c>
      <c r="L14" s="203" t="str">
        <f t="shared" si="3"/>
        <v>N-3</v>
      </c>
      <c r="O14" t="s">
        <v>427</v>
      </c>
    </row>
    <row r="15" spans="1:22">
      <c r="A15" s="139" t="s">
        <v>369</v>
      </c>
      <c r="B15" s="139" t="s">
        <v>2189</v>
      </c>
      <c r="D15" s="139" t="s">
        <v>427</v>
      </c>
      <c r="H15" s="139">
        <f t="shared" si="0"/>
        <v>1</v>
      </c>
      <c r="J15" s="54" t="s">
        <v>1408</v>
      </c>
      <c r="K15" s="9" t="str">
        <f t="shared" si="2"/>
        <v>e1206</v>
      </c>
      <c r="L15" s="203" t="str">
        <f t="shared" si="3"/>
        <v>N-4</v>
      </c>
      <c r="O15" t="s">
        <v>427</v>
      </c>
    </row>
    <row r="16" spans="1:22">
      <c r="A16" s="139" t="s">
        <v>370</v>
      </c>
      <c r="B16" s="139" t="s">
        <v>2190</v>
      </c>
      <c r="D16" s="139" t="s">
        <v>427</v>
      </c>
      <c r="H16" s="139">
        <f t="shared" si="0"/>
        <v>1</v>
      </c>
      <c r="J16" s="54" t="s">
        <v>1409</v>
      </c>
      <c r="K16" s="9" t="str">
        <f t="shared" si="2"/>
        <v>e1207</v>
      </c>
      <c r="L16" s="203" t="str">
        <f t="shared" si="3"/>
        <v>N-5</v>
      </c>
      <c r="O16" t="s">
        <v>427</v>
      </c>
    </row>
    <row r="17" spans="1:17">
      <c r="A17" s="139" t="s">
        <v>371</v>
      </c>
      <c r="B17" s="139" t="s">
        <v>2191</v>
      </c>
      <c r="D17" s="139" t="s">
        <v>427</v>
      </c>
      <c r="H17" s="139">
        <f t="shared" si="0"/>
        <v>1</v>
      </c>
      <c r="J17" s="54" t="s">
        <v>1410</v>
      </c>
      <c r="K17" s="9" t="str">
        <f t="shared" si="2"/>
        <v>e1208</v>
      </c>
      <c r="L17" s="203" t="str">
        <f t="shared" si="3"/>
        <v>N-6</v>
      </c>
      <c r="O17" t="s">
        <v>427</v>
      </c>
    </row>
    <row r="18" spans="1:17">
      <c r="A18" s="139" t="s">
        <v>372</v>
      </c>
      <c r="B18" s="139" t="s">
        <v>2192</v>
      </c>
      <c r="D18" s="139" t="s">
        <v>427</v>
      </c>
      <c r="H18" s="139">
        <f t="shared" si="0"/>
        <v>1</v>
      </c>
      <c r="J18" s="54" t="s">
        <v>1411</v>
      </c>
      <c r="K18" s="9" t="str">
        <f t="shared" si="2"/>
        <v>e1209</v>
      </c>
      <c r="L18" s="203" t="str">
        <f t="shared" si="3"/>
        <v>N-7</v>
      </c>
      <c r="O18" t="s">
        <v>427</v>
      </c>
    </row>
    <row r="19" spans="1:17">
      <c r="A19" s="139" t="s">
        <v>373</v>
      </c>
      <c r="B19" s="139" t="s">
        <v>2193</v>
      </c>
      <c r="D19" s="139" t="s">
        <v>427</v>
      </c>
      <c r="H19" s="139">
        <f t="shared" si="0"/>
        <v>1</v>
      </c>
      <c r="J19" s="54" t="s">
        <v>1412</v>
      </c>
      <c r="K19" s="9" t="str">
        <f t="shared" si="2"/>
        <v>e1210</v>
      </c>
      <c r="L19" s="203" t="str">
        <f t="shared" si="3"/>
        <v>N-8 et antérieurs</v>
      </c>
      <c r="O19" t="s">
        <v>427</v>
      </c>
    </row>
    <row r="20" spans="1:17">
      <c r="A20" s="139" t="s">
        <v>374</v>
      </c>
      <c r="B20" s="139" t="s">
        <v>2194</v>
      </c>
      <c r="D20" s="139" t="s">
        <v>427</v>
      </c>
      <c r="H20" s="139">
        <f t="shared" si="0"/>
        <v>1</v>
      </c>
      <c r="J20" s="54" t="s">
        <v>2399</v>
      </c>
      <c r="K20" s="142" t="str">
        <f t="shared" si="2"/>
        <v>e1245</v>
      </c>
      <c r="L20" s="203" t="str">
        <f t="shared" si="3"/>
        <v>Tous exercices</v>
      </c>
      <c r="M20" s="139"/>
      <c r="N20" s="139"/>
      <c r="O20" s="139" t="s">
        <v>427</v>
      </c>
      <c r="P20" s="139"/>
      <c r="Q20" s="139"/>
    </row>
    <row r="21" spans="1:17">
      <c r="A21" s="139" t="s">
        <v>375</v>
      </c>
      <c r="B21" s="139" t="s">
        <v>2195</v>
      </c>
      <c r="D21" s="139" t="s">
        <v>427</v>
      </c>
      <c r="H21" s="139">
        <f t="shared" si="0"/>
        <v>1</v>
      </c>
      <c r="J21" s="55" t="s">
        <v>1414</v>
      </c>
      <c r="K21" s="9"/>
      <c r="L21" s="187"/>
      <c r="O21" t="s">
        <v>427</v>
      </c>
      <c r="Q21" t="s">
        <v>641</v>
      </c>
    </row>
    <row r="22" spans="1:17">
      <c r="A22" s="139" t="s">
        <v>376</v>
      </c>
      <c r="B22" s="139" t="s">
        <v>2196</v>
      </c>
      <c r="D22" s="139" t="s">
        <v>427</v>
      </c>
      <c r="H22" s="139">
        <f t="shared" si="0"/>
        <v>1</v>
      </c>
      <c r="J22" s="7" t="s">
        <v>366</v>
      </c>
      <c r="K22" s="9" t="str">
        <f t="shared" si="2"/>
        <v>x0</v>
      </c>
      <c r="L22" s="203" t="str">
        <f>J22</f>
        <v>N</v>
      </c>
      <c r="O22" s="139" t="s">
        <v>243</v>
      </c>
    </row>
    <row r="23" spans="1:17">
      <c r="A23" s="139" t="s">
        <v>377</v>
      </c>
      <c r="B23" s="139" t="s">
        <v>2197</v>
      </c>
      <c r="D23" s="139" t="s">
        <v>427</v>
      </c>
      <c r="H23" s="139">
        <f t="shared" si="0"/>
        <v>1</v>
      </c>
      <c r="J23" s="7" t="s">
        <v>1378</v>
      </c>
      <c r="K23" s="9" t="str">
        <f t="shared" si="2"/>
        <v>e1203</v>
      </c>
      <c r="L23" s="203" t="str">
        <f>J23</f>
        <v>N-1</v>
      </c>
      <c r="O23" t="s">
        <v>427</v>
      </c>
    </row>
    <row r="24" spans="1:17">
      <c r="A24" s="139" t="s">
        <v>378</v>
      </c>
      <c r="B24" s="139" t="s">
        <v>2198</v>
      </c>
      <c r="D24" s="139" t="s">
        <v>427</v>
      </c>
      <c r="H24" s="139">
        <f t="shared" si="0"/>
        <v>1</v>
      </c>
      <c r="J24" s="18" t="s">
        <v>1413</v>
      </c>
      <c r="K24" s="9"/>
      <c r="L24" s="186"/>
      <c r="O24" t="s">
        <v>427</v>
      </c>
      <c r="Q24" t="s">
        <v>640</v>
      </c>
    </row>
    <row r="25" spans="1:17">
      <c r="A25" s="139" t="s">
        <v>379</v>
      </c>
      <c r="B25" s="139" t="s">
        <v>2199</v>
      </c>
      <c r="D25" s="139" t="s">
        <v>427</v>
      </c>
      <c r="H25" s="139">
        <f t="shared" si="0"/>
        <v>1</v>
      </c>
      <c r="J25" s="7" t="s">
        <v>367</v>
      </c>
      <c r="K25" s="9" t="str">
        <f>VLOOKUP(J25,$A$1:$I$305,2,FALSE)</f>
        <v>e1202</v>
      </c>
      <c r="L25" s="203" t="str">
        <f>J25</f>
        <v>N+1</v>
      </c>
      <c r="O25" t="s">
        <v>427</v>
      </c>
    </row>
    <row r="26" spans="1:17">
      <c r="A26" s="139" t="s">
        <v>2368</v>
      </c>
      <c r="B26" s="139" t="s">
        <v>2200</v>
      </c>
      <c r="D26" s="139" t="s">
        <v>427</v>
      </c>
      <c r="H26" s="139">
        <f t="shared" si="0"/>
        <v>1</v>
      </c>
      <c r="J26" s="7" t="s">
        <v>366</v>
      </c>
      <c r="K26" s="9" t="str">
        <f>VLOOKUP(J26,$A$1:$I$305,2,FALSE)</f>
        <v>x0</v>
      </c>
      <c r="L26" s="203" t="str">
        <f>J26</f>
        <v>N</v>
      </c>
      <c r="O26" s="139" t="s">
        <v>243</v>
      </c>
    </row>
    <row r="27" spans="1:17">
      <c r="A27" s="139" t="s">
        <v>2369</v>
      </c>
      <c r="B27" s="139" t="s">
        <v>2201</v>
      </c>
      <c r="D27" s="139" t="s">
        <v>427</v>
      </c>
      <c r="H27" s="139">
        <f t="shared" si="0"/>
        <v>1</v>
      </c>
      <c r="J27" s="162" t="s">
        <v>2388</v>
      </c>
      <c r="K27" s="142"/>
      <c r="L27" s="203"/>
      <c r="O27" s="139" t="s">
        <v>427</v>
      </c>
    </row>
    <row r="28" spans="1:17">
      <c r="A28" s="139" t="s">
        <v>2370</v>
      </c>
      <c r="B28" s="139" t="s">
        <v>2202</v>
      </c>
      <c r="D28" s="139" t="s">
        <v>427</v>
      </c>
      <c r="H28" s="139">
        <f t="shared" si="0"/>
        <v>1</v>
      </c>
      <c r="J28" s="7" t="s">
        <v>366</v>
      </c>
      <c r="K28" s="142" t="str">
        <f t="shared" ref="K28:K61" si="4">VLOOKUP(J28,$A$1:$I$305,2,FALSE)</f>
        <v>x0</v>
      </c>
      <c r="L28" s="203" t="str">
        <f t="shared" ref="L28:L61" si="5">J28</f>
        <v>N</v>
      </c>
      <c r="O28" s="139" t="s">
        <v>243</v>
      </c>
      <c r="Q28" t="s">
        <v>227</v>
      </c>
    </row>
    <row r="29" spans="1:17">
      <c r="A29" s="139" t="s">
        <v>2371</v>
      </c>
      <c r="B29" s="139" t="s">
        <v>2203</v>
      </c>
      <c r="D29" s="139" t="s">
        <v>427</v>
      </c>
      <c r="H29" s="139">
        <f t="shared" si="0"/>
        <v>1</v>
      </c>
      <c r="J29" s="7" t="s">
        <v>367</v>
      </c>
      <c r="K29" s="142" t="str">
        <f t="shared" si="4"/>
        <v>e1202</v>
      </c>
      <c r="L29" s="203" t="str">
        <f t="shared" si="5"/>
        <v>N+1</v>
      </c>
      <c r="O29" s="139" t="s">
        <v>427</v>
      </c>
    </row>
    <row r="30" spans="1:17">
      <c r="A30" s="139" t="s">
        <v>2372</v>
      </c>
      <c r="B30" s="139" t="s">
        <v>2204</v>
      </c>
      <c r="D30" s="139" t="s">
        <v>427</v>
      </c>
      <c r="H30" s="139">
        <f t="shared" si="0"/>
        <v>1</v>
      </c>
      <c r="J30" s="7" t="s">
        <v>368</v>
      </c>
      <c r="K30" s="142" t="str">
        <f t="shared" si="4"/>
        <v>e1213</v>
      </c>
      <c r="L30" s="203" t="str">
        <f t="shared" si="5"/>
        <v>N+2</v>
      </c>
      <c r="O30" s="139" t="s">
        <v>427</v>
      </c>
    </row>
    <row r="31" spans="1:17">
      <c r="A31" s="139" t="s">
        <v>2373</v>
      </c>
      <c r="B31" s="139" t="s">
        <v>2205</v>
      </c>
      <c r="D31" s="139" t="s">
        <v>427</v>
      </c>
      <c r="H31" s="139">
        <f t="shared" si="0"/>
        <v>1</v>
      </c>
      <c r="J31" s="7" t="s">
        <v>369</v>
      </c>
      <c r="K31" s="142" t="str">
        <f t="shared" si="4"/>
        <v>e1214</v>
      </c>
      <c r="L31" s="203" t="str">
        <f t="shared" si="5"/>
        <v>N+3</v>
      </c>
      <c r="O31" s="139" t="s">
        <v>427</v>
      </c>
    </row>
    <row r="32" spans="1:17">
      <c r="A32" s="139" t="s">
        <v>2374</v>
      </c>
      <c r="B32" s="139" t="s">
        <v>2206</v>
      </c>
      <c r="D32" s="139" t="s">
        <v>427</v>
      </c>
      <c r="H32" s="139">
        <f t="shared" si="0"/>
        <v>1</v>
      </c>
      <c r="J32" s="7" t="s">
        <v>370</v>
      </c>
      <c r="K32" s="142" t="str">
        <f t="shared" si="4"/>
        <v>e1215</v>
      </c>
      <c r="L32" s="203" t="str">
        <f t="shared" si="5"/>
        <v>N+4</v>
      </c>
      <c r="O32" s="139" t="s">
        <v>427</v>
      </c>
    </row>
    <row r="33" spans="1:15">
      <c r="A33" s="139" t="s">
        <v>2375</v>
      </c>
      <c r="B33" s="139" t="s">
        <v>2207</v>
      </c>
      <c r="D33" s="139" t="s">
        <v>427</v>
      </c>
      <c r="H33" s="139">
        <f t="shared" si="0"/>
        <v>1</v>
      </c>
      <c r="J33" s="7" t="s">
        <v>371</v>
      </c>
      <c r="K33" s="142" t="str">
        <f t="shared" si="4"/>
        <v>e1216</v>
      </c>
      <c r="L33" s="203" t="str">
        <f t="shared" si="5"/>
        <v>N+5</v>
      </c>
      <c r="O33" s="139" t="s">
        <v>427</v>
      </c>
    </row>
    <row r="34" spans="1:15">
      <c r="A34" s="139" t="s">
        <v>2376</v>
      </c>
      <c r="B34" s="139" t="s">
        <v>2208</v>
      </c>
      <c r="D34" s="139" t="s">
        <v>427</v>
      </c>
      <c r="H34" s="139">
        <f t="shared" si="0"/>
        <v>1</v>
      </c>
      <c r="J34" s="7" t="s">
        <v>372</v>
      </c>
      <c r="K34" s="142" t="str">
        <f t="shared" si="4"/>
        <v>e1217</v>
      </c>
      <c r="L34" s="203" t="str">
        <f t="shared" si="5"/>
        <v>N+6</v>
      </c>
      <c r="O34" s="139" t="s">
        <v>427</v>
      </c>
    </row>
    <row r="35" spans="1:15">
      <c r="A35" s="139" t="s">
        <v>2377</v>
      </c>
      <c r="B35" s="139" t="s">
        <v>2209</v>
      </c>
      <c r="D35" s="139" t="s">
        <v>427</v>
      </c>
      <c r="H35" s="139">
        <f t="shared" si="0"/>
        <v>1</v>
      </c>
      <c r="J35" s="7" t="s">
        <v>373</v>
      </c>
      <c r="K35" s="142" t="str">
        <f t="shared" si="4"/>
        <v>e1218</v>
      </c>
      <c r="L35" s="203" t="str">
        <f t="shared" si="5"/>
        <v>N+7</v>
      </c>
      <c r="O35" s="139" t="s">
        <v>427</v>
      </c>
    </row>
    <row r="36" spans="1:15">
      <c r="A36" s="139" t="s">
        <v>2378</v>
      </c>
      <c r="B36" s="139" t="s">
        <v>2210</v>
      </c>
      <c r="D36" s="139" t="s">
        <v>427</v>
      </c>
      <c r="H36" s="139">
        <f t="shared" si="0"/>
        <v>1</v>
      </c>
      <c r="J36" s="7" t="s">
        <v>374</v>
      </c>
      <c r="K36" s="142" t="str">
        <f t="shared" si="4"/>
        <v>e1219</v>
      </c>
      <c r="L36" s="203" t="str">
        <f t="shared" si="5"/>
        <v>N+8</v>
      </c>
      <c r="O36" s="139" t="s">
        <v>427</v>
      </c>
    </row>
    <row r="37" spans="1:15">
      <c r="A37" s="139" t="s">
        <v>2379</v>
      </c>
      <c r="B37" s="139" t="s">
        <v>2211</v>
      </c>
      <c r="D37" s="139" t="s">
        <v>427</v>
      </c>
      <c r="H37" s="139">
        <f t="shared" si="0"/>
        <v>1</v>
      </c>
      <c r="J37" s="7" t="s">
        <v>375</v>
      </c>
      <c r="K37" s="142" t="str">
        <f t="shared" si="4"/>
        <v>e1220</v>
      </c>
      <c r="L37" s="203" t="str">
        <f t="shared" si="5"/>
        <v>N+9</v>
      </c>
      <c r="O37" s="139" t="s">
        <v>427</v>
      </c>
    </row>
    <row r="38" spans="1:15">
      <c r="A38" s="139" t="s">
        <v>2380</v>
      </c>
      <c r="B38" s="139" t="s">
        <v>2212</v>
      </c>
      <c r="D38" s="139" t="s">
        <v>427</v>
      </c>
      <c r="H38" s="139">
        <f t="shared" si="0"/>
        <v>1</v>
      </c>
      <c r="J38" s="7" t="s">
        <v>376</v>
      </c>
      <c r="K38" s="142" t="str">
        <f t="shared" si="4"/>
        <v>e1221</v>
      </c>
      <c r="L38" s="203" t="str">
        <f t="shared" si="5"/>
        <v>N+10</v>
      </c>
      <c r="O38" s="139" t="s">
        <v>427</v>
      </c>
    </row>
    <row r="39" spans="1:15">
      <c r="A39" s="139" t="s">
        <v>2381</v>
      </c>
      <c r="B39" s="139" t="s">
        <v>2213</v>
      </c>
      <c r="D39" s="139" t="s">
        <v>427</v>
      </c>
      <c r="H39" s="139">
        <f t="shared" si="0"/>
        <v>1</v>
      </c>
      <c r="J39" s="7" t="s">
        <v>377</v>
      </c>
      <c r="K39" s="142" t="str">
        <f t="shared" si="4"/>
        <v>e1222</v>
      </c>
      <c r="L39" s="203" t="str">
        <f t="shared" si="5"/>
        <v>N+11</v>
      </c>
      <c r="O39" s="139" t="s">
        <v>427</v>
      </c>
    </row>
    <row r="40" spans="1:15">
      <c r="A40" s="139" t="s">
        <v>2382</v>
      </c>
      <c r="B40" s="139" t="s">
        <v>2214</v>
      </c>
      <c r="D40" s="139" t="s">
        <v>427</v>
      </c>
      <c r="H40" s="139">
        <f t="shared" si="0"/>
        <v>1</v>
      </c>
      <c r="J40" s="7" t="s">
        <v>378</v>
      </c>
      <c r="K40" s="142" t="str">
        <f t="shared" si="4"/>
        <v>e1223</v>
      </c>
      <c r="L40" s="203" t="str">
        <f t="shared" si="5"/>
        <v>N+12</v>
      </c>
      <c r="O40" s="139" t="s">
        <v>427</v>
      </c>
    </row>
    <row r="41" spans="1:15">
      <c r="A41" s="139" t="s">
        <v>2383</v>
      </c>
      <c r="B41" s="139" t="s">
        <v>2215</v>
      </c>
      <c r="D41" s="139" t="s">
        <v>427</v>
      </c>
      <c r="H41" s="139">
        <f t="shared" si="0"/>
        <v>1</v>
      </c>
      <c r="J41" s="7" t="s">
        <v>379</v>
      </c>
      <c r="K41" s="142" t="str">
        <f t="shared" si="4"/>
        <v>e1224</v>
      </c>
      <c r="L41" s="203" t="str">
        <f t="shared" si="5"/>
        <v>N+13</v>
      </c>
      <c r="O41" s="139" t="s">
        <v>427</v>
      </c>
    </row>
    <row r="42" spans="1:15">
      <c r="A42" s="139" t="s">
        <v>2384</v>
      </c>
      <c r="B42" s="139" t="s">
        <v>2216</v>
      </c>
      <c r="D42" s="139" t="s">
        <v>427</v>
      </c>
      <c r="H42" s="139">
        <f t="shared" si="0"/>
        <v>1</v>
      </c>
      <c r="J42" s="7" t="s">
        <v>2368</v>
      </c>
      <c r="K42" s="142" t="str">
        <f t="shared" si="4"/>
        <v>e1225</v>
      </c>
      <c r="L42" s="203" t="str">
        <f t="shared" si="5"/>
        <v>N+14</v>
      </c>
      <c r="O42" s="139" t="s">
        <v>427</v>
      </c>
    </row>
    <row r="43" spans="1:15">
      <c r="A43" t="s">
        <v>2385</v>
      </c>
      <c r="B43" s="139" t="s">
        <v>2217</v>
      </c>
      <c r="D43" s="139" t="s">
        <v>427</v>
      </c>
      <c r="H43" s="139">
        <f t="shared" si="0"/>
        <v>1</v>
      </c>
      <c r="J43" s="7" t="s">
        <v>2369</v>
      </c>
      <c r="K43" s="142" t="str">
        <f t="shared" si="4"/>
        <v>e1226</v>
      </c>
      <c r="L43" s="203" t="str">
        <f t="shared" si="5"/>
        <v>N+15</v>
      </c>
      <c r="O43" s="139" t="s">
        <v>427</v>
      </c>
    </row>
    <row r="44" spans="1:15">
      <c r="A44" t="s">
        <v>2386</v>
      </c>
      <c r="B44" s="139" t="s">
        <v>2218</v>
      </c>
      <c r="D44" s="139" t="s">
        <v>427</v>
      </c>
      <c r="H44" s="139">
        <f t="shared" si="0"/>
        <v>1</v>
      </c>
      <c r="J44" s="7" t="s">
        <v>2370</v>
      </c>
      <c r="K44" s="142" t="str">
        <f t="shared" si="4"/>
        <v>e1227</v>
      </c>
      <c r="L44" s="203" t="str">
        <f t="shared" si="5"/>
        <v>N+16</v>
      </c>
      <c r="O44" s="139" t="s">
        <v>427</v>
      </c>
    </row>
    <row r="45" spans="1:15">
      <c r="A45" t="s">
        <v>2387</v>
      </c>
      <c r="B45" s="139" t="s">
        <v>2219</v>
      </c>
      <c r="D45" s="139" t="s">
        <v>427</v>
      </c>
      <c r="H45" s="139">
        <f t="shared" si="0"/>
        <v>1</v>
      </c>
      <c r="J45" s="7" t="s">
        <v>2371</v>
      </c>
      <c r="K45" s="142" t="str">
        <f t="shared" si="4"/>
        <v>e1228</v>
      </c>
      <c r="L45" s="203" t="str">
        <f t="shared" si="5"/>
        <v>N+17</v>
      </c>
      <c r="O45" s="139" t="s">
        <v>427</v>
      </c>
    </row>
    <row r="46" spans="1:15">
      <c r="A46" t="s">
        <v>2399</v>
      </c>
      <c r="B46" s="139" t="s">
        <v>2220</v>
      </c>
      <c r="D46" s="139" t="s">
        <v>427</v>
      </c>
      <c r="H46" s="139">
        <f t="shared" si="0"/>
        <v>1</v>
      </c>
      <c r="J46" s="7" t="s">
        <v>2372</v>
      </c>
      <c r="K46" s="142" t="str">
        <f t="shared" si="4"/>
        <v>e1229</v>
      </c>
      <c r="L46" s="203" t="str">
        <f t="shared" si="5"/>
        <v>N+18</v>
      </c>
      <c r="O46" s="139" t="s">
        <v>427</v>
      </c>
    </row>
    <row r="47" spans="1:15">
      <c r="J47" s="7" t="s">
        <v>2373</v>
      </c>
      <c r="K47" s="142" t="str">
        <f t="shared" si="4"/>
        <v>e1230</v>
      </c>
      <c r="L47" s="203" t="str">
        <f t="shared" si="5"/>
        <v>N+19</v>
      </c>
      <c r="O47" s="139" t="s">
        <v>427</v>
      </c>
    </row>
    <row r="48" spans="1:15">
      <c r="J48" s="7" t="s">
        <v>2374</v>
      </c>
      <c r="K48" s="142" t="str">
        <f t="shared" si="4"/>
        <v>e1231</v>
      </c>
      <c r="L48" s="203" t="str">
        <f t="shared" si="5"/>
        <v>N+20</v>
      </c>
      <c r="O48" s="139" t="s">
        <v>427</v>
      </c>
    </row>
    <row r="49" spans="10:15">
      <c r="J49" s="7" t="s">
        <v>2375</v>
      </c>
      <c r="K49" s="142" t="str">
        <f t="shared" si="4"/>
        <v>e1232</v>
      </c>
      <c r="L49" s="203" t="str">
        <f t="shared" si="5"/>
        <v>N+21</v>
      </c>
      <c r="O49" s="139" t="s">
        <v>427</v>
      </c>
    </row>
    <row r="50" spans="10:15">
      <c r="J50" s="7" t="s">
        <v>2376</v>
      </c>
      <c r="K50" s="142" t="str">
        <f t="shared" si="4"/>
        <v>e1233</v>
      </c>
      <c r="L50" s="203" t="str">
        <f t="shared" si="5"/>
        <v>N+22</v>
      </c>
      <c r="O50" s="139" t="s">
        <v>427</v>
      </c>
    </row>
    <row r="51" spans="10:15">
      <c r="J51" s="7" t="s">
        <v>2377</v>
      </c>
      <c r="K51" s="142" t="str">
        <f t="shared" si="4"/>
        <v>e1234</v>
      </c>
      <c r="L51" s="203" t="str">
        <f t="shared" si="5"/>
        <v>N+23</v>
      </c>
      <c r="O51" s="139" t="s">
        <v>427</v>
      </c>
    </row>
    <row r="52" spans="10:15">
      <c r="J52" s="7" t="s">
        <v>2378</v>
      </c>
      <c r="K52" s="142" t="str">
        <f t="shared" si="4"/>
        <v>e1235</v>
      </c>
      <c r="L52" s="203" t="str">
        <f t="shared" si="5"/>
        <v>N+24</v>
      </c>
      <c r="O52" s="139" t="s">
        <v>427</v>
      </c>
    </row>
    <row r="53" spans="10:15">
      <c r="J53" s="7" t="s">
        <v>2379</v>
      </c>
      <c r="K53" s="142" t="str">
        <f t="shared" si="4"/>
        <v>e1236</v>
      </c>
      <c r="L53" s="203" t="str">
        <f t="shared" si="5"/>
        <v>N+25</v>
      </c>
      <c r="O53" s="139" t="s">
        <v>427</v>
      </c>
    </row>
    <row r="54" spans="10:15">
      <c r="J54" s="7" t="s">
        <v>2380</v>
      </c>
      <c r="K54" s="142" t="str">
        <f t="shared" si="4"/>
        <v>e1237</v>
      </c>
      <c r="L54" s="203" t="str">
        <f t="shared" si="5"/>
        <v>N+26</v>
      </c>
      <c r="O54" s="139" t="s">
        <v>427</v>
      </c>
    </row>
    <row r="55" spans="10:15">
      <c r="J55" s="7" t="s">
        <v>2381</v>
      </c>
      <c r="K55" s="142" t="str">
        <f t="shared" si="4"/>
        <v>e1238</v>
      </c>
      <c r="L55" s="203" t="str">
        <f t="shared" si="5"/>
        <v>N+27</v>
      </c>
      <c r="O55" s="139" t="s">
        <v>427</v>
      </c>
    </row>
    <row r="56" spans="10:15">
      <c r="J56" s="7" t="s">
        <v>2382</v>
      </c>
      <c r="K56" s="142" t="str">
        <f t="shared" si="4"/>
        <v>e1239</v>
      </c>
      <c r="L56" s="203" t="str">
        <f t="shared" si="5"/>
        <v>N+28</v>
      </c>
      <c r="O56" s="139" t="s">
        <v>427</v>
      </c>
    </row>
    <row r="57" spans="10:15">
      <c r="J57" s="7" t="s">
        <v>2383</v>
      </c>
      <c r="K57" s="142" t="str">
        <f t="shared" si="4"/>
        <v>e1240</v>
      </c>
      <c r="L57" s="203" t="str">
        <f t="shared" si="5"/>
        <v>N+29</v>
      </c>
      <c r="O57" s="139" t="s">
        <v>427</v>
      </c>
    </row>
    <row r="58" spans="10:15">
      <c r="J58" s="7" t="s">
        <v>2384</v>
      </c>
      <c r="K58" s="142" t="str">
        <f t="shared" si="4"/>
        <v>e1241</v>
      </c>
      <c r="L58" s="203" t="str">
        <f t="shared" si="5"/>
        <v>N+30</v>
      </c>
      <c r="O58" s="139" t="s">
        <v>427</v>
      </c>
    </row>
    <row r="59" spans="10:15">
      <c r="J59" s="7" t="s">
        <v>2385</v>
      </c>
      <c r="K59" s="142" t="str">
        <f t="shared" si="4"/>
        <v>e1242</v>
      </c>
      <c r="L59" s="203" t="str">
        <f t="shared" si="5"/>
        <v>N+31 à N+40</v>
      </c>
      <c r="O59" s="139" t="s">
        <v>427</v>
      </c>
    </row>
    <row r="60" spans="10:15">
      <c r="J60" s="7" t="s">
        <v>2386</v>
      </c>
      <c r="K60" s="142" t="str">
        <f t="shared" si="4"/>
        <v>e1243</v>
      </c>
      <c r="L60" s="203" t="str">
        <f t="shared" si="5"/>
        <v>N+41 à N+50</v>
      </c>
      <c r="O60" s="139" t="s">
        <v>427</v>
      </c>
    </row>
    <row r="61" spans="10:15">
      <c r="J61" s="7" t="s">
        <v>2387</v>
      </c>
      <c r="K61" s="142" t="str">
        <f t="shared" si="4"/>
        <v>e1244</v>
      </c>
      <c r="L61" s="203" t="str">
        <f t="shared" si="5"/>
        <v>N+51 et suivants</v>
      </c>
      <c r="O61" s="139" t="s">
        <v>427</v>
      </c>
    </row>
  </sheetData>
  <sortState ref="A2:A13">
    <sortCondition ref="A2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FFFF00"/>
  </sheetPr>
  <dimension ref="A1:V69"/>
  <sheetViews>
    <sheetView topLeftCell="A22" zoomScale="70" zoomScaleNormal="70" workbookViewId="0">
      <selection activeCell="J36" sqref="J36"/>
    </sheetView>
  </sheetViews>
  <sheetFormatPr baseColWidth="10" defaultRowHeight="15"/>
  <cols>
    <col min="1" max="1" width="17.28515625" customWidth="1"/>
    <col min="2" max="2" width="6.5703125" bestFit="1" customWidth="1"/>
    <col min="10" max="10" width="54.7109375" customWidth="1"/>
    <col min="12" max="12" width="28.42578125" style="140" customWidth="1"/>
  </cols>
  <sheetData>
    <row r="1" spans="1:22">
      <c r="A1" s="116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97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 t="shared" ref="H2:H33" si="0">COUNTIF($J$2:$J$416,A2)</f>
        <v>3</v>
      </c>
      <c r="J2" s="42" t="s">
        <v>633</v>
      </c>
      <c r="L2" s="14"/>
      <c r="O2" t="s">
        <v>427</v>
      </c>
      <c r="Q2" t="s">
        <v>361</v>
      </c>
    </row>
    <row r="3" spans="1:22">
      <c r="A3" s="14">
        <v>0</v>
      </c>
      <c r="B3" t="s">
        <v>1000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1001</v>
      </c>
      <c r="D4" t="s">
        <v>427</v>
      </c>
      <c r="H4">
        <f t="shared" si="0"/>
        <v>1</v>
      </c>
      <c r="J4" s="16">
        <v>0</v>
      </c>
      <c r="K4" s="1" t="str">
        <f t="shared" ref="K4:K68" si="2">VLOOKUP(J4,$A$1:$I$305,2,FALSE)</f>
        <v>e1300</v>
      </c>
      <c r="L4" s="14">
        <f t="shared" si="1"/>
        <v>0</v>
      </c>
      <c r="N4" t="s">
        <v>192</v>
      </c>
      <c r="O4" t="s">
        <v>427</v>
      </c>
    </row>
    <row r="5" spans="1:22">
      <c r="A5" s="14">
        <v>2</v>
      </c>
      <c r="B5" t="s">
        <v>1002</v>
      </c>
      <c r="D5" t="s">
        <v>427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427</v>
      </c>
    </row>
    <row r="6" spans="1:22">
      <c r="A6" s="14">
        <v>3</v>
      </c>
      <c r="B6" t="s">
        <v>1003</v>
      </c>
      <c r="D6" t="s">
        <v>427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427</v>
      </c>
    </row>
    <row r="7" spans="1:22">
      <c r="A7" s="14">
        <v>4</v>
      </c>
      <c r="B7" t="s">
        <v>1004</v>
      </c>
      <c r="D7" t="s">
        <v>427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427</v>
      </c>
    </row>
    <row r="8" spans="1:22">
      <c r="A8" s="14">
        <v>5</v>
      </c>
      <c r="B8" t="s">
        <v>1005</v>
      </c>
      <c r="D8" t="s">
        <v>427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427</v>
      </c>
    </row>
    <row r="9" spans="1:22">
      <c r="A9" s="14">
        <v>6</v>
      </c>
      <c r="B9" t="s">
        <v>1006</v>
      </c>
      <c r="D9" t="s">
        <v>427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427</v>
      </c>
    </row>
    <row r="10" spans="1:22">
      <c r="A10" s="14">
        <v>7</v>
      </c>
      <c r="B10" t="s">
        <v>1007</v>
      </c>
      <c r="D10" t="s">
        <v>427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427</v>
      </c>
    </row>
    <row r="11" spans="1:22">
      <c r="A11" s="14">
        <v>8</v>
      </c>
      <c r="B11" t="s">
        <v>1008</v>
      </c>
      <c r="D11" t="s">
        <v>427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427</v>
      </c>
    </row>
    <row r="12" spans="1:22">
      <c r="A12" s="14">
        <v>9</v>
      </c>
      <c r="B12" t="s">
        <v>1009</v>
      </c>
      <c r="D12" t="s">
        <v>427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427</v>
      </c>
    </row>
    <row r="13" spans="1:22">
      <c r="A13" s="14">
        <v>10</v>
      </c>
      <c r="B13" t="s">
        <v>1010</v>
      </c>
      <c r="D13" t="s">
        <v>427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427</v>
      </c>
    </row>
    <row r="14" spans="1:22">
      <c r="A14" s="14">
        <v>11</v>
      </c>
      <c r="B14" t="s">
        <v>1011</v>
      </c>
      <c r="D14" t="s">
        <v>427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427</v>
      </c>
    </row>
    <row r="15" spans="1:22">
      <c r="A15" s="14">
        <v>12</v>
      </c>
      <c r="B15" t="s">
        <v>1012</v>
      </c>
      <c r="D15" t="s">
        <v>427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427</v>
      </c>
    </row>
    <row r="16" spans="1:22">
      <c r="A16" s="14">
        <v>13</v>
      </c>
      <c r="B16" t="s">
        <v>1013</v>
      </c>
      <c r="D16" t="s">
        <v>427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427</v>
      </c>
    </row>
    <row r="17" spans="1:17">
      <c r="A17" s="14" t="s">
        <v>1145</v>
      </c>
      <c r="B17" t="s">
        <v>1014</v>
      </c>
      <c r="D17" t="s">
        <v>427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427</v>
      </c>
    </row>
    <row r="18" spans="1:17">
      <c r="A18" s="14" t="s">
        <v>366</v>
      </c>
      <c r="B18" t="s">
        <v>1015</v>
      </c>
      <c r="D18" t="s">
        <v>427</v>
      </c>
      <c r="H18">
        <f t="shared" si="0"/>
        <v>2</v>
      </c>
      <c r="J18" s="16" t="s">
        <v>1145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427</v>
      </c>
    </row>
    <row r="19" spans="1:17">
      <c r="A19" s="14" t="s">
        <v>367</v>
      </c>
      <c r="B19" t="s">
        <v>1016</v>
      </c>
      <c r="D19" t="s">
        <v>427</v>
      </c>
      <c r="H19">
        <f t="shared" si="0"/>
        <v>2</v>
      </c>
      <c r="J19" s="42" t="s">
        <v>634</v>
      </c>
      <c r="K19" s="1"/>
      <c r="L19" s="14"/>
      <c r="O19" t="s">
        <v>427</v>
      </c>
      <c r="Q19" t="s">
        <v>360</v>
      </c>
    </row>
    <row r="20" spans="1:17">
      <c r="A20" s="14" t="s">
        <v>376</v>
      </c>
      <c r="B20" t="s">
        <v>1017</v>
      </c>
      <c r="D20" t="s">
        <v>427</v>
      </c>
      <c r="H20">
        <f t="shared" si="0"/>
        <v>2</v>
      </c>
      <c r="J20" s="15" t="s">
        <v>244</v>
      </c>
      <c r="K20" s="1" t="str">
        <f t="shared" si="2"/>
        <v>x0</v>
      </c>
      <c r="L20" s="14" t="str">
        <f t="shared" ref="L20:L69" si="3">J20</f>
        <v>Total/NA</v>
      </c>
      <c r="M20" s="21" t="s">
        <v>190</v>
      </c>
      <c r="N20" s="21"/>
      <c r="O20" t="s">
        <v>243</v>
      </c>
    </row>
    <row r="21" spans="1:17">
      <c r="A21" s="14" t="s">
        <v>377</v>
      </c>
      <c r="B21" t="s">
        <v>1018</v>
      </c>
      <c r="D21" t="s">
        <v>427</v>
      </c>
      <c r="H21">
        <f t="shared" si="0"/>
        <v>2</v>
      </c>
      <c r="J21" s="16" t="s">
        <v>366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427</v>
      </c>
    </row>
    <row r="22" spans="1:17">
      <c r="A22" s="14" t="s">
        <v>378</v>
      </c>
      <c r="B22" t="s">
        <v>1019</v>
      </c>
      <c r="D22" t="s">
        <v>427</v>
      </c>
      <c r="H22">
        <f t="shared" si="0"/>
        <v>2</v>
      </c>
      <c r="J22" s="16" t="s">
        <v>367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427</v>
      </c>
    </row>
    <row r="23" spans="1:17">
      <c r="A23" s="14" t="s">
        <v>379</v>
      </c>
      <c r="B23" t="s">
        <v>1020</v>
      </c>
      <c r="D23" t="s">
        <v>427</v>
      </c>
      <c r="H23">
        <f t="shared" si="0"/>
        <v>2</v>
      </c>
      <c r="J23" s="16" t="s">
        <v>368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427</v>
      </c>
    </row>
    <row r="24" spans="1:17">
      <c r="A24" s="14" t="s">
        <v>380</v>
      </c>
      <c r="B24" t="s">
        <v>1021</v>
      </c>
      <c r="D24" t="s">
        <v>427</v>
      </c>
      <c r="H24">
        <f t="shared" si="0"/>
        <v>1</v>
      </c>
      <c r="J24" s="16" t="s">
        <v>369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427</v>
      </c>
    </row>
    <row r="25" spans="1:17">
      <c r="A25" s="14" t="s">
        <v>368</v>
      </c>
      <c r="B25" t="s">
        <v>1022</v>
      </c>
      <c r="D25" t="s">
        <v>427</v>
      </c>
      <c r="H25">
        <f t="shared" si="0"/>
        <v>2</v>
      </c>
      <c r="J25" s="16" t="s">
        <v>370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427</v>
      </c>
    </row>
    <row r="26" spans="1:17">
      <c r="A26" s="14" t="s">
        <v>369</v>
      </c>
      <c r="B26" t="s">
        <v>1023</v>
      </c>
      <c r="D26" t="s">
        <v>427</v>
      </c>
      <c r="H26">
        <f t="shared" si="0"/>
        <v>2</v>
      </c>
      <c r="J26" s="16" t="s">
        <v>371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427</v>
      </c>
    </row>
    <row r="27" spans="1:17">
      <c r="A27" s="14" t="s">
        <v>370</v>
      </c>
      <c r="B27" t="s">
        <v>1024</v>
      </c>
      <c r="D27" t="s">
        <v>427</v>
      </c>
      <c r="H27">
        <f t="shared" si="0"/>
        <v>2</v>
      </c>
      <c r="J27" s="16" t="s">
        <v>372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427</v>
      </c>
    </row>
    <row r="28" spans="1:17">
      <c r="A28" s="14" t="s">
        <v>371</v>
      </c>
      <c r="B28" t="s">
        <v>1025</v>
      </c>
      <c r="D28" t="s">
        <v>427</v>
      </c>
      <c r="H28">
        <f t="shared" si="0"/>
        <v>2</v>
      </c>
      <c r="J28" s="16" t="s">
        <v>373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427</v>
      </c>
    </row>
    <row r="29" spans="1:17">
      <c r="A29" s="14" t="s">
        <v>372</v>
      </c>
      <c r="B29" t="s">
        <v>1026</v>
      </c>
      <c r="D29" t="s">
        <v>427</v>
      </c>
      <c r="H29">
        <f t="shared" si="0"/>
        <v>2</v>
      </c>
      <c r="J29" s="16" t="s">
        <v>374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427</v>
      </c>
    </row>
    <row r="30" spans="1:17">
      <c r="A30" s="14" t="s">
        <v>373</v>
      </c>
      <c r="B30" t="s">
        <v>1027</v>
      </c>
      <c r="D30" t="s">
        <v>427</v>
      </c>
      <c r="H30">
        <f t="shared" si="0"/>
        <v>2</v>
      </c>
      <c r="J30" s="16" t="s">
        <v>375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427</v>
      </c>
    </row>
    <row r="31" spans="1:17">
      <c r="A31" s="14" t="s">
        <v>374</v>
      </c>
      <c r="B31" t="s">
        <v>1028</v>
      </c>
      <c r="D31" t="s">
        <v>427</v>
      </c>
      <c r="H31">
        <f t="shared" si="0"/>
        <v>2</v>
      </c>
      <c r="J31" s="16" t="s">
        <v>376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427</v>
      </c>
    </row>
    <row r="32" spans="1:17">
      <c r="A32" s="14" t="s">
        <v>375</v>
      </c>
      <c r="B32" t="s">
        <v>1029</v>
      </c>
      <c r="D32" t="s">
        <v>427</v>
      </c>
      <c r="H32">
        <f t="shared" si="0"/>
        <v>2</v>
      </c>
      <c r="J32" s="16" t="s">
        <v>377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427</v>
      </c>
    </row>
    <row r="33" spans="1:18">
      <c r="A33" s="209" t="s">
        <v>2368</v>
      </c>
      <c r="B33" s="139" t="s">
        <v>2690</v>
      </c>
      <c r="D33" s="139" t="s">
        <v>427</v>
      </c>
      <c r="E33" s="139"/>
      <c r="F33" s="139"/>
      <c r="G33" s="139"/>
      <c r="H33" s="139">
        <f t="shared" si="0"/>
        <v>1</v>
      </c>
      <c r="J33" s="16" t="s">
        <v>378</v>
      </c>
      <c r="K33" s="1" t="str">
        <f t="shared" si="2"/>
        <v>e1319</v>
      </c>
      <c r="L33" s="14" t="str">
        <f t="shared" si="3"/>
        <v>N+12</v>
      </c>
      <c r="N33" t="s">
        <v>192</v>
      </c>
      <c r="O33" t="s">
        <v>427</v>
      </c>
    </row>
    <row r="34" spans="1:18">
      <c r="A34" s="209" t="s">
        <v>2369</v>
      </c>
      <c r="B34" s="139" t="s">
        <v>2691</v>
      </c>
      <c r="D34" s="139" t="s">
        <v>427</v>
      </c>
      <c r="E34" s="139"/>
      <c r="F34" s="139"/>
      <c r="G34" s="139"/>
      <c r="H34" s="139">
        <f t="shared" ref="H34:H50" si="4">COUNTIF($J$2:$J$416,A34)</f>
        <v>1</v>
      </c>
      <c r="J34" s="16" t="s">
        <v>379</v>
      </c>
      <c r="K34" s="1" t="str">
        <f t="shared" si="2"/>
        <v>e1320</v>
      </c>
      <c r="L34" s="14" t="str">
        <f t="shared" si="3"/>
        <v>N+13</v>
      </c>
      <c r="N34" t="s">
        <v>192</v>
      </c>
      <c r="O34" t="s">
        <v>427</v>
      </c>
    </row>
    <row r="35" spans="1:18">
      <c r="A35" s="209" t="s">
        <v>2370</v>
      </c>
      <c r="B35" s="139" t="s">
        <v>2692</v>
      </c>
      <c r="D35" s="139" t="s">
        <v>427</v>
      </c>
      <c r="E35" s="139"/>
      <c r="F35" s="139"/>
      <c r="G35" s="139"/>
      <c r="H35" s="139">
        <f t="shared" si="4"/>
        <v>1</v>
      </c>
      <c r="J35" s="16" t="s">
        <v>380</v>
      </c>
      <c r="K35" s="1" t="str">
        <f t="shared" si="2"/>
        <v>e1321</v>
      </c>
      <c r="L35" s="14" t="str">
        <f t="shared" si="3"/>
        <v>N+14 et au-delà</v>
      </c>
      <c r="N35" t="s">
        <v>192</v>
      </c>
      <c r="O35" t="s">
        <v>427</v>
      </c>
    </row>
    <row r="36" spans="1:18">
      <c r="A36" s="209" t="s">
        <v>2371</v>
      </c>
      <c r="B36" s="139" t="s">
        <v>2693</v>
      </c>
      <c r="D36" s="139" t="s">
        <v>427</v>
      </c>
      <c r="E36" s="139"/>
      <c r="F36" s="139"/>
      <c r="G36" s="139"/>
      <c r="H36" s="139">
        <f t="shared" si="4"/>
        <v>1</v>
      </c>
      <c r="J36" s="212" t="s">
        <v>2708</v>
      </c>
      <c r="K36" s="234"/>
      <c r="L36" s="217"/>
      <c r="M36" s="208"/>
      <c r="N36" s="208"/>
      <c r="O36" s="208" t="s">
        <v>427</v>
      </c>
      <c r="P36" s="208"/>
      <c r="Q36" s="208" t="s">
        <v>2710</v>
      </c>
      <c r="R36" s="208" t="s">
        <v>1453</v>
      </c>
    </row>
    <row r="37" spans="1:18">
      <c r="A37" s="209" t="s">
        <v>2372</v>
      </c>
      <c r="B37" s="139" t="s">
        <v>2694</v>
      </c>
      <c r="D37" s="139" t="s">
        <v>427</v>
      </c>
      <c r="E37" s="139"/>
      <c r="F37" s="139"/>
      <c r="G37" s="139"/>
      <c r="H37" s="139">
        <f t="shared" si="4"/>
        <v>1</v>
      </c>
      <c r="J37" s="15" t="s">
        <v>244</v>
      </c>
      <c r="K37" s="2" t="str">
        <f t="shared" si="2"/>
        <v>x0</v>
      </c>
      <c r="L37" s="14" t="str">
        <f t="shared" si="3"/>
        <v>Total/NA</v>
      </c>
      <c r="M37" s="142"/>
      <c r="N37" s="139"/>
      <c r="O37" s="139" t="s">
        <v>243</v>
      </c>
      <c r="P37" s="142" t="s">
        <v>2409</v>
      </c>
      <c r="Q37" s="142"/>
      <c r="R37" s="142"/>
    </row>
    <row r="38" spans="1:18">
      <c r="A38" s="209" t="s">
        <v>2373</v>
      </c>
      <c r="B38" s="139" t="s">
        <v>2695</v>
      </c>
      <c r="D38" s="139" t="s">
        <v>427</v>
      </c>
      <c r="E38" s="139"/>
      <c r="F38" s="139"/>
      <c r="G38" s="139"/>
      <c r="H38" s="139">
        <f t="shared" si="4"/>
        <v>1</v>
      </c>
      <c r="J38" s="47" t="s">
        <v>366</v>
      </c>
      <c r="K38" s="2" t="str">
        <f t="shared" si="2"/>
        <v>e1315</v>
      </c>
      <c r="L38" s="14" t="str">
        <f t="shared" si="3"/>
        <v>N</v>
      </c>
      <c r="N38" s="139"/>
      <c r="O38" s="139" t="s">
        <v>427</v>
      </c>
    </row>
    <row r="39" spans="1:18">
      <c r="A39" s="209" t="s">
        <v>2374</v>
      </c>
      <c r="B39" s="139" t="s">
        <v>2696</v>
      </c>
      <c r="D39" s="139" t="s">
        <v>427</v>
      </c>
      <c r="E39" s="139"/>
      <c r="F39" s="139"/>
      <c r="G39" s="139"/>
      <c r="H39" s="139">
        <f t="shared" si="4"/>
        <v>1</v>
      </c>
      <c r="J39" s="47" t="s">
        <v>367</v>
      </c>
      <c r="K39" s="2" t="str">
        <f t="shared" si="2"/>
        <v>e1316</v>
      </c>
      <c r="L39" s="14" t="str">
        <f t="shared" si="3"/>
        <v>N+1</v>
      </c>
      <c r="N39" s="139"/>
      <c r="O39" s="139" t="s">
        <v>427</v>
      </c>
    </row>
    <row r="40" spans="1:18">
      <c r="A40" s="209" t="s">
        <v>2375</v>
      </c>
      <c r="B40" s="139" t="s">
        <v>2697</v>
      </c>
      <c r="D40" s="139" t="s">
        <v>427</v>
      </c>
      <c r="E40" s="139"/>
      <c r="F40" s="139"/>
      <c r="G40" s="139"/>
      <c r="H40" s="139">
        <f t="shared" si="4"/>
        <v>1</v>
      </c>
      <c r="J40" s="47" t="s">
        <v>368</v>
      </c>
      <c r="K40" s="2" t="str">
        <f t="shared" si="2"/>
        <v>e1322</v>
      </c>
      <c r="L40" s="14" t="str">
        <f t="shared" si="3"/>
        <v>N+2</v>
      </c>
      <c r="N40" s="139"/>
      <c r="O40" s="139" t="s">
        <v>427</v>
      </c>
    </row>
    <row r="41" spans="1:18">
      <c r="A41" s="209" t="s">
        <v>2376</v>
      </c>
      <c r="B41" s="139" t="s">
        <v>2698</v>
      </c>
      <c r="D41" s="139" t="s">
        <v>427</v>
      </c>
      <c r="E41" s="139"/>
      <c r="F41" s="139"/>
      <c r="G41" s="139"/>
      <c r="H41" s="139">
        <f t="shared" si="4"/>
        <v>1</v>
      </c>
      <c r="J41" s="47" t="s">
        <v>369</v>
      </c>
      <c r="K41" s="2" t="str">
        <f t="shared" si="2"/>
        <v>e1323</v>
      </c>
      <c r="L41" s="14" t="str">
        <f t="shared" si="3"/>
        <v>N+3</v>
      </c>
      <c r="N41" s="139"/>
      <c r="O41" s="139" t="s">
        <v>427</v>
      </c>
    </row>
    <row r="42" spans="1:18">
      <c r="A42" s="209" t="s">
        <v>2377</v>
      </c>
      <c r="B42" s="139" t="s">
        <v>2699</v>
      </c>
      <c r="D42" s="139" t="s">
        <v>427</v>
      </c>
      <c r="E42" s="139"/>
      <c r="F42" s="139"/>
      <c r="G42" s="139"/>
      <c r="H42" s="139">
        <f t="shared" si="4"/>
        <v>1</v>
      </c>
      <c r="J42" s="47" t="s">
        <v>370</v>
      </c>
      <c r="K42" s="2" t="str">
        <f t="shared" si="2"/>
        <v>e1324</v>
      </c>
      <c r="L42" s="14" t="str">
        <f t="shared" si="3"/>
        <v>N+4</v>
      </c>
      <c r="N42" s="139"/>
      <c r="O42" s="139" t="s">
        <v>427</v>
      </c>
    </row>
    <row r="43" spans="1:18">
      <c r="A43" s="209" t="s">
        <v>2378</v>
      </c>
      <c r="B43" s="139" t="s">
        <v>2700</v>
      </c>
      <c r="D43" s="139" t="s">
        <v>427</v>
      </c>
      <c r="E43" s="139"/>
      <c r="F43" s="139"/>
      <c r="G43" s="139"/>
      <c r="H43" s="139">
        <f t="shared" si="4"/>
        <v>1</v>
      </c>
      <c r="J43" s="47" t="s">
        <v>371</v>
      </c>
      <c r="K43" s="2" t="str">
        <f t="shared" si="2"/>
        <v>e1325</v>
      </c>
      <c r="L43" s="14" t="str">
        <f t="shared" si="3"/>
        <v>N+5</v>
      </c>
      <c r="N43" s="139"/>
      <c r="O43" s="139" t="s">
        <v>427</v>
      </c>
    </row>
    <row r="44" spans="1:18">
      <c r="A44" s="209" t="s">
        <v>2379</v>
      </c>
      <c r="B44" s="139" t="s">
        <v>2701</v>
      </c>
      <c r="D44" s="139" t="s">
        <v>427</v>
      </c>
      <c r="E44" s="139"/>
      <c r="F44" s="139"/>
      <c r="G44" s="139"/>
      <c r="H44" s="139">
        <f t="shared" si="4"/>
        <v>1</v>
      </c>
      <c r="J44" s="47" t="s">
        <v>372</v>
      </c>
      <c r="K44" s="2" t="str">
        <f t="shared" si="2"/>
        <v>e1326</v>
      </c>
      <c r="L44" s="14" t="str">
        <f t="shared" si="3"/>
        <v>N+6</v>
      </c>
      <c r="N44" s="139"/>
      <c r="O44" s="139" t="s">
        <v>427</v>
      </c>
    </row>
    <row r="45" spans="1:18">
      <c r="A45" s="209" t="s">
        <v>2380</v>
      </c>
      <c r="B45" s="139" t="s">
        <v>2702</v>
      </c>
      <c r="D45" s="139" t="s">
        <v>427</v>
      </c>
      <c r="E45" s="139"/>
      <c r="F45" s="139"/>
      <c r="G45" s="139"/>
      <c r="H45" s="139">
        <f t="shared" si="4"/>
        <v>1</v>
      </c>
      <c r="J45" s="47" t="s">
        <v>373</v>
      </c>
      <c r="K45" s="2" t="str">
        <f t="shared" si="2"/>
        <v>e1327</v>
      </c>
      <c r="L45" s="14" t="str">
        <f t="shared" si="3"/>
        <v>N+7</v>
      </c>
      <c r="N45" s="139"/>
      <c r="O45" s="139" t="s">
        <v>427</v>
      </c>
    </row>
    <row r="46" spans="1:18">
      <c r="A46" s="209" t="s">
        <v>2381</v>
      </c>
      <c r="B46" s="139" t="s">
        <v>2703</v>
      </c>
      <c r="D46" s="139" t="s">
        <v>427</v>
      </c>
      <c r="E46" s="139"/>
      <c r="F46" s="139"/>
      <c r="G46" s="139"/>
      <c r="H46" s="139">
        <f t="shared" si="4"/>
        <v>1</v>
      </c>
      <c r="J46" s="47" t="s">
        <v>374</v>
      </c>
      <c r="K46" s="2" t="str">
        <f t="shared" si="2"/>
        <v>e1328</v>
      </c>
      <c r="L46" s="14" t="str">
        <f t="shared" si="3"/>
        <v>N+8</v>
      </c>
      <c r="N46" s="139"/>
      <c r="O46" s="139" t="s">
        <v>427</v>
      </c>
    </row>
    <row r="47" spans="1:18">
      <c r="A47" s="209" t="s">
        <v>2382</v>
      </c>
      <c r="B47" s="139" t="s">
        <v>2704</v>
      </c>
      <c r="D47" s="139" t="s">
        <v>427</v>
      </c>
      <c r="E47" s="139"/>
      <c r="F47" s="139"/>
      <c r="G47" s="139"/>
      <c r="H47" s="139">
        <f t="shared" si="4"/>
        <v>1</v>
      </c>
      <c r="J47" s="47" t="s">
        <v>375</v>
      </c>
      <c r="K47" s="2" t="str">
        <f t="shared" si="2"/>
        <v>e1329</v>
      </c>
      <c r="L47" s="14" t="str">
        <f t="shared" si="3"/>
        <v>N+9</v>
      </c>
      <c r="N47" s="139"/>
      <c r="O47" s="139" t="s">
        <v>427</v>
      </c>
    </row>
    <row r="48" spans="1:18">
      <c r="A48" s="209" t="s">
        <v>2383</v>
      </c>
      <c r="B48" s="139" t="s">
        <v>2705</v>
      </c>
      <c r="D48" s="139" t="s">
        <v>427</v>
      </c>
      <c r="E48" s="139"/>
      <c r="F48" s="139"/>
      <c r="G48" s="139"/>
      <c r="H48" s="139">
        <f t="shared" si="4"/>
        <v>1</v>
      </c>
      <c r="J48" s="47" t="s">
        <v>376</v>
      </c>
      <c r="K48" s="2" t="str">
        <f t="shared" si="2"/>
        <v>e1317</v>
      </c>
      <c r="L48" s="14" t="str">
        <f t="shared" si="3"/>
        <v>N+10</v>
      </c>
      <c r="N48" s="139"/>
      <c r="O48" s="139" t="s">
        <v>427</v>
      </c>
    </row>
    <row r="49" spans="1:15">
      <c r="A49" s="209" t="s">
        <v>2384</v>
      </c>
      <c r="B49" s="139" t="s">
        <v>2706</v>
      </c>
      <c r="D49" s="139" t="s">
        <v>427</v>
      </c>
      <c r="E49" s="139"/>
      <c r="F49" s="139"/>
      <c r="G49" s="139"/>
      <c r="H49" s="139">
        <f t="shared" si="4"/>
        <v>1</v>
      </c>
      <c r="J49" s="47" t="s">
        <v>377</v>
      </c>
      <c r="K49" s="2" t="str">
        <f t="shared" si="2"/>
        <v>e1318</v>
      </c>
      <c r="L49" s="14" t="str">
        <f t="shared" si="3"/>
        <v>N+11</v>
      </c>
      <c r="N49" s="139"/>
      <c r="O49" s="139" t="s">
        <v>427</v>
      </c>
    </row>
    <row r="50" spans="1:15">
      <c r="A50" s="208" t="s">
        <v>2583</v>
      </c>
      <c r="B50" s="139" t="s">
        <v>2707</v>
      </c>
      <c r="D50" s="139" t="s">
        <v>427</v>
      </c>
      <c r="E50" s="139"/>
      <c r="F50" s="139"/>
      <c r="G50" s="139"/>
      <c r="H50" s="139">
        <f t="shared" si="4"/>
        <v>1</v>
      </c>
      <c r="J50" s="47" t="s">
        <v>378</v>
      </c>
      <c r="K50" s="2" t="str">
        <f t="shared" si="2"/>
        <v>e1319</v>
      </c>
      <c r="L50" s="14" t="str">
        <f t="shared" si="3"/>
        <v>N+12</v>
      </c>
      <c r="N50" s="139"/>
      <c r="O50" s="139" t="s">
        <v>427</v>
      </c>
    </row>
    <row r="51" spans="1:15">
      <c r="J51" s="47" t="s">
        <v>379</v>
      </c>
      <c r="K51" s="2" t="str">
        <f t="shared" si="2"/>
        <v>e1320</v>
      </c>
      <c r="L51" s="14" t="str">
        <f t="shared" si="3"/>
        <v>N+13</v>
      </c>
      <c r="N51" s="139"/>
      <c r="O51" s="139" t="s">
        <v>427</v>
      </c>
    </row>
    <row r="52" spans="1:15">
      <c r="J52" s="47" t="s">
        <v>2368</v>
      </c>
      <c r="K52" s="2" t="str">
        <f t="shared" si="2"/>
        <v>e1330</v>
      </c>
      <c r="L52" s="14" t="str">
        <f t="shared" si="3"/>
        <v>N+14</v>
      </c>
      <c r="N52" s="139"/>
      <c r="O52" s="139" t="s">
        <v>427</v>
      </c>
    </row>
    <row r="53" spans="1:15">
      <c r="J53" s="47" t="s">
        <v>2369</v>
      </c>
      <c r="K53" s="2" t="str">
        <f t="shared" si="2"/>
        <v>e1331</v>
      </c>
      <c r="L53" s="14" t="str">
        <f t="shared" si="3"/>
        <v>N+15</v>
      </c>
      <c r="N53" s="139"/>
      <c r="O53" s="139" t="s">
        <v>427</v>
      </c>
    </row>
    <row r="54" spans="1:15">
      <c r="J54" s="47" t="s">
        <v>2370</v>
      </c>
      <c r="K54" s="2" t="str">
        <f t="shared" si="2"/>
        <v>e1332</v>
      </c>
      <c r="L54" s="14" t="str">
        <f t="shared" si="3"/>
        <v>N+16</v>
      </c>
      <c r="N54" s="139"/>
      <c r="O54" s="139" t="s">
        <v>427</v>
      </c>
    </row>
    <row r="55" spans="1:15">
      <c r="J55" s="47" t="s">
        <v>2371</v>
      </c>
      <c r="K55" s="2" t="str">
        <f t="shared" si="2"/>
        <v>e1333</v>
      </c>
      <c r="L55" s="14" t="str">
        <f t="shared" si="3"/>
        <v>N+17</v>
      </c>
      <c r="N55" s="139"/>
      <c r="O55" s="139" t="s">
        <v>427</v>
      </c>
    </row>
    <row r="56" spans="1:15">
      <c r="J56" s="47" t="s">
        <v>2372</v>
      </c>
      <c r="K56" s="2" t="str">
        <f t="shared" si="2"/>
        <v>e1334</v>
      </c>
      <c r="L56" s="14" t="str">
        <f t="shared" si="3"/>
        <v>N+18</v>
      </c>
      <c r="N56" s="139"/>
      <c r="O56" s="139" t="s">
        <v>427</v>
      </c>
    </row>
    <row r="57" spans="1:15">
      <c r="J57" s="47" t="s">
        <v>2373</v>
      </c>
      <c r="K57" s="2" t="str">
        <f t="shared" si="2"/>
        <v>e1335</v>
      </c>
      <c r="L57" s="14" t="str">
        <f t="shared" si="3"/>
        <v>N+19</v>
      </c>
      <c r="N57" s="139"/>
      <c r="O57" s="139" t="s">
        <v>427</v>
      </c>
    </row>
    <row r="58" spans="1:15">
      <c r="J58" s="47" t="s">
        <v>2374</v>
      </c>
      <c r="K58" s="2" t="str">
        <f t="shared" si="2"/>
        <v>e1336</v>
      </c>
      <c r="L58" s="14" t="str">
        <f t="shared" si="3"/>
        <v>N+20</v>
      </c>
      <c r="N58" s="139"/>
      <c r="O58" s="139" t="s">
        <v>427</v>
      </c>
    </row>
    <row r="59" spans="1:15">
      <c r="J59" s="47" t="s">
        <v>2375</v>
      </c>
      <c r="K59" s="2" t="str">
        <f t="shared" si="2"/>
        <v>e1337</v>
      </c>
      <c r="L59" s="14" t="str">
        <f t="shared" si="3"/>
        <v>N+21</v>
      </c>
      <c r="N59" s="139"/>
      <c r="O59" s="139" t="s">
        <v>427</v>
      </c>
    </row>
    <row r="60" spans="1:15">
      <c r="J60" s="47" t="s">
        <v>2376</v>
      </c>
      <c r="K60" s="2" t="str">
        <f t="shared" si="2"/>
        <v>e1338</v>
      </c>
      <c r="L60" s="14" t="str">
        <f t="shared" si="3"/>
        <v>N+22</v>
      </c>
      <c r="N60" s="139"/>
      <c r="O60" s="139" t="s">
        <v>427</v>
      </c>
    </row>
    <row r="61" spans="1:15">
      <c r="J61" s="47" t="s">
        <v>2377</v>
      </c>
      <c r="K61" s="2" t="str">
        <f t="shared" si="2"/>
        <v>e1339</v>
      </c>
      <c r="L61" s="14" t="str">
        <f t="shared" si="3"/>
        <v>N+23</v>
      </c>
      <c r="N61" s="139"/>
      <c r="O61" s="139" t="s">
        <v>427</v>
      </c>
    </row>
    <row r="62" spans="1:15">
      <c r="J62" s="47" t="s">
        <v>2378</v>
      </c>
      <c r="K62" s="2" t="str">
        <f t="shared" si="2"/>
        <v>e1340</v>
      </c>
      <c r="L62" s="14" t="str">
        <f t="shared" si="3"/>
        <v>N+24</v>
      </c>
      <c r="N62" s="139"/>
      <c r="O62" s="139" t="s">
        <v>427</v>
      </c>
    </row>
    <row r="63" spans="1:15">
      <c r="J63" s="47" t="s">
        <v>2379</v>
      </c>
      <c r="K63" s="2" t="str">
        <f t="shared" si="2"/>
        <v>e1341</v>
      </c>
      <c r="L63" s="14" t="str">
        <f t="shared" si="3"/>
        <v>N+25</v>
      </c>
      <c r="N63" s="139"/>
      <c r="O63" s="139" t="s">
        <v>427</v>
      </c>
    </row>
    <row r="64" spans="1:15">
      <c r="J64" s="47" t="s">
        <v>2380</v>
      </c>
      <c r="K64" s="2" t="str">
        <f t="shared" si="2"/>
        <v>e1342</v>
      </c>
      <c r="L64" s="14" t="str">
        <f t="shared" si="3"/>
        <v>N+26</v>
      </c>
      <c r="N64" s="139"/>
      <c r="O64" s="139" t="s">
        <v>427</v>
      </c>
    </row>
    <row r="65" spans="10:15">
      <c r="J65" s="47" t="s">
        <v>2381</v>
      </c>
      <c r="K65" s="2" t="str">
        <f t="shared" si="2"/>
        <v>e1343</v>
      </c>
      <c r="L65" s="14" t="str">
        <f t="shared" si="3"/>
        <v>N+27</v>
      </c>
      <c r="N65" s="139"/>
      <c r="O65" s="139" t="s">
        <v>427</v>
      </c>
    </row>
    <row r="66" spans="10:15">
      <c r="J66" s="47" t="s">
        <v>2382</v>
      </c>
      <c r="K66" s="2" t="str">
        <f t="shared" si="2"/>
        <v>e1344</v>
      </c>
      <c r="L66" s="14" t="str">
        <f t="shared" si="3"/>
        <v>N+28</v>
      </c>
      <c r="N66" s="139"/>
      <c r="O66" s="139" t="s">
        <v>427</v>
      </c>
    </row>
    <row r="67" spans="10:15">
      <c r="J67" s="47" t="s">
        <v>2383</v>
      </c>
      <c r="K67" s="2" t="str">
        <f t="shared" si="2"/>
        <v>e1345</v>
      </c>
      <c r="L67" s="14" t="str">
        <f t="shared" si="3"/>
        <v>N+29</v>
      </c>
      <c r="N67" s="139"/>
      <c r="O67" s="139" t="s">
        <v>427</v>
      </c>
    </row>
    <row r="68" spans="10:15">
      <c r="J68" s="47" t="s">
        <v>2384</v>
      </c>
      <c r="K68" s="2" t="str">
        <f t="shared" si="2"/>
        <v>e1346</v>
      </c>
      <c r="L68" s="14" t="str">
        <f t="shared" si="3"/>
        <v>N+30</v>
      </c>
      <c r="N68" s="139"/>
      <c r="O68" s="139" t="s">
        <v>427</v>
      </c>
    </row>
    <row r="69" spans="10:15">
      <c r="J69" s="47" t="s">
        <v>2583</v>
      </c>
      <c r="K69" s="2" t="str">
        <f t="shared" ref="K69" si="5">VLOOKUP(J69,$A$1:$I$305,2,FALSE)</f>
        <v>e1347</v>
      </c>
      <c r="L69" s="14" t="str">
        <f t="shared" si="3"/>
        <v>N+31 et suivants</v>
      </c>
      <c r="N69" s="139"/>
      <c r="O69" s="139" t="s">
        <v>427</v>
      </c>
    </row>
  </sheetData>
  <sortState ref="A3:A32">
    <sortCondition ref="A3:A32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08"/>
  <sheetViews>
    <sheetView zoomScale="60" zoomScaleNormal="60" workbookViewId="0">
      <selection activeCell="A2" sqref="A2"/>
    </sheetView>
  </sheetViews>
  <sheetFormatPr baseColWidth="10" defaultRowHeight="15"/>
  <cols>
    <col min="1" max="1" width="102.7109375" bestFit="1" customWidth="1"/>
    <col min="10" max="10" width="110.7109375" bestFit="1" customWidth="1"/>
    <col min="12" max="12" width="94.5703125" style="144" customWidth="1"/>
    <col min="18" max="18" width="14" customWidth="1"/>
  </cols>
  <sheetData>
    <row r="1" spans="1:22" s="149" customFormat="1">
      <c r="A1" s="153" t="s">
        <v>577</v>
      </c>
      <c r="B1" s="153" t="s">
        <v>235</v>
      </c>
      <c r="C1" s="153" t="s">
        <v>604</v>
      </c>
      <c r="D1" s="153" t="s">
        <v>238</v>
      </c>
      <c r="E1" s="153" t="s">
        <v>1824</v>
      </c>
      <c r="F1" s="153" t="s">
        <v>1825</v>
      </c>
      <c r="G1" s="153" t="s">
        <v>1826</v>
      </c>
      <c r="H1" s="153" t="s">
        <v>582</v>
      </c>
      <c r="I1" s="153" t="s">
        <v>242</v>
      </c>
      <c r="J1" s="154" t="s">
        <v>234</v>
      </c>
      <c r="K1" s="153" t="s">
        <v>235</v>
      </c>
      <c r="L1" s="154" t="s">
        <v>2530</v>
      </c>
      <c r="M1" s="153" t="s">
        <v>236</v>
      </c>
      <c r="N1" s="153" t="s">
        <v>237</v>
      </c>
      <c r="O1" s="153" t="s">
        <v>238</v>
      </c>
      <c r="P1" s="153" t="s">
        <v>239</v>
      </c>
      <c r="Q1" s="153" t="s">
        <v>240</v>
      </c>
      <c r="R1" s="153" t="s">
        <v>241</v>
      </c>
      <c r="S1" s="153" t="s">
        <v>1824</v>
      </c>
      <c r="T1" s="153" t="s">
        <v>1825</v>
      </c>
      <c r="U1" s="153" t="s">
        <v>1826</v>
      </c>
      <c r="V1" s="153" t="s">
        <v>242</v>
      </c>
    </row>
    <row r="2" spans="1:22" s="149" customFormat="1">
      <c r="A2" s="148" t="s">
        <v>244</v>
      </c>
      <c r="B2" s="149" t="s">
        <v>1948</v>
      </c>
      <c r="C2" s="149" t="s">
        <v>610</v>
      </c>
      <c r="D2" s="149" t="s">
        <v>427</v>
      </c>
      <c r="H2" s="149">
        <f t="shared" ref="H2:H33" si="0">COUNTIF($J$2:$J$428,A2)</f>
        <v>3</v>
      </c>
      <c r="J2" s="128" t="s">
        <v>2240</v>
      </c>
      <c r="K2" s="148"/>
      <c r="L2" s="144"/>
      <c r="M2" s="155"/>
      <c r="N2" s="155"/>
      <c r="O2" s="156" t="s">
        <v>427</v>
      </c>
      <c r="P2" s="102"/>
      <c r="Q2" s="102" t="s">
        <v>1972</v>
      </c>
      <c r="R2" s="102"/>
    </row>
    <row r="3" spans="1:22" s="149" customFormat="1">
      <c r="A3" s="149" t="s">
        <v>2353</v>
      </c>
      <c r="B3" s="149" t="s">
        <v>2241</v>
      </c>
      <c r="D3" s="149" t="s">
        <v>427</v>
      </c>
      <c r="H3" s="149">
        <f t="shared" si="0"/>
        <v>2</v>
      </c>
      <c r="J3" s="151" t="s">
        <v>244</v>
      </c>
      <c r="K3" s="102" t="str">
        <f t="shared" ref="K3:K34" si="1">VLOOKUP(J3,A:B,2,FALSE)</f>
        <v>e0</v>
      </c>
      <c r="L3" s="144" t="str">
        <f t="shared" ref="L3:L34" si="2">J3</f>
        <v>Total/NA</v>
      </c>
      <c r="M3" s="157" t="s">
        <v>190</v>
      </c>
      <c r="N3" s="157"/>
      <c r="O3" s="156" t="s">
        <v>427</v>
      </c>
      <c r="Q3" s="102"/>
      <c r="R3" s="102"/>
    </row>
    <row r="4" spans="1:22" s="149" customFormat="1">
      <c r="A4" s="149" t="s">
        <v>2242</v>
      </c>
      <c r="B4" s="149" t="s">
        <v>2243</v>
      </c>
      <c r="D4" s="149" t="s">
        <v>427</v>
      </c>
      <c r="H4" s="149">
        <f t="shared" si="0"/>
        <v>2</v>
      </c>
      <c r="J4" s="113" t="s">
        <v>2353</v>
      </c>
      <c r="K4" s="102" t="str">
        <f t="shared" si="1"/>
        <v>e2300</v>
      </c>
      <c r="L4" s="144" t="str">
        <f t="shared" si="2"/>
        <v>Prestations payées en soins et biens médicaux</v>
      </c>
      <c r="M4" s="157" t="s">
        <v>190</v>
      </c>
      <c r="N4" s="157" t="s">
        <v>192</v>
      </c>
      <c r="O4" s="156" t="s">
        <v>427</v>
      </c>
      <c r="R4" s="102"/>
    </row>
    <row r="5" spans="1:22" s="149" customFormat="1">
      <c r="A5" s="149" t="s">
        <v>2244</v>
      </c>
      <c r="B5" s="149" t="s">
        <v>2245</v>
      </c>
      <c r="D5" s="149" t="s">
        <v>427</v>
      </c>
      <c r="H5" s="149">
        <f t="shared" si="0"/>
        <v>3</v>
      </c>
      <c r="J5" s="114" t="s">
        <v>2242</v>
      </c>
      <c r="K5" s="102" t="str">
        <f t="shared" si="1"/>
        <v>e2301</v>
      </c>
      <c r="L5" s="144" t="str">
        <f t="shared" si="2"/>
        <v>Prestations payées en soins</v>
      </c>
      <c r="M5" s="157" t="s">
        <v>190</v>
      </c>
      <c r="N5" s="157" t="s">
        <v>192</v>
      </c>
      <c r="O5" s="156" t="s">
        <v>427</v>
      </c>
      <c r="R5" s="102"/>
    </row>
    <row r="6" spans="1:22" s="149" customFormat="1">
      <c r="A6" s="149" t="s">
        <v>2246</v>
      </c>
      <c r="B6" s="149" t="s">
        <v>2247</v>
      </c>
      <c r="D6" s="149" t="s">
        <v>427</v>
      </c>
      <c r="H6" s="149">
        <f t="shared" si="0"/>
        <v>2</v>
      </c>
      <c r="J6" s="158" t="s">
        <v>2244</v>
      </c>
      <c r="K6" s="102" t="str">
        <f t="shared" si="1"/>
        <v>e2302</v>
      </c>
      <c r="L6" s="144" t="str">
        <f t="shared" si="2"/>
        <v>Hôpitaux (publics, privés ou unités de soins de longue durée)</v>
      </c>
      <c r="M6" s="157" t="s">
        <v>190</v>
      </c>
      <c r="N6" s="157" t="s">
        <v>192</v>
      </c>
      <c r="O6" s="156" t="s">
        <v>427</v>
      </c>
      <c r="R6" s="102"/>
    </row>
    <row r="7" spans="1:22" s="149" customFormat="1">
      <c r="A7" s="149" t="s">
        <v>2366</v>
      </c>
      <c r="B7" s="149" t="s">
        <v>2248</v>
      </c>
      <c r="D7" s="149" t="s">
        <v>427</v>
      </c>
      <c r="H7" s="149">
        <f t="shared" si="0"/>
        <v>2</v>
      </c>
      <c r="J7" s="159" t="s">
        <v>2246</v>
      </c>
      <c r="K7" s="102" t="str">
        <f t="shared" si="1"/>
        <v>e2303</v>
      </c>
      <c r="L7" s="144" t="str">
        <f t="shared" si="2"/>
        <v>Forfait journalier, ticket modérateur, honoraires en cliniques privées…</v>
      </c>
      <c r="M7" s="157" t="s">
        <v>190</v>
      </c>
      <c r="N7" s="157" t="s">
        <v>192</v>
      </c>
      <c r="O7" s="156" t="s">
        <v>427</v>
      </c>
      <c r="R7" s="102"/>
    </row>
    <row r="8" spans="1:22" s="149" customFormat="1">
      <c r="A8" s="149" t="s">
        <v>2354</v>
      </c>
      <c r="B8" s="149" t="s">
        <v>2249</v>
      </c>
      <c r="D8" s="149" t="s">
        <v>427</v>
      </c>
      <c r="H8" s="149">
        <f t="shared" si="0"/>
        <v>2</v>
      </c>
      <c r="J8" s="160" t="s">
        <v>2366</v>
      </c>
      <c r="K8" s="102" t="str">
        <f t="shared" si="1"/>
        <v>e2304</v>
      </c>
      <c r="L8" s="144" t="str">
        <f t="shared" si="2"/>
        <v>Forfait journalier, ticket modérateur… - hôpitaux du secteur public (hors USLD)</v>
      </c>
      <c r="M8" s="157"/>
      <c r="N8" s="157" t="s">
        <v>192</v>
      </c>
      <c r="O8" s="156" t="s">
        <v>427</v>
      </c>
      <c r="R8" s="102"/>
    </row>
    <row r="9" spans="1:22" s="149" customFormat="1">
      <c r="A9" s="149" t="s">
        <v>2250</v>
      </c>
      <c r="B9" s="149" t="s">
        <v>2251</v>
      </c>
      <c r="D9" s="149" t="s">
        <v>427</v>
      </c>
      <c r="H9" s="149">
        <f t="shared" si="0"/>
        <v>2</v>
      </c>
      <c r="J9" s="160" t="s">
        <v>2354</v>
      </c>
      <c r="K9" s="102" t="str">
        <f t="shared" si="1"/>
        <v>e2305</v>
      </c>
      <c r="L9" s="144" t="str">
        <f t="shared" si="2"/>
        <v>Forfait journalier, ticket modérateur… - cliniques privées (hors USLD)</v>
      </c>
      <c r="M9" s="157"/>
      <c r="N9" s="157" t="s">
        <v>192</v>
      </c>
      <c r="O9" s="156" t="s">
        <v>427</v>
      </c>
      <c r="R9" s="102"/>
    </row>
    <row r="10" spans="1:22" s="149" customFormat="1">
      <c r="A10" s="149" t="s">
        <v>2252</v>
      </c>
      <c r="B10" s="149" t="s">
        <v>2253</v>
      </c>
      <c r="D10" s="149" t="s">
        <v>427</v>
      </c>
      <c r="H10" s="149">
        <f t="shared" si="0"/>
        <v>2</v>
      </c>
      <c r="J10" s="160" t="s">
        <v>2250</v>
      </c>
      <c r="K10" s="102" t="str">
        <f t="shared" si="1"/>
        <v>e2306</v>
      </c>
      <c r="L10" s="144" t="str">
        <f t="shared" si="2"/>
        <v>Honoraires - cliniques privées</v>
      </c>
      <c r="M10" s="157"/>
      <c r="N10" s="157" t="s">
        <v>192</v>
      </c>
      <c r="O10" s="156" t="s">
        <v>427</v>
      </c>
      <c r="R10" s="102"/>
    </row>
    <row r="11" spans="1:22" s="149" customFormat="1">
      <c r="A11" s="149" t="s">
        <v>2356</v>
      </c>
      <c r="B11" s="149" t="s">
        <v>2254</v>
      </c>
      <c r="D11" s="149" t="s">
        <v>427</v>
      </c>
      <c r="H11" s="149">
        <f t="shared" si="0"/>
        <v>2</v>
      </c>
      <c r="J11" s="160" t="s">
        <v>2252</v>
      </c>
      <c r="K11" s="102" t="str">
        <f t="shared" si="1"/>
        <v>e2307</v>
      </c>
      <c r="L11" s="144" t="str">
        <f t="shared" si="2"/>
        <v>Forfait soins - USLD</v>
      </c>
      <c r="M11" s="157"/>
      <c r="N11" s="157" t="s">
        <v>192</v>
      </c>
      <c r="O11" s="156" t="s">
        <v>427</v>
      </c>
      <c r="R11" s="102"/>
    </row>
    <row r="12" spans="1:22" s="149" customFormat="1">
      <c r="A12" s="149" t="s">
        <v>2357</v>
      </c>
      <c r="B12" s="149" t="s">
        <v>2255</v>
      </c>
      <c r="D12" s="149" t="s">
        <v>427</v>
      </c>
      <c r="H12" s="149">
        <f t="shared" si="0"/>
        <v>2</v>
      </c>
      <c r="J12" s="159" t="s">
        <v>2356</v>
      </c>
      <c r="K12" s="102" t="str">
        <f t="shared" si="1"/>
        <v>e2308</v>
      </c>
      <c r="L12" s="144" t="str">
        <f t="shared" si="2"/>
        <v>Frais d'hébergement en soins de longue durée, suppléments chambres particulières, lits accompagnant…</v>
      </c>
      <c r="M12" s="157" t="s">
        <v>190</v>
      </c>
      <c r="N12" s="157" t="s">
        <v>192</v>
      </c>
      <c r="O12" s="156" t="s">
        <v>427</v>
      </c>
      <c r="R12" s="102"/>
    </row>
    <row r="13" spans="1:22" s="149" customFormat="1">
      <c r="A13" s="149" t="s">
        <v>2355</v>
      </c>
      <c r="B13" s="149" t="s">
        <v>2256</v>
      </c>
      <c r="D13" s="149" t="s">
        <v>427</v>
      </c>
      <c r="H13" s="149">
        <f t="shared" si="0"/>
        <v>2</v>
      </c>
      <c r="J13" s="160" t="s">
        <v>2357</v>
      </c>
      <c r="K13" s="102" t="str">
        <f t="shared" si="1"/>
        <v>e2309</v>
      </c>
      <c r="L13" s="144" t="str">
        <f t="shared" si="2"/>
        <v>Supplément chambres particulières, lit accompagnant… - hôpitaux du secteur public (hors USLD)</v>
      </c>
      <c r="M13" s="157"/>
      <c r="N13" s="157" t="s">
        <v>192</v>
      </c>
      <c r="O13" s="156" t="s">
        <v>427</v>
      </c>
      <c r="R13" s="102"/>
    </row>
    <row r="14" spans="1:22" s="149" customFormat="1">
      <c r="A14" s="149" t="s">
        <v>2257</v>
      </c>
      <c r="B14" s="149" t="s">
        <v>2258</v>
      </c>
      <c r="D14" s="149" t="s">
        <v>427</v>
      </c>
      <c r="H14" s="149">
        <f t="shared" si="0"/>
        <v>2</v>
      </c>
      <c r="J14" s="160" t="s">
        <v>2355</v>
      </c>
      <c r="K14" s="102" t="str">
        <f t="shared" si="1"/>
        <v>e2310</v>
      </c>
      <c r="L14" s="144" t="str">
        <f t="shared" si="2"/>
        <v>Supplément chambres particulières, lit accompagnant… - cliniques privées (hors USLD)</v>
      </c>
      <c r="M14" s="157"/>
      <c r="N14" s="157" t="s">
        <v>192</v>
      </c>
      <c r="O14" s="156" t="s">
        <v>427</v>
      </c>
      <c r="R14" s="102"/>
    </row>
    <row r="15" spans="1:22" s="149" customFormat="1">
      <c r="A15" s="149" t="s">
        <v>2259</v>
      </c>
      <c r="B15" s="149" t="s">
        <v>2260</v>
      </c>
      <c r="D15" s="149" t="s">
        <v>427</v>
      </c>
      <c r="H15" s="149">
        <f t="shared" si="0"/>
        <v>2</v>
      </c>
      <c r="J15" s="160" t="s">
        <v>2257</v>
      </c>
      <c r="K15" s="102" t="str">
        <f t="shared" si="1"/>
        <v>e2311</v>
      </c>
      <c r="L15" s="144" t="str">
        <f t="shared" si="2"/>
        <v>Frais d'hébergement, suppléments chambres particulières... - USLD</v>
      </c>
      <c r="M15" s="157"/>
      <c r="N15" s="157" t="s">
        <v>192</v>
      </c>
      <c r="O15" s="156" t="s">
        <v>427</v>
      </c>
      <c r="R15" s="102"/>
    </row>
    <row r="16" spans="1:22" s="149" customFormat="1">
      <c r="A16" s="149" t="s">
        <v>2261</v>
      </c>
      <c r="B16" s="149" t="s">
        <v>2262</v>
      </c>
      <c r="D16" s="149" t="s">
        <v>427</v>
      </c>
      <c r="H16" s="149">
        <f t="shared" si="0"/>
        <v>1</v>
      </c>
      <c r="J16" s="158" t="s">
        <v>2259</v>
      </c>
      <c r="K16" s="102" t="str">
        <f t="shared" si="1"/>
        <v>e2312</v>
      </c>
      <c r="L16" s="144" t="str">
        <f t="shared" si="2"/>
        <v>Soins ambulatoires</v>
      </c>
      <c r="M16" s="157" t="s">
        <v>190</v>
      </c>
      <c r="N16" s="157" t="s">
        <v>192</v>
      </c>
      <c r="O16" s="156" t="s">
        <v>427</v>
      </c>
      <c r="R16" s="102"/>
    </row>
    <row r="17" spans="1:18" s="149" customFormat="1">
      <c r="A17" s="149" t="s">
        <v>2263</v>
      </c>
      <c r="B17" s="149" t="s">
        <v>2264</v>
      </c>
      <c r="D17" s="149" t="s">
        <v>427</v>
      </c>
      <c r="H17" s="149">
        <f t="shared" si="0"/>
        <v>1</v>
      </c>
      <c r="J17" s="159" t="s">
        <v>2261</v>
      </c>
      <c r="K17" s="102" t="str">
        <f t="shared" si="1"/>
        <v>e2313</v>
      </c>
      <c r="L17" s="144" t="str">
        <f t="shared" si="2"/>
        <v>Médecins et sages-femmes exerçant en cabinet libéral (honoraires, frais de déplacements)</v>
      </c>
      <c r="M17" s="157"/>
      <c r="N17" s="157" t="s">
        <v>192</v>
      </c>
      <c r="O17" s="156" t="s">
        <v>427</v>
      </c>
      <c r="R17" s="102"/>
    </row>
    <row r="18" spans="1:18" s="149" customFormat="1">
      <c r="A18" s="149" t="s">
        <v>2265</v>
      </c>
      <c r="B18" s="149" t="s">
        <v>2266</v>
      </c>
      <c r="D18" s="149" t="s">
        <v>427</v>
      </c>
      <c r="H18" s="149">
        <f t="shared" si="0"/>
        <v>2</v>
      </c>
      <c r="J18" s="159" t="s">
        <v>2263</v>
      </c>
      <c r="K18" s="102" t="str">
        <f t="shared" si="1"/>
        <v>e2314</v>
      </c>
      <c r="L18" s="144" t="str">
        <f t="shared" si="2"/>
        <v>Auxiliaires en cabinets libéraux (honoraires, frais de déplacements)</v>
      </c>
      <c r="M18" s="157"/>
      <c r="N18" s="157" t="s">
        <v>192</v>
      </c>
      <c r="O18" s="156" t="s">
        <v>427</v>
      </c>
      <c r="R18" s="102"/>
    </row>
    <row r="19" spans="1:18" s="149" customFormat="1">
      <c r="A19" s="149" t="s">
        <v>2267</v>
      </c>
      <c r="B19" s="149" t="s">
        <v>2268</v>
      </c>
      <c r="D19" s="149" t="s">
        <v>427</v>
      </c>
      <c r="H19" s="149">
        <f t="shared" si="0"/>
        <v>2</v>
      </c>
      <c r="J19" s="159" t="s">
        <v>2265</v>
      </c>
      <c r="K19" s="102" t="str">
        <f t="shared" si="1"/>
        <v>e2315</v>
      </c>
      <c r="L19" s="144" t="str">
        <f t="shared" si="2"/>
        <v>Dentistes en cabinets libéraux</v>
      </c>
      <c r="M19" s="157" t="s">
        <v>190</v>
      </c>
      <c r="N19" s="157" t="s">
        <v>192</v>
      </c>
      <c r="O19" s="156" t="s">
        <v>427</v>
      </c>
      <c r="R19" s="102"/>
    </row>
    <row r="20" spans="1:18" s="149" customFormat="1">
      <c r="A20" s="149" t="s">
        <v>2269</v>
      </c>
      <c r="B20" s="149" t="s">
        <v>2270</v>
      </c>
      <c r="D20" s="149" t="s">
        <v>427</v>
      </c>
      <c r="H20" s="149">
        <f t="shared" si="0"/>
        <v>1</v>
      </c>
      <c r="J20" s="160" t="s">
        <v>2267</v>
      </c>
      <c r="K20" s="102" t="str">
        <f t="shared" si="1"/>
        <v>e2316</v>
      </c>
      <c r="L20" s="144" t="str">
        <f t="shared" si="2"/>
        <v>Honoraires dentistes (consultations, soins dentaires, traitements d'orthodontie effectués par des dentistes)</v>
      </c>
      <c r="M20" s="157"/>
      <c r="N20" s="157" t="s">
        <v>192</v>
      </c>
      <c r="O20" s="156" t="s">
        <v>427</v>
      </c>
      <c r="R20" s="102"/>
    </row>
    <row r="21" spans="1:18" s="149" customFormat="1">
      <c r="A21" s="149" t="s">
        <v>2271</v>
      </c>
      <c r="B21" s="149" t="s">
        <v>2272</v>
      </c>
      <c r="D21" s="149" t="s">
        <v>427</v>
      </c>
      <c r="H21" s="149">
        <f t="shared" si="0"/>
        <v>2</v>
      </c>
      <c r="J21" s="160" t="s">
        <v>2269</v>
      </c>
      <c r="K21" s="102" t="str">
        <f t="shared" si="1"/>
        <v>e2317</v>
      </c>
      <c r="L21" s="144" t="str">
        <f t="shared" si="2"/>
        <v>Prothèses dentaires</v>
      </c>
      <c r="M21" s="157"/>
      <c r="N21" s="157" t="s">
        <v>192</v>
      </c>
      <c r="O21" s="156" t="s">
        <v>427</v>
      </c>
      <c r="R21" s="102"/>
    </row>
    <row r="22" spans="1:18" s="149" customFormat="1">
      <c r="A22" s="149" t="s">
        <v>2273</v>
      </c>
      <c r="B22" s="149" t="s">
        <v>2274</v>
      </c>
      <c r="D22" s="149" t="s">
        <v>427</v>
      </c>
      <c r="H22" s="149">
        <f t="shared" si="0"/>
        <v>2</v>
      </c>
      <c r="J22" s="159" t="s">
        <v>2271</v>
      </c>
      <c r="K22" s="102" t="str">
        <f t="shared" si="1"/>
        <v>e2318</v>
      </c>
      <c r="L22" s="144" t="str">
        <f t="shared" si="2"/>
        <v>Centres de santé (dispensaires…)</v>
      </c>
      <c r="M22" s="157"/>
      <c r="N22" s="157" t="s">
        <v>192</v>
      </c>
      <c r="O22" s="156" t="s">
        <v>427</v>
      </c>
      <c r="R22" s="102"/>
    </row>
    <row r="23" spans="1:18" s="149" customFormat="1">
      <c r="A23" s="149" t="s">
        <v>2275</v>
      </c>
      <c r="B23" s="149" t="s">
        <v>2276</v>
      </c>
      <c r="D23" s="149" t="s">
        <v>427</v>
      </c>
      <c r="H23" s="149">
        <f t="shared" si="0"/>
        <v>2</v>
      </c>
      <c r="J23" s="159" t="s">
        <v>2273</v>
      </c>
      <c r="K23" s="102" t="str">
        <f t="shared" si="1"/>
        <v>e2319</v>
      </c>
      <c r="L23" s="144" t="str">
        <f t="shared" si="2"/>
        <v>Laboratoires d'analyse médicale</v>
      </c>
      <c r="M23" s="157"/>
      <c r="N23" s="157" t="s">
        <v>192</v>
      </c>
      <c r="O23" s="156" t="s">
        <v>427</v>
      </c>
    </row>
    <row r="24" spans="1:18" s="149" customFormat="1">
      <c r="A24" s="149" t="s">
        <v>2277</v>
      </c>
      <c r="B24" s="149" t="s">
        <v>2278</v>
      </c>
      <c r="D24" s="149" t="s">
        <v>427</v>
      </c>
      <c r="H24" s="149">
        <f t="shared" si="0"/>
        <v>2</v>
      </c>
      <c r="J24" s="159" t="s">
        <v>2275</v>
      </c>
      <c r="K24" s="102" t="str">
        <f t="shared" si="1"/>
        <v>e2320</v>
      </c>
      <c r="L24" s="144" t="str">
        <f t="shared" si="2"/>
        <v>Etablissements thermaux</v>
      </c>
      <c r="M24" s="157" t="s">
        <v>190</v>
      </c>
      <c r="N24" s="157" t="s">
        <v>192</v>
      </c>
      <c r="O24" s="156" t="s">
        <v>427</v>
      </c>
    </row>
    <row r="25" spans="1:18" s="149" customFormat="1">
      <c r="A25" s="149" t="s">
        <v>2279</v>
      </c>
      <c r="B25" s="149" t="s">
        <v>2280</v>
      </c>
      <c r="D25" s="149" t="s">
        <v>427</v>
      </c>
      <c r="H25" s="149">
        <f t="shared" si="0"/>
        <v>2</v>
      </c>
      <c r="J25" s="160" t="s">
        <v>2277</v>
      </c>
      <c r="K25" s="102" t="str">
        <f t="shared" si="1"/>
        <v>e2321</v>
      </c>
      <c r="L25" s="144" t="str">
        <f t="shared" si="2"/>
        <v>Forfait de surveillance médicale, pratiques médicales et complémentaires, forfait thermal, complément tarifaire</v>
      </c>
      <c r="M25" s="157"/>
      <c r="N25" s="157" t="s">
        <v>192</v>
      </c>
      <c r="O25" s="156" t="s">
        <v>427</v>
      </c>
    </row>
    <row r="26" spans="1:18" s="149" customFormat="1">
      <c r="A26" s="149" t="s">
        <v>2281</v>
      </c>
      <c r="B26" s="149" t="s">
        <v>2282</v>
      </c>
      <c r="D26" s="149" t="s">
        <v>427</v>
      </c>
      <c r="H26" s="149">
        <f t="shared" si="0"/>
        <v>2</v>
      </c>
      <c r="J26" s="160" t="s">
        <v>2279</v>
      </c>
      <c r="K26" s="102" t="str">
        <f t="shared" si="1"/>
        <v>e2322</v>
      </c>
      <c r="L26" s="144" t="str">
        <f t="shared" si="2"/>
        <v>Frais de transport, frais d'hébergement</v>
      </c>
      <c r="M26" s="157"/>
      <c r="N26" s="157" t="s">
        <v>192</v>
      </c>
      <c r="O26" s="156" t="s">
        <v>427</v>
      </c>
    </row>
    <row r="27" spans="1:18" s="149" customFormat="1">
      <c r="A27" s="149" t="s">
        <v>2358</v>
      </c>
      <c r="B27" s="149" t="s">
        <v>2283</v>
      </c>
      <c r="D27" s="149" t="s">
        <v>427</v>
      </c>
      <c r="H27" s="149">
        <f t="shared" si="0"/>
        <v>2</v>
      </c>
      <c r="J27" s="158" t="s">
        <v>2281</v>
      </c>
      <c r="K27" s="102" t="str">
        <f t="shared" si="1"/>
        <v>e2323</v>
      </c>
      <c r="L27" s="144" t="str">
        <f t="shared" si="2"/>
        <v>Transports des malades (ambulances, taxis, véhicules sanitaires légers…)</v>
      </c>
      <c r="M27" s="157"/>
      <c r="N27" s="157" t="s">
        <v>192</v>
      </c>
      <c r="O27" s="156" t="s">
        <v>427</v>
      </c>
    </row>
    <row r="28" spans="1:18" s="149" customFormat="1">
      <c r="A28" s="149" t="s">
        <v>2284</v>
      </c>
      <c r="B28" s="149" t="s">
        <v>2285</v>
      </c>
      <c r="D28" s="149" t="s">
        <v>427</v>
      </c>
      <c r="H28" s="149">
        <f t="shared" si="0"/>
        <v>2</v>
      </c>
      <c r="J28" s="114" t="s">
        <v>2358</v>
      </c>
      <c r="K28" s="102" t="str">
        <f t="shared" si="1"/>
        <v>e2324</v>
      </c>
      <c r="L28" s="144" t="str">
        <f t="shared" si="2"/>
        <v>Prestations payées en biens médicaux</v>
      </c>
      <c r="M28" s="157" t="s">
        <v>190</v>
      </c>
      <c r="N28" s="157" t="s">
        <v>192</v>
      </c>
      <c r="O28" s="156" t="s">
        <v>427</v>
      </c>
    </row>
    <row r="29" spans="1:18" s="149" customFormat="1">
      <c r="A29" s="149" t="s">
        <v>2286</v>
      </c>
      <c r="B29" s="149" t="s">
        <v>2287</v>
      </c>
      <c r="D29" s="149" t="s">
        <v>427</v>
      </c>
      <c r="H29" s="149">
        <f t="shared" si="0"/>
        <v>2</v>
      </c>
      <c r="J29" s="158" t="s">
        <v>2284</v>
      </c>
      <c r="K29" s="102" t="str">
        <f t="shared" si="1"/>
        <v>e2325</v>
      </c>
      <c r="L29" s="144" t="str">
        <f t="shared" si="2"/>
        <v>Optique</v>
      </c>
      <c r="M29" s="157" t="s">
        <v>190</v>
      </c>
      <c r="N29" s="157" t="s">
        <v>192</v>
      </c>
      <c r="O29" s="156" t="s">
        <v>427</v>
      </c>
    </row>
    <row r="30" spans="1:18" s="149" customFormat="1">
      <c r="A30" s="149" t="s">
        <v>2288</v>
      </c>
      <c r="B30" s="149" t="s">
        <v>2289</v>
      </c>
      <c r="D30" s="149" t="s">
        <v>427</v>
      </c>
      <c r="H30" s="149">
        <f t="shared" si="0"/>
        <v>2</v>
      </c>
      <c r="J30" s="159" t="s">
        <v>2286</v>
      </c>
      <c r="K30" s="102" t="str">
        <f t="shared" si="1"/>
        <v>e2326</v>
      </c>
      <c r="L30" s="144" t="str">
        <f t="shared" si="2"/>
        <v>Dépenses d'optique prises en charge par l'assurance maladie obligatoire</v>
      </c>
      <c r="M30" s="157"/>
      <c r="N30" s="157" t="s">
        <v>192</v>
      </c>
      <c r="O30" s="156" t="s">
        <v>427</v>
      </c>
    </row>
    <row r="31" spans="1:18" s="149" customFormat="1">
      <c r="A31" s="149" t="s">
        <v>2290</v>
      </c>
      <c r="B31" s="149" t="s">
        <v>2291</v>
      </c>
      <c r="D31" s="149" t="s">
        <v>427</v>
      </c>
      <c r="H31" s="149">
        <f t="shared" si="0"/>
        <v>1</v>
      </c>
      <c r="J31" s="159" t="s">
        <v>2288</v>
      </c>
      <c r="K31" s="102" t="str">
        <f t="shared" si="1"/>
        <v>e2327</v>
      </c>
      <c r="L31" s="144" t="str">
        <f t="shared" si="2"/>
        <v>Dépenses d'optique non prises en charge par l'assurance maladie obligatoire</v>
      </c>
      <c r="M31" s="157"/>
      <c r="N31" s="157" t="s">
        <v>192</v>
      </c>
      <c r="O31" s="156" t="s">
        <v>427</v>
      </c>
    </row>
    <row r="32" spans="1:18" s="149" customFormat="1">
      <c r="A32" s="149" t="s">
        <v>2292</v>
      </c>
      <c r="B32" s="149" t="s">
        <v>2293</v>
      </c>
      <c r="D32" s="149" t="s">
        <v>427</v>
      </c>
      <c r="H32" s="149">
        <f t="shared" si="0"/>
        <v>2</v>
      </c>
      <c r="J32" s="158" t="s">
        <v>2290</v>
      </c>
      <c r="K32" s="102" t="str">
        <f t="shared" si="1"/>
        <v>e2328</v>
      </c>
      <c r="L32" s="144" t="str">
        <f t="shared" si="2"/>
        <v>Biens médicaux (hors optique) pris en charge par l'assurance maladie obligatoire</v>
      </c>
      <c r="M32" s="157" t="s">
        <v>190</v>
      </c>
      <c r="N32" s="157" t="s">
        <v>192</v>
      </c>
      <c r="O32" s="156" t="s">
        <v>427</v>
      </c>
    </row>
    <row r="33" spans="1:15" s="149" customFormat="1">
      <c r="A33" s="149" t="s">
        <v>2294</v>
      </c>
      <c r="B33" s="149" t="s">
        <v>2295</v>
      </c>
      <c r="D33" s="149" t="s">
        <v>427</v>
      </c>
      <c r="H33" s="149">
        <f t="shared" si="0"/>
        <v>1</v>
      </c>
      <c r="J33" s="159" t="s">
        <v>2292</v>
      </c>
      <c r="K33" s="102" t="str">
        <f t="shared" si="1"/>
        <v>e2329</v>
      </c>
      <c r="L33" s="144" t="str">
        <f t="shared" si="2"/>
        <v>Médicaments pris en charge par l'assurance maladie obligatoire</v>
      </c>
      <c r="M33" s="157"/>
      <c r="N33" s="157" t="s">
        <v>192</v>
      </c>
      <c r="O33" s="156" t="s">
        <v>427</v>
      </c>
    </row>
    <row r="34" spans="1:15" s="149" customFormat="1">
      <c r="A34" s="149" t="s">
        <v>2296</v>
      </c>
      <c r="B34" s="149" t="s">
        <v>2297</v>
      </c>
      <c r="D34" s="149" t="s">
        <v>427</v>
      </c>
      <c r="H34" s="149">
        <f t="shared" ref="H34:H55" si="3">COUNTIF($J$2:$J$428,A34)</f>
        <v>1</v>
      </c>
      <c r="J34" s="159" t="s">
        <v>2294</v>
      </c>
      <c r="K34" s="102" t="str">
        <f t="shared" si="1"/>
        <v>e2330</v>
      </c>
      <c r="L34" s="144" t="str">
        <f t="shared" si="2"/>
        <v>Autres biens médicaux (hors optique) pris en charge par l'assurance maladie obligatoire</v>
      </c>
      <c r="M34" s="157" t="s">
        <v>190</v>
      </c>
      <c r="N34" s="157" t="s">
        <v>192</v>
      </c>
      <c r="O34" s="156" t="s">
        <v>427</v>
      </c>
    </row>
    <row r="35" spans="1:15" s="149" customFormat="1">
      <c r="A35" s="149" t="s">
        <v>2298</v>
      </c>
      <c r="B35" s="149" t="s">
        <v>2299</v>
      </c>
      <c r="D35" s="149" t="s">
        <v>427</v>
      </c>
      <c r="H35" s="149">
        <f t="shared" si="3"/>
        <v>2</v>
      </c>
      <c r="J35" s="160" t="s">
        <v>2296</v>
      </c>
      <c r="K35" s="102" t="str">
        <f t="shared" ref="K35:K52" si="4">VLOOKUP(J35,A:B,2,FALSE)</f>
        <v>e2331</v>
      </c>
      <c r="L35" s="144" t="str">
        <f t="shared" ref="L35:L52" si="5">J35</f>
        <v>Prothèses (sauf dentaires), orthèses, véhicules pour handicapé physique pris en charge par l'AMO</v>
      </c>
      <c r="M35" s="157"/>
      <c r="N35" s="157" t="s">
        <v>192</v>
      </c>
      <c r="O35" s="156" t="s">
        <v>427</v>
      </c>
    </row>
    <row r="36" spans="1:15" s="149" customFormat="1">
      <c r="A36" s="149" t="s">
        <v>2300</v>
      </c>
      <c r="B36" s="149" t="s">
        <v>2301</v>
      </c>
      <c r="D36" s="149" t="s">
        <v>427</v>
      </c>
      <c r="H36" s="149">
        <f t="shared" si="3"/>
        <v>1</v>
      </c>
      <c r="J36" s="160" t="s">
        <v>2298</v>
      </c>
      <c r="K36" s="102" t="str">
        <f t="shared" si="4"/>
        <v>e2332</v>
      </c>
      <c r="L36" s="144" t="str">
        <f t="shared" si="5"/>
        <v>Petits matériels et pansements pris en charge par l'AMO</v>
      </c>
      <c r="M36" s="157"/>
      <c r="N36" s="157" t="s">
        <v>192</v>
      </c>
      <c r="O36" s="156" t="s">
        <v>427</v>
      </c>
    </row>
    <row r="37" spans="1:15" s="149" customFormat="1">
      <c r="A37" s="149" t="s">
        <v>2302</v>
      </c>
      <c r="B37" s="149" t="s">
        <v>2303</v>
      </c>
      <c r="D37" s="149" t="s">
        <v>427</v>
      </c>
      <c r="H37" s="149">
        <f t="shared" si="3"/>
        <v>2</v>
      </c>
      <c r="J37" s="158" t="s">
        <v>2300</v>
      </c>
      <c r="K37" s="102" t="str">
        <f t="shared" si="4"/>
        <v>e2333</v>
      </c>
      <c r="L37" s="144" t="str">
        <f t="shared" si="5"/>
        <v>Biens médicaux (hors optique) non pris en charge par l'assurance maladie obligatoire</v>
      </c>
      <c r="M37" s="157" t="s">
        <v>190</v>
      </c>
      <c r="N37" s="157" t="s">
        <v>192</v>
      </c>
      <c r="O37" s="156" t="s">
        <v>427</v>
      </c>
    </row>
    <row r="38" spans="1:15" s="149" customFormat="1">
      <c r="A38" s="149" t="s">
        <v>2304</v>
      </c>
      <c r="B38" s="149" t="s">
        <v>2305</v>
      </c>
      <c r="D38" s="149" t="s">
        <v>427</v>
      </c>
      <c r="H38" s="149">
        <f t="shared" si="3"/>
        <v>2</v>
      </c>
      <c r="J38" s="159" t="s">
        <v>2302</v>
      </c>
      <c r="K38" s="102" t="str">
        <f t="shared" si="4"/>
        <v>e2334</v>
      </c>
      <c r="L38" s="144" t="str">
        <f t="shared" si="5"/>
        <v>Pharmacie non prise en charge par l'assurance maladie obligatoire</v>
      </c>
      <c r="M38" s="157" t="s">
        <v>190</v>
      </c>
      <c r="N38" s="157" t="s">
        <v>192</v>
      </c>
      <c r="O38" s="156" t="s">
        <v>427</v>
      </c>
    </row>
    <row r="39" spans="1:15" s="149" customFormat="1">
      <c r="A39" s="149" t="s">
        <v>2306</v>
      </c>
      <c r="B39" s="149" t="s">
        <v>2307</v>
      </c>
      <c r="D39" s="149" t="s">
        <v>427</v>
      </c>
      <c r="H39" s="149">
        <f t="shared" si="3"/>
        <v>2</v>
      </c>
      <c r="J39" s="160" t="s">
        <v>2304</v>
      </c>
      <c r="K39" s="102" t="str">
        <f t="shared" si="4"/>
        <v>e2335</v>
      </c>
      <c r="L39" s="144" t="str">
        <f t="shared" si="5"/>
        <v>Médicaments</v>
      </c>
      <c r="M39" s="157"/>
      <c r="N39" s="157" t="s">
        <v>192</v>
      </c>
      <c r="O39" s="156" t="s">
        <v>427</v>
      </c>
    </row>
    <row r="40" spans="1:15" s="149" customFormat="1">
      <c r="A40" s="149" t="s">
        <v>2308</v>
      </c>
      <c r="B40" s="149" t="s">
        <v>2309</v>
      </c>
      <c r="D40" s="149" t="s">
        <v>427</v>
      </c>
      <c r="H40" s="149">
        <f t="shared" si="3"/>
        <v>1</v>
      </c>
      <c r="J40" s="160" t="s">
        <v>2306</v>
      </c>
      <c r="K40" s="102" t="str">
        <f t="shared" si="4"/>
        <v>e2336</v>
      </c>
      <c r="L40" s="144" t="str">
        <f t="shared" si="5"/>
        <v>Autres produits pharmaceutiques (patchs tabagiques…)</v>
      </c>
      <c r="M40" s="157"/>
      <c r="N40" s="157" t="s">
        <v>192</v>
      </c>
      <c r="O40" s="156" t="s">
        <v>427</v>
      </c>
    </row>
    <row r="41" spans="1:15" s="149" customFormat="1">
      <c r="A41" s="149" t="s">
        <v>2310</v>
      </c>
      <c r="B41" s="149" t="s">
        <v>2311</v>
      </c>
      <c r="D41" s="149" t="s">
        <v>427</v>
      </c>
      <c r="H41" s="149">
        <f t="shared" si="3"/>
        <v>1</v>
      </c>
      <c r="J41" s="159" t="s">
        <v>2308</v>
      </c>
      <c r="K41" s="102" t="str">
        <f t="shared" si="4"/>
        <v>e2337</v>
      </c>
      <c r="L41" s="144" t="str">
        <f t="shared" si="5"/>
        <v>Autres biens médicaux (hors optique) non pris en charge par l'assurance maladie obligatoire</v>
      </c>
      <c r="M41" s="157" t="s">
        <v>190</v>
      </c>
      <c r="N41" s="157" t="s">
        <v>192</v>
      </c>
      <c r="O41" s="156" t="s">
        <v>427</v>
      </c>
    </row>
    <row r="42" spans="1:15" s="149" customFormat="1">
      <c r="A42" s="149" t="s">
        <v>2312</v>
      </c>
      <c r="B42" s="149" t="s">
        <v>2313</v>
      </c>
      <c r="D42" s="149" t="s">
        <v>427</v>
      </c>
      <c r="H42" s="149">
        <f t="shared" si="3"/>
        <v>2</v>
      </c>
      <c r="J42" s="160" t="s">
        <v>2310</v>
      </c>
      <c r="K42" s="102" t="str">
        <f t="shared" si="4"/>
        <v>e2338</v>
      </c>
      <c r="L42" s="144" t="str">
        <f t="shared" si="5"/>
        <v>Prothèses (sauf dentaires), orthèses, véhicules pour handicapé physique non pris en charge par l'AMO</v>
      </c>
      <c r="M42" s="157"/>
      <c r="N42" s="157" t="s">
        <v>192</v>
      </c>
      <c r="O42" s="156" t="s">
        <v>427</v>
      </c>
    </row>
    <row r="43" spans="1:15" s="149" customFormat="1">
      <c r="A43" s="149" t="s">
        <v>2314</v>
      </c>
      <c r="B43" s="149" t="s">
        <v>2315</v>
      </c>
      <c r="D43" s="149" t="s">
        <v>427</v>
      </c>
      <c r="H43" s="149">
        <f t="shared" si="3"/>
        <v>2</v>
      </c>
      <c r="J43" s="160" t="s">
        <v>2312</v>
      </c>
      <c r="K43" s="102" t="str">
        <f t="shared" si="4"/>
        <v>e2339</v>
      </c>
      <c r="L43" s="144" t="str">
        <f t="shared" si="5"/>
        <v>Petits matériels et pansements non pris en charge par l'AMO</v>
      </c>
      <c r="M43" s="157"/>
      <c r="N43" s="157" t="s">
        <v>192</v>
      </c>
      <c r="O43" s="156" t="s">
        <v>427</v>
      </c>
    </row>
    <row r="44" spans="1:15" s="149" customFormat="1">
      <c r="A44" s="149" t="s">
        <v>2316</v>
      </c>
      <c r="B44" s="149" t="s">
        <v>2317</v>
      </c>
      <c r="D44" s="149" t="s">
        <v>427</v>
      </c>
      <c r="H44" s="149">
        <f t="shared" si="3"/>
        <v>2</v>
      </c>
      <c r="J44" s="113" t="s">
        <v>2314</v>
      </c>
      <c r="K44" s="102" t="str">
        <f t="shared" si="4"/>
        <v>e2340</v>
      </c>
      <c r="L44" s="144" t="str">
        <f t="shared" si="5"/>
        <v>Autres prestations connexes à la santé</v>
      </c>
      <c r="M44" s="157" t="s">
        <v>190</v>
      </c>
      <c r="N44" s="157" t="s">
        <v>192</v>
      </c>
      <c r="O44" s="156" t="s">
        <v>427</v>
      </c>
    </row>
    <row r="45" spans="1:15" s="149" customFormat="1">
      <c r="A45" s="149" t="s">
        <v>2318</v>
      </c>
      <c r="B45" s="149" t="s">
        <v>2319</v>
      </c>
      <c r="D45" s="149" t="s">
        <v>427</v>
      </c>
      <c r="H45" s="149">
        <f t="shared" si="3"/>
        <v>2</v>
      </c>
      <c r="J45" s="114" t="s">
        <v>2316</v>
      </c>
      <c r="K45" s="102" t="str">
        <f t="shared" si="4"/>
        <v>e2341</v>
      </c>
      <c r="L45" s="144" t="str">
        <f t="shared" si="5"/>
        <v>médecin alternative non prise en charge AMO (aécupuncture, ostéopapthie, psychanalyse...)</v>
      </c>
      <c r="M45" s="157"/>
      <c r="N45" s="157" t="s">
        <v>192</v>
      </c>
      <c r="O45" s="156" t="s">
        <v>427</v>
      </c>
    </row>
    <row r="46" spans="1:15" s="149" customFormat="1">
      <c r="A46" s="149" t="s">
        <v>2320</v>
      </c>
      <c r="B46" s="149" t="s">
        <v>2321</v>
      </c>
      <c r="D46" s="149" t="s">
        <v>427</v>
      </c>
      <c r="H46" s="149">
        <f t="shared" si="3"/>
        <v>2</v>
      </c>
      <c r="J46" s="114" t="s">
        <v>2318</v>
      </c>
      <c r="K46" s="102" t="str">
        <f t="shared" si="4"/>
        <v>e2342</v>
      </c>
      <c r="L46" s="144" t="str">
        <f t="shared" si="5"/>
        <v>actions de prévention</v>
      </c>
      <c r="M46" s="157"/>
      <c r="N46" s="157" t="s">
        <v>192</v>
      </c>
      <c r="O46" s="156" t="s">
        <v>427</v>
      </c>
    </row>
    <row r="47" spans="1:15" s="149" customFormat="1">
      <c r="A47" s="149" t="s">
        <v>2322</v>
      </c>
      <c r="B47" s="149" t="s">
        <v>2323</v>
      </c>
      <c r="D47" s="149" t="s">
        <v>427</v>
      </c>
      <c r="H47" s="149">
        <f t="shared" si="3"/>
        <v>2</v>
      </c>
      <c r="J47" s="114" t="s">
        <v>2320</v>
      </c>
      <c r="K47" s="102" t="str">
        <f t="shared" si="4"/>
        <v>e2343</v>
      </c>
      <c r="L47" s="144" t="str">
        <f t="shared" si="5"/>
        <v>garanties accessoires incapacité et indemnités journalières</v>
      </c>
      <c r="M47" s="157"/>
      <c r="N47" s="157" t="s">
        <v>192</v>
      </c>
      <c r="O47" s="156" t="s">
        <v>427</v>
      </c>
    </row>
    <row r="48" spans="1:15" s="149" customFormat="1">
      <c r="A48" s="149" t="s">
        <v>2324</v>
      </c>
      <c r="B48" s="149" t="s">
        <v>2325</v>
      </c>
      <c r="D48" s="149" t="s">
        <v>427</v>
      </c>
      <c r="H48" s="149">
        <f t="shared" si="3"/>
        <v>2</v>
      </c>
      <c r="J48" s="114" t="s">
        <v>2322</v>
      </c>
      <c r="K48" s="102" t="str">
        <f t="shared" si="4"/>
        <v>e2344</v>
      </c>
      <c r="L48" s="144" t="str">
        <f t="shared" si="5"/>
        <v>garanties accessoires invalidité</v>
      </c>
      <c r="M48" s="157"/>
      <c r="N48" s="157" t="s">
        <v>192</v>
      </c>
      <c r="O48" s="156" t="s">
        <v>427</v>
      </c>
    </row>
    <row r="49" spans="1:18" s="149" customFormat="1">
      <c r="A49" s="149" t="s">
        <v>2326</v>
      </c>
      <c r="B49" s="149" t="s">
        <v>2327</v>
      </c>
      <c r="D49" s="149" t="s">
        <v>427</v>
      </c>
      <c r="H49" s="149">
        <f t="shared" si="3"/>
        <v>2</v>
      </c>
      <c r="J49" s="114" t="s">
        <v>2324</v>
      </c>
      <c r="K49" s="102" t="str">
        <f t="shared" si="4"/>
        <v>e2345</v>
      </c>
      <c r="L49" s="144" t="str">
        <f t="shared" si="5"/>
        <v>garanties accessoires dépendance</v>
      </c>
      <c r="M49" s="157"/>
      <c r="N49" s="157" t="s">
        <v>192</v>
      </c>
      <c r="O49" s="156" t="s">
        <v>427</v>
      </c>
    </row>
    <row r="50" spans="1:18" s="149" customFormat="1">
      <c r="A50" s="149" t="s">
        <v>2328</v>
      </c>
      <c r="B50" s="149" t="s">
        <v>2329</v>
      </c>
      <c r="D50" s="149" t="s">
        <v>427</v>
      </c>
      <c r="H50" s="149">
        <f t="shared" si="3"/>
        <v>2</v>
      </c>
      <c r="J50" s="114" t="s">
        <v>2326</v>
      </c>
      <c r="K50" s="102" t="str">
        <f t="shared" si="4"/>
        <v>e2346</v>
      </c>
      <c r="L50" s="144" t="str">
        <f t="shared" si="5"/>
        <v>garanties accessoires famille</v>
      </c>
      <c r="M50" s="157"/>
      <c r="N50" s="157" t="s">
        <v>192</v>
      </c>
      <c r="O50" s="156" t="s">
        <v>427</v>
      </c>
    </row>
    <row r="51" spans="1:18" s="149" customFormat="1">
      <c r="A51" s="149" t="s">
        <v>2330</v>
      </c>
      <c r="B51" s="149" t="s">
        <v>2331</v>
      </c>
      <c r="D51" s="149" t="s">
        <v>427</v>
      </c>
      <c r="H51" s="149">
        <f t="shared" si="3"/>
        <v>2</v>
      </c>
      <c r="J51" s="114" t="s">
        <v>2328</v>
      </c>
      <c r="K51" s="102" t="str">
        <f t="shared" si="4"/>
        <v>e2347</v>
      </c>
      <c r="L51" s="144" t="str">
        <f t="shared" si="5"/>
        <v>garanties accessoires décès</v>
      </c>
      <c r="M51" s="157"/>
      <c r="N51" s="157" t="s">
        <v>192</v>
      </c>
      <c r="O51" s="156" t="s">
        <v>427</v>
      </c>
    </row>
    <row r="52" spans="1:18" s="149" customFormat="1">
      <c r="A52" s="149" t="s">
        <v>2333</v>
      </c>
      <c r="B52" s="149" t="s">
        <v>2337</v>
      </c>
      <c r="D52" s="149" t="s">
        <v>427</v>
      </c>
      <c r="H52" s="149">
        <f t="shared" si="3"/>
        <v>1</v>
      </c>
      <c r="J52" s="114" t="s">
        <v>2330</v>
      </c>
      <c r="K52" s="102" t="str">
        <f t="shared" si="4"/>
        <v>e2348</v>
      </c>
      <c r="L52" s="144" t="str">
        <f t="shared" si="5"/>
        <v>aides diverses</v>
      </c>
      <c r="M52" s="157"/>
      <c r="N52" s="157" t="s">
        <v>192</v>
      </c>
      <c r="O52" s="156" t="s">
        <v>427</v>
      </c>
    </row>
    <row r="53" spans="1:18" s="149" customFormat="1">
      <c r="A53" s="149" t="s">
        <v>2334</v>
      </c>
      <c r="B53" s="149" t="s">
        <v>2338</v>
      </c>
      <c r="D53" s="149" t="s">
        <v>427</v>
      </c>
      <c r="H53" s="149">
        <f t="shared" si="3"/>
        <v>1</v>
      </c>
      <c r="J53" s="224" t="s">
        <v>2658</v>
      </c>
      <c r="K53" s="102"/>
      <c r="L53" s="144"/>
      <c r="M53" s="157"/>
      <c r="N53" s="157"/>
      <c r="O53" s="156" t="s">
        <v>427</v>
      </c>
      <c r="Q53" s="149" t="s">
        <v>1972</v>
      </c>
    </row>
    <row r="54" spans="1:18" s="149" customFormat="1">
      <c r="A54" s="149" t="s">
        <v>2335</v>
      </c>
      <c r="B54" s="149" t="s">
        <v>2339</v>
      </c>
      <c r="D54" s="149" t="s">
        <v>427</v>
      </c>
      <c r="H54" s="149">
        <f t="shared" si="3"/>
        <v>1</v>
      </c>
      <c r="J54" s="223" t="s">
        <v>244</v>
      </c>
      <c r="K54" s="102" t="str">
        <f t="shared" ref="K54:K85" si="6">VLOOKUP(J54,A:B,2,FALSE)</f>
        <v>e0</v>
      </c>
      <c r="L54" s="229" t="str">
        <f>J54</f>
        <v>Total/NA</v>
      </c>
      <c r="M54" s="157" t="s">
        <v>190</v>
      </c>
      <c r="N54" s="157"/>
      <c r="O54" s="156" t="s">
        <v>427</v>
      </c>
    </row>
    <row r="55" spans="1:18" s="149" customFormat="1">
      <c r="A55" s="102" t="s">
        <v>2336</v>
      </c>
      <c r="B55" s="102" t="s">
        <v>2340</v>
      </c>
      <c r="C55" s="102"/>
      <c r="D55" s="102" t="s">
        <v>427</v>
      </c>
      <c r="E55" s="102"/>
      <c r="F55" s="102"/>
      <c r="G55" s="102"/>
      <c r="H55" s="102">
        <f t="shared" si="3"/>
        <v>1</v>
      </c>
      <c r="J55" s="113" t="s">
        <v>2353</v>
      </c>
      <c r="K55" s="102" t="str">
        <f t="shared" si="6"/>
        <v>e2300</v>
      </c>
      <c r="L55" s="229" t="str">
        <f t="shared" ref="L55:L118" si="7">J55</f>
        <v>Prestations payées en soins et biens médicaux</v>
      </c>
      <c r="M55" s="141" t="s">
        <v>190</v>
      </c>
      <c r="N55" s="157" t="s">
        <v>192</v>
      </c>
      <c r="O55" s="156" t="s">
        <v>427</v>
      </c>
      <c r="P55" s="139"/>
      <c r="Q55" s="139"/>
      <c r="R55" s="139"/>
    </row>
    <row r="56" spans="1:18" s="149" customFormat="1">
      <c r="A56" s="207" t="s">
        <v>2657</v>
      </c>
      <c r="B56" s="207" t="s">
        <v>2555</v>
      </c>
      <c r="C56" s="207"/>
      <c r="D56" s="207" t="s">
        <v>427</v>
      </c>
      <c r="E56" s="207"/>
      <c r="F56" s="207"/>
      <c r="G56" s="207"/>
      <c r="H56" s="207">
        <f t="shared" ref="H56:H89" si="8">COUNTIF($J$2:$J$428,A56)</f>
        <v>1</v>
      </c>
      <c r="J56" s="114" t="s">
        <v>2242</v>
      </c>
      <c r="K56" s="102" t="str">
        <f t="shared" si="6"/>
        <v>e2301</v>
      </c>
      <c r="L56" s="229" t="str">
        <f t="shared" si="7"/>
        <v>Prestations payées en soins</v>
      </c>
      <c r="M56" s="141" t="s">
        <v>190</v>
      </c>
      <c r="N56" s="157" t="s">
        <v>192</v>
      </c>
      <c r="O56" s="156" t="s">
        <v>427</v>
      </c>
      <c r="P56" s="139"/>
      <c r="Q56" s="139"/>
      <c r="R56" s="139"/>
    </row>
    <row r="57" spans="1:18" s="149" customFormat="1">
      <c r="A57" s="207" t="s">
        <v>2627</v>
      </c>
      <c r="B57" s="207" t="s">
        <v>2556</v>
      </c>
      <c r="C57" s="207"/>
      <c r="D57" s="207" t="s">
        <v>427</v>
      </c>
      <c r="E57" s="207"/>
      <c r="F57" s="207"/>
      <c r="G57" s="207"/>
      <c r="H57" s="207">
        <f t="shared" si="8"/>
        <v>1</v>
      </c>
      <c r="J57" s="158" t="s">
        <v>2244</v>
      </c>
      <c r="K57" s="102" t="str">
        <f t="shared" si="6"/>
        <v>e2302</v>
      </c>
      <c r="L57" s="229" t="str">
        <f t="shared" si="7"/>
        <v>Hôpitaux (publics, privés ou unités de soins de longue durée)</v>
      </c>
      <c r="M57" s="157" t="s">
        <v>190</v>
      </c>
      <c r="N57" s="157" t="s">
        <v>192</v>
      </c>
      <c r="O57" s="156" t="s">
        <v>427</v>
      </c>
      <c r="P57" s="139"/>
      <c r="Q57" s="139"/>
      <c r="R57" s="139"/>
    </row>
    <row r="58" spans="1:18" s="149" customFormat="1">
      <c r="A58" s="207" t="s">
        <v>2628</v>
      </c>
      <c r="B58" s="207" t="s">
        <v>2557</v>
      </c>
      <c r="C58" s="207"/>
      <c r="D58" s="207" t="s">
        <v>427</v>
      </c>
      <c r="E58" s="207"/>
      <c r="F58" s="207"/>
      <c r="G58" s="207"/>
      <c r="H58" s="207">
        <f t="shared" si="8"/>
        <v>1</v>
      </c>
      <c r="J58" s="159" t="s">
        <v>2246</v>
      </c>
      <c r="K58" s="102" t="str">
        <f t="shared" si="6"/>
        <v>e2303</v>
      </c>
      <c r="L58" s="229" t="str">
        <f t="shared" si="7"/>
        <v>Forfait journalier, ticket modérateur, honoraires en cliniques privées…</v>
      </c>
      <c r="M58" s="141"/>
      <c r="N58" s="157" t="s">
        <v>192</v>
      </c>
      <c r="O58" s="156" t="s">
        <v>427</v>
      </c>
      <c r="P58" s="139"/>
      <c r="Q58" s="139"/>
      <c r="R58" s="139"/>
    </row>
    <row r="59" spans="1:18" s="149" customFormat="1">
      <c r="A59" s="207" t="s">
        <v>2629</v>
      </c>
      <c r="B59" s="207" t="s">
        <v>2558</v>
      </c>
      <c r="C59" s="207"/>
      <c r="D59" s="207" t="s">
        <v>427</v>
      </c>
      <c r="E59" s="207"/>
      <c r="F59" s="207"/>
      <c r="G59" s="207"/>
      <c r="H59" s="207">
        <f t="shared" si="8"/>
        <v>1</v>
      </c>
      <c r="J59" s="159" t="s">
        <v>2356</v>
      </c>
      <c r="K59" s="102" t="str">
        <f t="shared" si="6"/>
        <v>e2308</v>
      </c>
      <c r="L59" s="229" t="str">
        <f t="shared" si="7"/>
        <v>Frais d'hébergement en soins de longue durée, suppléments chambres particulières, lits accompagnant…</v>
      </c>
      <c r="M59" s="141"/>
      <c r="N59" s="157" t="s">
        <v>192</v>
      </c>
      <c r="O59" s="156" t="s">
        <v>427</v>
      </c>
      <c r="P59" s="139"/>
      <c r="Q59" s="139"/>
      <c r="R59" s="139"/>
    </row>
    <row r="60" spans="1:18" s="149" customFormat="1">
      <c r="A60" s="207" t="s">
        <v>2630</v>
      </c>
      <c r="B60" s="207" t="s">
        <v>2559</v>
      </c>
      <c r="C60" s="207"/>
      <c r="D60" s="207" t="s">
        <v>427</v>
      </c>
      <c r="E60" s="207"/>
      <c r="F60" s="207"/>
      <c r="G60" s="207"/>
      <c r="H60" s="207">
        <f t="shared" si="8"/>
        <v>1</v>
      </c>
      <c r="J60" s="158" t="s">
        <v>2259</v>
      </c>
      <c r="K60" s="102" t="str">
        <f t="shared" si="6"/>
        <v>e2312</v>
      </c>
      <c r="L60" s="229" t="str">
        <f t="shared" si="7"/>
        <v>Soins ambulatoires</v>
      </c>
      <c r="M60" s="141" t="s">
        <v>190</v>
      </c>
      <c r="N60" s="157" t="s">
        <v>192</v>
      </c>
      <c r="O60" s="156" t="s">
        <v>427</v>
      </c>
      <c r="P60" s="139"/>
      <c r="Q60" s="139"/>
      <c r="R60" s="139"/>
    </row>
    <row r="61" spans="1:18" s="149" customFormat="1">
      <c r="A61" s="207" t="s">
        <v>2631</v>
      </c>
      <c r="B61" s="207" t="s">
        <v>2560</v>
      </c>
      <c r="C61" s="207"/>
      <c r="D61" s="207" t="s">
        <v>427</v>
      </c>
      <c r="E61" s="207"/>
      <c r="F61" s="207"/>
      <c r="G61" s="207"/>
      <c r="H61" s="207">
        <f t="shared" si="8"/>
        <v>1</v>
      </c>
      <c r="J61" s="159" t="s">
        <v>2712</v>
      </c>
      <c r="K61" s="102" t="str">
        <f t="shared" si="6"/>
        <v>e2385</v>
      </c>
      <c r="L61" s="229" t="str">
        <f t="shared" si="7"/>
        <v>Honoraires médecins et sages-femmes exerçant en cabinet libéral</v>
      </c>
      <c r="M61" s="141" t="s">
        <v>190</v>
      </c>
      <c r="N61" s="157" t="s">
        <v>192</v>
      </c>
      <c r="O61" s="156" t="s">
        <v>427</v>
      </c>
      <c r="P61" s="139"/>
      <c r="Q61" s="139"/>
      <c r="R61" s="139"/>
    </row>
    <row r="62" spans="1:18" s="149" customFormat="1">
      <c r="A62" s="207" t="s">
        <v>2632</v>
      </c>
      <c r="B62" s="207" t="s">
        <v>2561</v>
      </c>
      <c r="C62" s="207"/>
      <c r="D62" s="207" t="s">
        <v>427</v>
      </c>
      <c r="E62" s="207"/>
      <c r="F62" s="207"/>
      <c r="G62" s="207"/>
      <c r="H62" s="207">
        <f t="shared" si="8"/>
        <v>1</v>
      </c>
      <c r="J62" s="160" t="s">
        <v>2657</v>
      </c>
      <c r="K62" s="102" t="str">
        <f t="shared" si="6"/>
        <v>e2353</v>
      </c>
      <c r="L62" s="229" t="str">
        <f t="shared" si="7"/>
        <v>Honoraires médecins généralistes exerçant en cabinet libéral</v>
      </c>
      <c r="M62" s="141"/>
      <c r="N62" s="157" t="s">
        <v>192</v>
      </c>
      <c r="O62" s="156" t="s">
        <v>427</v>
      </c>
      <c r="P62" s="139"/>
      <c r="Q62" s="139"/>
      <c r="R62" s="139"/>
    </row>
    <row r="63" spans="1:18" s="149" customFormat="1">
      <c r="A63" s="207" t="s">
        <v>2633</v>
      </c>
      <c r="B63" s="207" t="s">
        <v>2562</v>
      </c>
      <c r="C63" s="207"/>
      <c r="D63" s="207" t="s">
        <v>427</v>
      </c>
      <c r="E63" s="207"/>
      <c r="F63" s="207"/>
      <c r="G63" s="207"/>
      <c r="H63" s="207">
        <f t="shared" si="8"/>
        <v>1</v>
      </c>
      <c r="J63" s="160" t="s">
        <v>2627</v>
      </c>
      <c r="K63" s="102" t="str">
        <f t="shared" si="6"/>
        <v>e2354</v>
      </c>
      <c r="L63" s="229" t="str">
        <f t="shared" si="7"/>
        <v>Honoraires médecins spécialistes exerçant en cabinet libéral</v>
      </c>
      <c r="M63" s="141"/>
      <c r="N63" s="157" t="s">
        <v>192</v>
      </c>
      <c r="O63" s="156" t="s">
        <v>427</v>
      </c>
      <c r="P63" s="139"/>
      <c r="Q63" s="139"/>
      <c r="R63" s="139"/>
    </row>
    <row r="64" spans="1:18" s="149" customFormat="1">
      <c r="A64" s="207" t="s">
        <v>2634</v>
      </c>
      <c r="B64" s="207" t="s">
        <v>2563</v>
      </c>
      <c r="C64" s="207"/>
      <c r="D64" s="207" t="s">
        <v>427</v>
      </c>
      <c r="E64" s="207"/>
      <c r="F64" s="207"/>
      <c r="G64" s="207"/>
      <c r="H64" s="207">
        <f t="shared" si="8"/>
        <v>1</v>
      </c>
      <c r="J64" s="160" t="s">
        <v>2628</v>
      </c>
      <c r="K64" s="102" t="str">
        <f t="shared" si="6"/>
        <v>e2355</v>
      </c>
      <c r="L64" s="229" t="str">
        <f t="shared" si="7"/>
        <v>Honoraires sages-femmes exerçant en cabinet libéral</v>
      </c>
      <c r="M64" s="141"/>
      <c r="N64" s="157" t="s">
        <v>192</v>
      </c>
      <c r="O64" s="156" t="s">
        <v>427</v>
      </c>
      <c r="P64" s="139"/>
      <c r="Q64" s="139"/>
      <c r="R64" s="139"/>
    </row>
    <row r="65" spans="1:19" s="149" customFormat="1">
      <c r="A65" s="207" t="s">
        <v>2635</v>
      </c>
      <c r="B65" s="207" t="s">
        <v>2564</v>
      </c>
      <c r="C65" s="207"/>
      <c r="D65" s="207" t="s">
        <v>427</v>
      </c>
      <c r="E65" s="207"/>
      <c r="F65" s="207"/>
      <c r="G65" s="207"/>
      <c r="H65" s="207">
        <f t="shared" si="8"/>
        <v>1</v>
      </c>
      <c r="J65" s="159" t="s">
        <v>2629</v>
      </c>
      <c r="K65" s="102" t="str">
        <f t="shared" si="6"/>
        <v>e2356</v>
      </c>
      <c r="L65" s="229" t="str">
        <f t="shared" si="7"/>
        <v>Frais de déplacement médecins et sages-femmes exerçant en cabinet libéral</v>
      </c>
      <c r="M65" s="141"/>
      <c r="N65" s="157" t="s">
        <v>192</v>
      </c>
      <c r="O65" s="156" t="s">
        <v>427</v>
      </c>
      <c r="P65" s="139"/>
      <c r="Q65" s="139"/>
      <c r="R65" s="139"/>
    </row>
    <row r="66" spans="1:19" s="149" customFormat="1">
      <c r="A66" s="207" t="s">
        <v>2636</v>
      </c>
      <c r="B66" s="207" t="s">
        <v>2565</v>
      </c>
      <c r="C66" s="207"/>
      <c r="D66" s="207" t="s">
        <v>427</v>
      </c>
      <c r="E66" s="207"/>
      <c r="F66" s="207"/>
      <c r="G66" s="207"/>
      <c r="H66" s="207">
        <f t="shared" si="8"/>
        <v>1</v>
      </c>
      <c r="J66" s="159" t="s">
        <v>2715</v>
      </c>
      <c r="K66" s="102" t="str">
        <f t="shared" si="6"/>
        <v>e2386</v>
      </c>
      <c r="L66" s="229" t="str">
        <f t="shared" si="7"/>
        <v>Honoraires auxiliaires en cabinets libéraux</v>
      </c>
      <c r="M66" s="141" t="s">
        <v>190</v>
      </c>
      <c r="N66" s="157" t="s">
        <v>192</v>
      </c>
      <c r="O66" s="156" t="s">
        <v>427</v>
      </c>
      <c r="P66" s="139"/>
      <c r="Q66" s="139"/>
      <c r="R66" s="139"/>
    </row>
    <row r="67" spans="1:19">
      <c r="A67" s="207" t="s">
        <v>2637</v>
      </c>
      <c r="B67" s="207" t="s">
        <v>2566</v>
      </c>
      <c r="C67" s="207"/>
      <c r="D67" s="207" t="s">
        <v>427</v>
      </c>
      <c r="E67" s="207"/>
      <c r="F67" s="207"/>
      <c r="G67" s="207"/>
      <c r="H67" s="207">
        <f t="shared" si="8"/>
        <v>1</v>
      </c>
      <c r="J67" s="160" t="s">
        <v>2630</v>
      </c>
      <c r="K67" s="102" t="str">
        <f t="shared" si="6"/>
        <v>e2357</v>
      </c>
      <c r="L67" s="229" t="str">
        <f t="shared" si="7"/>
        <v>Honoraires infirmiers exerçant en cabinet libéral</v>
      </c>
      <c r="M67" s="141"/>
      <c r="N67" s="157" t="s">
        <v>192</v>
      </c>
      <c r="O67" s="156" t="s">
        <v>427</v>
      </c>
      <c r="P67" s="139"/>
      <c r="Q67" s="139"/>
      <c r="R67" s="139"/>
      <c r="S67" s="149"/>
    </row>
    <row r="68" spans="1:19">
      <c r="A68" s="207" t="s">
        <v>2638</v>
      </c>
      <c r="B68" s="207" t="s">
        <v>2567</v>
      </c>
      <c r="C68" s="207"/>
      <c r="D68" s="207" t="s">
        <v>427</v>
      </c>
      <c r="E68" s="207"/>
      <c r="F68" s="207"/>
      <c r="G68" s="207"/>
      <c r="H68" s="207">
        <f t="shared" si="8"/>
        <v>1</v>
      </c>
      <c r="J68" s="160" t="s">
        <v>2631</v>
      </c>
      <c r="K68" s="102" t="str">
        <f t="shared" si="6"/>
        <v>e2358</v>
      </c>
      <c r="L68" s="229" t="str">
        <f t="shared" si="7"/>
        <v>Honoraires masseurs-kinésithérapeutes exerçant en cabinet libéral</v>
      </c>
      <c r="M68" s="141"/>
      <c r="N68" s="157" t="s">
        <v>192</v>
      </c>
      <c r="O68" s="156" t="s">
        <v>427</v>
      </c>
      <c r="P68" s="139"/>
      <c r="Q68" s="139"/>
      <c r="R68" s="139"/>
      <c r="S68" s="149"/>
    </row>
    <row r="69" spans="1:19">
      <c r="A69" s="207" t="s">
        <v>2639</v>
      </c>
      <c r="B69" s="207" t="s">
        <v>2568</v>
      </c>
      <c r="C69" s="207"/>
      <c r="D69" s="207" t="s">
        <v>427</v>
      </c>
      <c r="E69" s="207"/>
      <c r="F69" s="207"/>
      <c r="G69" s="207"/>
      <c r="H69" s="207">
        <f t="shared" si="8"/>
        <v>1</v>
      </c>
      <c r="J69" s="160" t="s">
        <v>2632</v>
      </c>
      <c r="K69" s="102" t="str">
        <f t="shared" si="6"/>
        <v>e2359</v>
      </c>
      <c r="L69" s="229" t="str">
        <f t="shared" si="7"/>
        <v>Honoraires autres auxiliaires médicaux (orthophonistes, orthoptistes, pédicures-podologues) exerçant en cabinet libéral</v>
      </c>
      <c r="M69" s="141"/>
      <c r="N69" s="157" t="s">
        <v>192</v>
      </c>
      <c r="O69" s="156" t="s">
        <v>427</v>
      </c>
      <c r="P69" s="139"/>
      <c r="Q69" s="139"/>
      <c r="R69" s="139"/>
      <c r="S69" s="149"/>
    </row>
    <row r="70" spans="1:19">
      <c r="A70" s="207" t="s">
        <v>2640</v>
      </c>
      <c r="B70" s="207" t="s">
        <v>2569</v>
      </c>
      <c r="C70" s="207"/>
      <c r="D70" s="207" t="s">
        <v>427</v>
      </c>
      <c r="E70" s="207"/>
      <c r="F70" s="207"/>
      <c r="G70" s="207"/>
      <c r="H70" s="207">
        <f t="shared" si="8"/>
        <v>1</v>
      </c>
      <c r="J70" s="159" t="s">
        <v>2633</v>
      </c>
      <c r="K70" s="102" t="str">
        <f t="shared" si="6"/>
        <v>e2360</v>
      </c>
      <c r="L70" s="229" t="str">
        <f t="shared" si="7"/>
        <v>Frais de déplacement auxiliaires en cabinets libéraux</v>
      </c>
      <c r="M70" s="141"/>
      <c r="N70" s="157" t="s">
        <v>192</v>
      </c>
      <c r="O70" s="156" t="s">
        <v>427</v>
      </c>
      <c r="P70" s="139"/>
      <c r="Q70" s="139"/>
      <c r="R70" s="139"/>
      <c r="S70" s="149"/>
    </row>
    <row r="71" spans="1:19">
      <c r="A71" s="207" t="s">
        <v>2641</v>
      </c>
      <c r="B71" s="207" t="s">
        <v>2570</v>
      </c>
      <c r="C71" s="207"/>
      <c r="D71" s="207" t="s">
        <v>427</v>
      </c>
      <c r="E71" s="207"/>
      <c r="F71" s="207"/>
      <c r="G71" s="207"/>
      <c r="H71" s="207">
        <f t="shared" si="8"/>
        <v>1</v>
      </c>
      <c r="J71" s="159" t="s">
        <v>2265</v>
      </c>
      <c r="K71" s="102" t="str">
        <f t="shared" si="6"/>
        <v>e2315</v>
      </c>
      <c r="L71" s="229" t="str">
        <f t="shared" si="7"/>
        <v>Dentistes en cabinets libéraux</v>
      </c>
      <c r="M71" s="141" t="s">
        <v>190</v>
      </c>
      <c r="N71" s="157" t="s">
        <v>192</v>
      </c>
      <c r="O71" s="156" t="s">
        <v>427</v>
      </c>
      <c r="P71" s="139"/>
      <c r="Q71" s="139"/>
      <c r="R71" s="139"/>
      <c r="S71" s="149"/>
    </row>
    <row r="72" spans="1:19">
      <c r="A72" s="207" t="s">
        <v>2642</v>
      </c>
      <c r="B72" s="207" t="s">
        <v>2611</v>
      </c>
      <c r="C72" s="207"/>
      <c r="D72" s="207" t="s">
        <v>427</v>
      </c>
      <c r="E72" s="208"/>
      <c r="F72" s="208"/>
      <c r="G72" s="208"/>
      <c r="H72" s="207">
        <f t="shared" si="8"/>
        <v>1</v>
      </c>
      <c r="J72" s="160" t="s">
        <v>2267</v>
      </c>
      <c r="K72" s="102" t="str">
        <f t="shared" si="6"/>
        <v>e2316</v>
      </c>
      <c r="L72" s="229" t="str">
        <f t="shared" si="7"/>
        <v>Honoraires dentistes (consultations, soins dentaires, traitements d'orthodontie effectués par des dentistes)</v>
      </c>
      <c r="M72" s="141"/>
      <c r="N72" s="157" t="s">
        <v>192</v>
      </c>
      <c r="O72" s="156" t="s">
        <v>427</v>
      </c>
      <c r="P72" s="139"/>
      <c r="Q72" s="139"/>
      <c r="R72" s="139"/>
      <c r="S72" s="149"/>
    </row>
    <row r="73" spans="1:19">
      <c r="A73" s="207" t="s">
        <v>2643</v>
      </c>
      <c r="B73" s="207" t="s">
        <v>2612</v>
      </c>
      <c r="C73" s="207"/>
      <c r="D73" s="207" t="s">
        <v>427</v>
      </c>
      <c r="E73" s="208"/>
      <c r="F73" s="208"/>
      <c r="G73" s="208"/>
      <c r="H73" s="207">
        <f t="shared" si="8"/>
        <v>1</v>
      </c>
      <c r="J73" s="160" t="s">
        <v>2634</v>
      </c>
      <c r="K73" s="102" t="str">
        <f t="shared" si="6"/>
        <v>e2361</v>
      </c>
      <c r="L73" s="229" t="str">
        <f t="shared" si="7"/>
        <v>Prothèses, implants, etc. dentaires pris en charge par l'assurance maladie obligatoire</v>
      </c>
      <c r="M73" s="141" t="s">
        <v>190</v>
      </c>
      <c r="N73" s="157" t="s">
        <v>192</v>
      </c>
      <c r="O73" s="156" t="s">
        <v>427</v>
      </c>
      <c r="P73" s="139"/>
      <c r="Q73" s="139"/>
      <c r="R73" s="139"/>
      <c r="S73" s="149"/>
    </row>
    <row r="74" spans="1:19">
      <c r="A74" s="207" t="s">
        <v>2644</v>
      </c>
      <c r="B74" s="207" t="s">
        <v>2613</v>
      </c>
      <c r="C74" s="207"/>
      <c r="D74" s="207" t="s">
        <v>427</v>
      </c>
      <c r="E74" s="208"/>
      <c r="F74" s="208"/>
      <c r="G74" s="208"/>
      <c r="H74" s="207">
        <f t="shared" si="8"/>
        <v>1</v>
      </c>
      <c r="J74" s="225" t="s">
        <v>2635</v>
      </c>
      <c r="K74" s="102" t="str">
        <f t="shared" si="6"/>
        <v>e2362</v>
      </c>
      <c r="L74" s="229" t="str">
        <f t="shared" si="7"/>
        <v>Panier 100% santé dentaire</v>
      </c>
      <c r="M74" s="141" t="s">
        <v>190</v>
      </c>
      <c r="N74" s="157" t="s">
        <v>192</v>
      </c>
      <c r="O74" s="156" t="s">
        <v>427</v>
      </c>
      <c r="P74" s="139"/>
      <c r="Q74" s="139"/>
      <c r="R74" s="139"/>
      <c r="S74" s="149"/>
    </row>
    <row r="75" spans="1:19">
      <c r="A75" s="207" t="s">
        <v>2645</v>
      </c>
      <c r="B75" s="207" t="s">
        <v>2614</v>
      </c>
      <c r="C75" s="207"/>
      <c r="D75" s="207" t="s">
        <v>427</v>
      </c>
      <c r="E75" s="208"/>
      <c r="F75" s="208"/>
      <c r="G75" s="208"/>
      <c r="H75" s="207">
        <f t="shared" si="8"/>
        <v>1</v>
      </c>
      <c r="J75" s="226" t="s">
        <v>2636</v>
      </c>
      <c r="K75" s="102" t="str">
        <f t="shared" si="6"/>
        <v>e2363</v>
      </c>
      <c r="L75" s="229" t="str">
        <f t="shared" si="7"/>
        <v>Panier 100% santé dentaire, prothèses fixes</v>
      </c>
      <c r="M75" s="141"/>
      <c r="N75" s="157" t="s">
        <v>192</v>
      </c>
      <c r="O75" s="156" t="s">
        <v>427</v>
      </c>
      <c r="P75" s="139"/>
      <c r="Q75" s="139"/>
      <c r="R75" s="139"/>
      <c r="S75" s="149"/>
    </row>
    <row r="76" spans="1:19">
      <c r="A76" s="207" t="s">
        <v>2646</v>
      </c>
      <c r="B76" s="207" t="s">
        <v>2615</v>
      </c>
      <c r="C76" s="207"/>
      <c r="D76" s="207" t="s">
        <v>427</v>
      </c>
      <c r="E76" s="208"/>
      <c r="F76" s="208"/>
      <c r="G76" s="208"/>
      <c r="H76" s="207">
        <f t="shared" si="8"/>
        <v>1</v>
      </c>
      <c r="J76" s="226" t="s">
        <v>2637</v>
      </c>
      <c r="K76" s="102" t="str">
        <f t="shared" si="6"/>
        <v>e2364</v>
      </c>
      <c r="L76" s="229" t="str">
        <f t="shared" si="7"/>
        <v>Panier 100% santé dentaire, prothèses amovibles</v>
      </c>
      <c r="M76" s="141"/>
      <c r="N76" s="157" t="s">
        <v>192</v>
      </c>
      <c r="O76" s="156" t="s">
        <v>427</v>
      </c>
      <c r="P76" s="139"/>
      <c r="Q76" s="139"/>
      <c r="R76" s="139"/>
      <c r="S76" s="149"/>
    </row>
    <row r="77" spans="1:19">
      <c r="A77" s="207" t="s">
        <v>2647</v>
      </c>
      <c r="B77" s="207" t="s">
        <v>2616</v>
      </c>
      <c r="C77" s="207"/>
      <c r="D77" s="207" t="s">
        <v>427</v>
      </c>
      <c r="E77" s="208"/>
      <c r="F77" s="208"/>
      <c r="G77" s="208"/>
      <c r="H77" s="207">
        <f t="shared" si="8"/>
        <v>1</v>
      </c>
      <c r="J77" s="225" t="s">
        <v>2638</v>
      </c>
      <c r="K77" s="102" t="str">
        <f t="shared" si="6"/>
        <v>e2365</v>
      </c>
      <c r="L77" s="229" t="str">
        <f t="shared" si="7"/>
        <v>Panier tarifs maîtrisés dentaire</v>
      </c>
      <c r="M77" s="141" t="s">
        <v>190</v>
      </c>
      <c r="N77" s="157" t="s">
        <v>192</v>
      </c>
      <c r="O77" s="156" t="s">
        <v>427</v>
      </c>
      <c r="P77" s="139"/>
      <c r="Q77" s="139"/>
      <c r="R77" s="139"/>
      <c r="S77" s="149"/>
    </row>
    <row r="78" spans="1:19">
      <c r="A78" s="207" t="s">
        <v>2648</v>
      </c>
      <c r="B78" s="207" t="s">
        <v>2617</v>
      </c>
      <c r="C78" s="207"/>
      <c r="D78" s="207" t="s">
        <v>427</v>
      </c>
      <c r="E78" s="208"/>
      <c r="F78" s="208"/>
      <c r="G78" s="208"/>
      <c r="H78" s="207">
        <f t="shared" si="8"/>
        <v>1</v>
      </c>
      <c r="J78" s="226" t="s">
        <v>2639</v>
      </c>
      <c r="K78" s="102" t="str">
        <f t="shared" si="6"/>
        <v>e2366</v>
      </c>
      <c r="L78" s="229" t="str">
        <f t="shared" si="7"/>
        <v>Panier tarifs maîtrisés dentaire, prothèses fixes</v>
      </c>
      <c r="M78" s="141"/>
      <c r="N78" s="157" t="s">
        <v>192</v>
      </c>
      <c r="O78" s="156" t="s">
        <v>427</v>
      </c>
      <c r="P78" s="139"/>
      <c r="Q78" s="139"/>
      <c r="R78" s="139"/>
      <c r="S78" s="149"/>
    </row>
    <row r="79" spans="1:19">
      <c r="A79" s="207" t="s">
        <v>2649</v>
      </c>
      <c r="B79" s="207" t="s">
        <v>2618</v>
      </c>
      <c r="C79" s="207"/>
      <c r="D79" s="207" t="s">
        <v>427</v>
      </c>
      <c r="E79" s="208"/>
      <c r="F79" s="208"/>
      <c r="G79" s="208"/>
      <c r="H79" s="207">
        <f t="shared" si="8"/>
        <v>1</v>
      </c>
      <c r="J79" s="226" t="s">
        <v>2640</v>
      </c>
      <c r="K79" s="102" t="str">
        <f t="shared" si="6"/>
        <v>e2367</v>
      </c>
      <c r="L79" s="229" t="str">
        <f t="shared" si="7"/>
        <v>Panier tarifs maîtrisés dentaire, prothèses amovibles</v>
      </c>
      <c r="M79" s="141"/>
      <c r="N79" s="157" t="s">
        <v>192</v>
      </c>
      <c r="O79" s="156" t="s">
        <v>427</v>
      </c>
      <c r="P79" s="139"/>
      <c r="Q79" s="139"/>
      <c r="R79" s="139"/>
      <c r="S79" s="149"/>
    </row>
    <row r="80" spans="1:19">
      <c r="A80" s="207" t="s">
        <v>2683</v>
      </c>
      <c r="B80" s="207" t="s">
        <v>2619</v>
      </c>
      <c r="C80" s="207"/>
      <c r="D80" s="207" t="s">
        <v>427</v>
      </c>
      <c r="E80" s="208"/>
      <c r="F80" s="208"/>
      <c r="G80" s="208"/>
      <c r="H80" s="207">
        <f t="shared" si="8"/>
        <v>1</v>
      </c>
      <c r="J80" s="225" t="s">
        <v>2641</v>
      </c>
      <c r="K80" s="102" t="str">
        <f t="shared" si="6"/>
        <v>e2368</v>
      </c>
      <c r="L80" s="229" t="str">
        <f t="shared" si="7"/>
        <v>Panier tarifs libres dentaire</v>
      </c>
      <c r="M80" s="141" t="s">
        <v>190</v>
      </c>
      <c r="N80" s="157" t="s">
        <v>192</v>
      </c>
      <c r="O80" s="156" t="s">
        <v>427</v>
      </c>
      <c r="P80" s="139"/>
      <c r="Q80" s="139"/>
      <c r="R80" s="139"/>
      <c r="S80" s="149"/>
    </row>
    <row r="81" spans="1:19">
      <c r="A81" s="207" t="s">
        <v>2650</v>
      </c>
      <c r="B81" s="207" t="s">
        <v>2620</v>
      </c>
      <c r="C81" s="207"/>
      <c r="D81" s="207" t="s">
        <v>427</v>
      </c>
      <c r="E81" s="208"/>
      <c r="F81" s="208"/>
      <c r="G81" s="208"/>
      <c r="H81" s="207">
        <f t="shared" si="8"/>
        <v>1</v>
      </c>
      <c r="J81" s="226" t="s">
        <v>2642</v>
      </c>
      <c r="K81" s="102" t="str">
        <f t="shared" si="6"/>
        <v>e2369</v>
      </c>
      <c r="L81" s="229" t="str">
        <f t="shared" si="7"/>
        <v>Panier tarifs libres dentaire, prothèses fixes</v>
      </c>
      <c r="M81" s="141"/>
      <c r="N81" s="157" t="s">
        <v>192</v>
      </c>
      <c r="O81" s="156" t="s">
        <v>427</v>
      </c>
      <c r="P81" s="139"/>
      <c r="Q81" s="139"/>
      <c r="R81" s="139"/>
      <c r="S81" s="149"/>
    </row>
    <row r="82" spans="1:19">
      <c r="A82" s="207" t="s">
        <v>2651</v>
      </c>
      <c r="B82" s="207" t="s">
        <v>2621</v>
      </c>
      <c r="C82" s="207"/>
      <c r="D82" s="207" t="s">
        <v>427</v>
      </c>
      <c r="E82" s="208"/>
      <c r="F82" s="208"/>
      <c r="G82" s="208"/>
      <c r="H82" s="207">
        <f t="shared" si="8"/>
        <v>1</v>
      </c>
      <c r="J82" s="226" t="s">
        <v>2643</v>
      </c>
      <c r="K82" s="102" t="str">
        <f t="shared" si="6"/>
        <v>e2370</v>
      </c>
      <c r="L82" s="229" t="str">
        <f t="shared" si="7"/>
        <v>Panier tarifs libres dentaire, prothèses amovibles</v>
      </c>
      <c r="M82" s="141"/>
      <c r="N82" s="157" t="s">
        <v>192</v>
      </c>
      <c r="O82" s="156" t="s">
        <v>427</v>
      </c>
      <c r="P82" s="139"/>
      <c r="Q82" s="139"/>
      <c r="R82" s="139"/>
      <c r="S82" s="149"/>
    </row>
    <row r="83" spans="1:19">
      <c r="A83" s="207" t="s">
        <v>2652</v>
      </c>
      <c r="B83" s="207" t="s">
        <v>2622</v>
      </c>
      <c r="C83" s="207"/>
      <c r="D83" s="207" t="s">
        <v>427</v>
      </c>
      <c r="E83" s="208"/>
      <c r="F83" s="208"/>
      <c r="G83" s="208"/>
      <c r="H83" s="207">
        <f t="shared" si="8"/>
        <v>1</v>
      </c>
      <c r="J83" s="225" t="s">
        <v>2644</v>
      </c>
      <c r="K83" s="102" t="str">
        <f t="shared" si="6"/>
        <v>e2371</v>
      </c>
      <c r="L83" s="229" t="str">
        <f t="shared" si="7"/>
        <v>Prothèses, implants, etc. dentaires non-pris en charge par l'assurance maladie obligatoire</v>
      </c>
      <c r="M83" s="141"/>
      <c r="N83" s="157" t="s">
        <v>192</v>
      </c>
      <c r="O83" s="156" t="s">
        <v>427</v>
      </c>
      <c r="P83" s="139"/>
      <c r="Q83" s="139"/>
      <c r="R83" s="139"/>
      <c r="S83" s="149"/>
    </row>
    <row r="84" spans="1:19">
      <c r="A84" s="207" t="s">
        <v>2653</v>
      </c>
      <c r="B84" s="207" t="s">
        <v>2623</v>
      </c>
      <c r="C84" s="207"/>
      <c r="D84" s="207" t="s">
        <v>427</v>
      </c>
      <c r="E84" s="208"/>
      <c r="F84" s="208"/>
      <c r="G84" s="208"/>
      <c r="H84" s="207">
        <f t="shared" si="8"/>
        <v>1</v>
      </c>
      <c r="J84" s="159" t="s">
        <v>2271</v>
      </c>
      <c r="K84" s="102" t="str">
        <f t="shared" si="6"/>
        <v>e2318</v>
      </c>
      <c r="L84" s="229" t="str">
        <f t="shared" si="7"/>
        <v>Centres de santé (dispensaires…)</v>
      </c>
      <c r="M84" s="141"/>
      <c r="N84" s="157" t="s">
        <v>192</v>
      </c>
      <c r="O84" s="156" t="s">
        <v>427</v>
      </c>
      <c r="P84" s="139"/>
      <c r="Q84" s="139"/>
      <c r="R84" s="139"/>
      <c r="S84" s="149"/>
    </row>
    <row r="85" spans="1:19">
      <c r="A85" s="207" t="s">
        <v>2654</v>
      </c>
      <c r="B85" s="207" t="s">
        <v>2624</v>
      </c>
      <c r="C85" s="207"/>
      <c r="D85" s="207" t="s">
        <v>427</v>
      </c>
      <c r="E85" s="208"/>
      <c r="F85" s="208"/>
      <c r="G85" s="208"/>
      <c r="H85" s="207">
        <f t="shared" si="8"/>
        <v>1</v>
      </c>
      <c r="J85" s="159" t="s">
        <v>2273</v>
      </c>
      <c r="K85" s="102" t="str">
        <f t="shared" si="6"/>
        <v>e2319</v>
      </c>
      <c r="L85" s="229" t="str">
        <f t="shared" si="7"/>
        <v>Laboratoires d'analyse médicale</v>
      </c>
      <c r="M85" s="141"/>
      <c r="N85" s="157" t="s">
        <v>192</v>
      </c>
      <c r="O85" s="156" t="s">
        <v>427</v>
      </c>
      <c r="P85" s="139"/>
      <c r="Q85" s="139"/>
      <c r="R85" s="139"/>
      <c r="S85" s="149"/>
    </row>
    <row r="86" spans="1:19">
      <c r="A86" s="207" t="s">
        <v>2655</v>
      </c>
      <c r="B86" s="207" t="s">
        <v>2625</v>
      </c>
      <c r="C86" s="207"/>
      <c r="D86" s="207" t="s">
        <v>427</v>
      </c>
      <c r="E86" s="208"/>
      <c r="F86" s="208"/>
      <c r="G86" s="208"/>
      <c r="H86" s="207">
        <f t="shared" si="8"/>
        <v>1</v>
      </c>
      <c r="J86" s="159" t="s">
        <v>2275</v>
      </c>
      <c r="K86" s="102" t="str">
        <f t="shared" ref="K86:K117" si="9">VLOOKUP(J86,A:B,2,FALSE)</f>
        <v>e2320</v>
      </c>
      <c r="L86" s="229" t="str">
        <f t="shared" si="7"/>
        <v>Etablissements thermaux</v>
      </c>
      <c r="M86" s="141"/>
      <c r="N86" s="157" t="s">
        <v>192</v>
      </c>
      <c r="O86" s="156" t="s">
        <v>427</v>
      </c>
      <c r="P86" s="139"/>
      <c r="Q86" s="139"/>
      <c r="R86" s="139"/>
      <c r="S86" s="149"/>
    </row>
    <row r="87" spans="1:19">
      <c r="A87" s="207" t="s">
        <v>2656</v>
      </c>
      <c r="B87" s="207" t="s">
        <v>2626</v>
      </c>
      <c r="C87" s="207"/>
      <c r="D87" s="207" t="s">
        <v>427</v>
      </c>
      <c r="E87" s="208"/>
      <c r="F87" s="208"/>
      <c r="G87" s="208"/>
      <c r="H87" s="207">
        <f t="shared" si="8"/>
        <v>1</v>
      </c>
      <c r="J87" s="159" t="s">
        <v>2277</v>
      </c>
      <c r="K87" s="102" t="str">
        <f t="shared" si="9"/>
        <v>e2321</v>
      </c>
      <c r="L87" s="229" t="str">
        <f t="shared" si="7"/>
        <v>Forfait de surveillance médicale, pratiques médicales et complémentaires, forfait thermal, complément tarifaire</v>
      </c>
      <c r="M87" s="141"/>
      <c r="N87" s="157" t="s">
        <v>192</v>
      </c>
      <c r="O87" s="156" t="s">
        <v>427</v>
      </c>
      <c r="P87" s="139"/>
      <c r="Q87" s="139"/>
      <c r="R87" s="139"/>
      <c r="S87" s="149"/>
    </row>
    <row r="88" spans="1:19">
      <c r="A88" s="208" t="s">
        <v>2712</v>
      </c>
      <c r="B88" s="207" t="s">
        <v>2713</v>
      </c>
      <c r="C88" s="208"/>
      <c r="D88" s="207" t="s">
        <v>427</v>
      </c>
      <c r="E88" s="208"/>
      <c r="F88" s="208"/>
      <c r="G88" s="208"/>
      <c r="H88" s="207">
        <f t="shared" si="8"/>
        <v>1</v>
      </c>
      <c r="J88" s="159" t="s">
        <v>2279</v>
      </c>
      <c r="K88" s="102" t="str">
        <f t="shared" si="9"/>
        <v>e2322</v>
      </c>
      <c r="L88" s="229" t="str">
        <f t="shared" si="7"/>
        <v>Frais de transport, frais d'hébergement</v>
      </c>
      <c r="M88" s="141"/>
      <c r="N88" s="157" t="s">
        <v>192</v>
      </c>
      <c r="O88" s="156" t="s">
        <v>427</v>
      </c>
      <c r="P88" s="139"/>
      <c r="Q88" s="139"/>
      <c r="R88" s="139"/>
      <c r="S88" s="149"/>
    </row>
    <row r="89" spans="1:19">
      <c r="A89" s="208" t="s">
        <v>2715</v>
      </c>
      <c r="B89" s="207" t="s">
        <v>2714</v>
      </c>
      <c r="C89" s="208"/>
      <c r="D89" s="207" t="s">
        <v>427</v>
      </c>
      <c r="E89" s="208"/>
      <c r="F89" s="208"/>
      <c r="G89" s="208"/>
      <c r="H89" s="207">
        <f t="shared" si="8"/>
        <v>1</v>
      </c>
      <c r="J89" s="158" t="s">
        <v>2281</v>
      </c>
      <c r="K89" s="102" t="str">
        <f t="shared" si="9"/>
        <v>e2323</v>
      </c>
      <c r="L89" s="229" t="str">
        <f t="shared" si="7"/>
        <v>Transports des malades (ambulances, taxis, véhicules sanitaires légers…)</v>
      </c>
      <c r="M89" s="141"/>
      <c r="N89" s="157" t="s">
        <v>192</v>
      </c>
      <c r="O89" s="156" t="s">
        <v>427</v>
      </c>
      <c r="P89" s="139"/>
      <c r="Q89" s="139"/>
      <c r="R89" s="139"/>
    </row>
    <row r="90" spans="1:19">
      <c r="J90" s="114" t="s">
        <v>2358</v>
      </c>
      <c r="K90" s="102" t="str">
        <f t="shared" si="9"/>
        <v>e2324</v>
      </c>
      <c r="L90" s="229" t="str">
        <f t="shared" si="7"/>
        <v>Prestations payées en biens médicaux</v>
      </c>
      <c r="M90" s="141" t="s">
        <v>190</v>
      </c>
      <c r="N90" s="157" t="s">
        <v>192</v>
      </c>
      <c r="O90" s="156" t="s">
        <v>427</v>
      </c>
      <c r="P90" s="139"/>
      <c r="Q90" s="139"/>
      <c r="R90" s="139"/>
    </row>
    <row r="91" spans="1:19">
      <c r="J91" s="158" t="s">
        <v>2284</v>
      </c>
      <c r="K91" s="102" t="str">
        <f t="shared" si="9"/>
        <v>e2325</v>
      </c>
      <c r="L91" s="229" t="str">
        <f t="shared" si="7"/>
        <v>Optique</v>
      </c>
      <c r="M91" s="141" t="s">
        <v>190</v>
      </c>
      <c r="N91" s="157" t="s">
        <v>192</v>
      </c>
      <c r="O91" s="156" t="s">
        <v>427</v>
      </c>
      <c r="P91" s="139"/>
      <c r="Q91" s="139"/>
      <c r="R91" s="139"/>
    </row>
    <row r="92" spans="1:19">
      <c r="J92" s="159" t="s">
        <v>2286</v>
      </c>
      <c r="K92" s="102" t="str">
        <f t="shared" si="9"/>
        <v>e2326</v>
      </c>
      <c r="L92" s="229" t="str">
        <f t="shared" si="7"/>
        <v>Dépenses d'optique prises en charge par l'assurance maladie obligatoire</v>
      </c>
      <c r="M92" s="141" t="s">
        <v>190</v>
      </c>
      <c r="N92" s="157" t="s">
        <v>192</v>
      </c>
      <c r="O92" s="156" t="s">
        <v>427</v>
      </c>
      <c r="P92" s="139"/>
      <c r="Q92" s="139"/>
      <c r="R92" s="139"/>
    </row>
    <row r="93" spans="1:19">
      <c r="J93" s="160" t="s">
        <v>2645</v>
      </c>
      <c r="K93" s="102" t="str">
        <f t="shared" si="9"/>
        <v>e2372</v>
      </c>
      <c r="L93" s="229" t="str">
        <f t="shared" si="7"/>
        <v>Panier 100% santé optique</v>
      </c>
      <c r="M93" s="141" t="s">
        <v>190</v>
      </c>
      <c r="N93" s="157" t="s">
        <v>192</v>
      </c>
      <c r="O93" s="156" t="s">
        <v>427</v>
      </c>
      <c r="P93" s="139"/>
      <c r="Q93" s="139"/>
      <c r="R93" s="139"/>
    </row>
    <row r="94" spans="1:19">
      <c r="J94" s="225" t="s">
        <v>2646</v>
      </c>
      <c r="K94" s="102" t="str">
        <f t="shared" si="9"/>
        <v>e2373</v>
      </c>
      <c r="L94" s="229" t="str">
        <f t="shared" si="7"/>
        <v>Panier 100% santé optique, verres simples</v>
      </c>
      <c r="M94" s="141"/>
      <c r="N94" s="157" t="s">
        <v>192</v>
      </c>
      <c r="O94" s="156" t="s">
        <v>427</v>
      </c>
      <c r="P94" s="139"/>
      <c r="Q94" s="139"/>
      <c r="R94" s="139"/>
    </row>
    <row r="95" spans="1:19">
      <c r="J95" s="160" t="s">
        <v>2647</v>
      </c>
      <c r="K95" s="102" t="str">
        <f t="shared" si="9"/>
        <v>e2374</v>
      </c>
      <c r="L95" s="229" t="str">
        <f t="shared" si="7"/>
        <v>Panier libre optique</v>
      </c>
      <c r="M95" s="141" t="s">
        <v>190</v>
      </c>
      <c r="N95" s="157" t="s">
        <v>192</v>
      </c>
      <c r="O95" s="156" t="s">
        <v>427</v>
      </c>
      <c r="P95" s="139"/>
      <c r="Q95" s="139"/>
      <c r="R95" s="139"/>
    </row>
    <row r="96" spans="1:19">
      <c r="J96" s="225" t="s">
        <v>2648</v>
      </c>
      <c r="K96" s="102" t="str">
        <f t="shared" si="9"/>
        <v>e2375</v>
      </c>
      <c r="L96" s="229" t="str">
        <f t="shared" si="7"/>
        <v>Panier libre optique, verres simples</v>
      </c>
      <c r="M96" s="141"/>
      <c r="N96" s="157" t="s">
        <v>192</v>
      </c>
      <c r="O96" s="156" t="s">
        <v>427</v>
      </c>
      <c r="P96" s="139"/>
      <c r="Q96" s="139"/>
      <c r="R96" s="139"/>
    </row>
    <row r="97" spans="10:18">
      <c r="J97" s="159" t="s">
        <v>2288</v>
      </c>
      <c r="K97" s="102" t="str">
        <f t="shared" si="9"/>
        <v>e2327</v>
      </c>
      <c r="L97" s="229" t="str">
        <f t="shared" si="7"/>
        <v>Dépenses d'optique non prises en charge par l'assurance maladie obligatoire</v>
      </c>
      <c r="M97" s="141"/>
      <c r="N97" s="157" t="s">
        <v>192</v>
      </c>
      <c r="O97" s="156" t="s">
        <v>427</v>
      </c>
      <c r="P97" s="139"/>
      <c r="Q97" s="139"/>
      <c r="R97" s="139"/>
    </row>
    <row r="98" spans="10:18">
      <c r="J98" s="158" t="s">
        <v>2649</v>
      </c>
      <c r="K98" s="102" t="str">
        <f t="shared" si="9"/>
        <v>e2376</v>
      </c>
      <c r="L98" s="229" t="str">
        <f t="shared" si="7"/>
        <v>Audioprothèses (y compris entretien, réparation, prestations de suivi, etc.)</v>
      </c>
      <c r="M98" s="141" t="s">
        <v>190</v>
      </c>
      <c r="N98" s="157" t="s">
        <v>192</v>
      </c>
      <c r="O98" s="156" t="s">
        <v>427</v>
      </c>
      <c r="P98" s="139"/>
      <c r="Q98" s="139"/>
      <c r="R98" s="139"/>
    </row>
    <row r="99" spans="10:18">
      <c r="J99" s="159" t="s">
        <v>2683</v>
      </c>
      <c r="K99" s="102" t="str">
        <f t="shared" si="9"/>
        <v>e2377</v>
      </c>
      <c r="L99" s="229" t="str">
        <f>J99</f>
        <v>Panier 100% santé audiologie</v>
      </c>
      <c r="M99" s="141"/>
      <c r="N99" s="157" t="s">
        <v>192</v>
      </c>
      <c r="O99" s="156" t="s">
        <v>427</v>
      </c>
      <c r="P99" s="139"/>
      <c r="Q99" s="139"/>
      <c r="R99" s="139"/>
    </row>
    <row r="100" spans="10:18">
      <c r="J100" s="159" t="s">
        <v>2650</v>
      </c>
      <c r="K100" s="102" t="str">
        <f t="shared" si="9"/>
        <v>e2378</v>
      </c>
      <c r="L100" s="229" t="str">
        <f>J100</f>
        <v>Panier libre audiologie</v>
      </c>
      <c r="M100" s="141"/>
      <c r="N100" s="157" t="s">
        <v>192</v>
      </c>
      <c r="O100" s="156" t="s">
        <v>427</v>
      </c>
      <c r="P100" s="139"/>
      <c r="Q100" s="139"/>
      <c r="R100" s="139"/>
    </row>
    <row r="101" spans="10:18">
      <c r="J101" s="158" t="s">
        <v>2651</v>
      </c>
      <c r="K101" s="102" t="str">
        <f t="shared" si="9"/>
        <v>e2379</v>
      </c>
      <c r="L101" s="229" t="str">
        <f t="shared" si="7"/>
        <v>Biens médicaux (hors optique et audioprothèses) pris en charge par l'assurance maladie obligatoire</v>
      </c>
      <c r="M101" s="141" t="s">
        <v>190</v>
      </c>
      <c r="N101" s="157" t="s">
        <v>192</v>
      </c>
      <c r="O101" s="156" t="s">
        <v>427</v>
      </c>
      <c r="P101" s="139"/>
      <c r="Q101" s="139"/>
      <c r="R101" s="139"/>
    </row>
    <row r="102" spans="10:18">
      <c r="J102" s="159" t="s">
        <v>2292</v>
      </c>
      <c r="K102" s="102" t="str">
        <f t="shared" si="9"/>
        <v>e2329</v>
      </c>
      <c r="L102" s="229" t="str">
        <f t="shared" si="7"/>
        <v>Médicaments pris en charge par l'assurance maladie obligatoire</v>
      </c>
      <c r="M102" s="141"/>
      <c r="N102" s="157" t="s">
        <v>192</v>
      </c>
      <c r="O102" s="156" t="s">
        <v>427</v>
      </c>
      <c r="P102" s="139"/>
      <c r="Q102" s="139"/>
      <c r="R102" s="139"/>
    </row>
    <row r="103" spans="10:18">
      <c r="J103" s="159" t="s">
        <v>2652</v>
      </c>
      <c r="K103" s="102" t="str">
        <f t="shared" si="9"/>
        <v>e2380</v>
      </c>
      <c r="L103" s="229" t="str">
        <f t="shared" si="7"/>
        <v>Autres biens médicaux (hors optique et audioprothèses) pris en charge par l'assurance maladie obligatoire</v>
      </c>
      <c r="M103" s="141"/>
      <c r="N103" s="157" t="s">
        <v>192</v>
      </c>
      <c r="O103" s="156" t="s">
        <v>427</v>
      </c>
      <c r="P103" s="139"/>
      <c r="Q103" s="139"/>
      <c r="R103" s="139"/>
    </row>
    <row r="104" spans="10:18">
      <c r="J104" s="159" t="s">
        <v>2653</v>
      </c>
      <c r="K104" s="102" t="str">
        <f t="shared" si="9"/>
        <v>e2381</v>
      </c>
      <c r="L104" s="229" t="str">
        <f t="shared" si="7"/>
        <v>Prothèses (sauf dentaires et audiologiques), orthèses, véhicules pour handicapé physique pris en charge par l'AMO</v>
      </c>
      <c r="M104" s="141"/>
      <c r="N104" s="157" t="s">
        <v>192</v>
      </c>
      <c r="O104" s="156" t="s">
        <v>427</v>
      </c>
      <c r="P104" s="139"/>
      <c r="Q104" s="139"/>
      <c r="R104" s="139"/>
    </row>
    <row r="105" spans="10:18">
      <c r="J105" s="160" t="s">
        <v>2298</v>
      </c>
      <c r="K105" s="102" t="str">
        <f t="shared" si="9"/>
        <v>e2332</v>
      </c>
      <c r="L105" s="229" t="str">
        <f t="shared" si="7"/>
        <v>Petits matériels et pansements pris en charge par l'AMO</v>
      </c>
      <c r="M105" s="141"/>
      <c r="N105" s="157" t="s">
        <v>192</v>
      </c>
      <c r="O105" s="156" t="s">
        <v>427</v>
      </c>
      <c r="P105" s="139"/>
      <c r="Q105" s="139"/>
      <c r="R105" s="139"/>
    </row>
    <row r="106" spans="10:18">
      <c r="J106" s="158" t="s">
        <v>2654</v>
      </c>
      <c r="K106" s="102" t="str">
        <f t="shared" si="9"/>
        <v>e2382</v>
      </c>
      <c r="L106" s="229" t="str">
        <f t="shared" si="7"/>
        <v>Biens médicaux (hors optique et audioprothèses) non pris en charge par l'assurance maladie obligatoire</v>
      </c>
      <c r="M106" s="141" t="s">
        <v>190</v>
      </c>
      <c r="N106" s="157" t="s">
        <v>192</v>
      </c>
      <c r="O106" s="156" t="s">
        <v>427</v>
      </c>
      <c r="P106" s="139"/>
      <c r="Q106" s="139"/>
      <c r="R106" s="139"/>
    </row>
    <row r="107" spans="10:18">
      <c r="J107" s="159" t="s">
        <v>2302</v>
      </c>
      <c r="K107" s="102" t="str">
        <f t="shared" si="9"/>
        <v>e2334</v>
      </c>
      <c r="L107" s="229" t="str">
        <f t="shared" si="7"/>
        <v>Pharmacie non prise en charge par l'assurance maladie obligatoire</v>
      </c>
      <c r="M107" s="141" t="s">
        <v>190</v>
      </c>
      <c r="N107" s="157" t="s">
        <v>192</v>
      </c>
      <c r="O107" s="156" t="s">
        <v>427</v>
      </c>
      <c r="P107" s="139"/>
      <c r="Q107" s="139"/>
      <c r="R107" s="139"/>
    </row>
    <row r="108" spans="10:18">
      <c r="J108" s="160" t="s">
        <v>2304</v>
      </c>
      <c r="K108" s="102" t="str">
        <f t="shared" si="9"/>
        <v>e2335</v>
      </c>
      <c r="L108" s="229" t="str">
        <f t="shared" si="7"/>
        <v>Médicaments</v>
      </c>
      <c r="M108" s="141"/>
      <c r="N108" s="157" t="s">
        <v>192</v>
      </c>
      <c r="O108" s="156" t="s">
        <v>427</v>
      </c>
      <c r="P108" s="139"/>
      <c r="Q108" s="139"/>
      <c r="R108" s="139"/>
    </row>
    <row r="109" spans="10:18">
      <c r="J109" s="160" t="s">
        <v>2306</v>
      </c>
      <c r="K109" s="102" t="str">
        <f t="shared" si="9"/>
        <v>e2336</v>
      </c>
      <c r="L109" s="229" t="str">
        <f t="shared" si="7"/>
        <v>Autres produits pharmaceutiques (patchs tabagiques…)</v>
      </c>
      <c r="M109" s="141"/>
      <c r="N109" s="157" t="s">
        <v>192</v>
      </c>
      <c r="O109" s="156" t="s">
        <v>427</v>
      </c>
      <c r="P109" s="139"/>
      <c r="Q109" s="139"/>
      <c r="R109" s="139"/>
    </row>
    <row r="110" spans="10:18">
      <c r="J110" s="159" t="s">
        <v>2655</v>
      </c>
      <c r="K110" s="102" t="str">
        <f t="shared" si="9"/>
        <v>e2383</v>
      </c>
      <c r="L110" s="229" t="str">
        <f t="shared" si="7"/>
        <v>Autres biens médicaux (hors optique et audioprothèses) non pris en charge par l'assurance maladie obligatoire</v>
      </c>
      <c r="M110" s="141" t="s">
        <v>190</v>
      </c>
      <c r="N110" s="157" t="s">
        <v>192</v>
      </c>
      <c r="O110" s="156" t="s">
        <v>427</v>
      </c>
      <c r="P110" s="139"/>
      <c r="Q110" s="139"/>
      <c r="R110" s="139"/>
    </row>
    <row r="111" spans="10:18">
      <c r="J111" s="160" t="s">
        <v>2656</v>
      </c>
      <c r="K111" s="102" t="str">
        <f t="shared" si="9"/>
        <v>e2384</v>
      </c>
      <c r="L111" s="229" t="str">
        <f t="shared" si="7"/>
        <v>Prothèses (sauf dentaires et audiologiques), orthèses, véhicules pour handicapé physique non pris en charge par l'AMO</v>
      </c>
      <c r="M111" s="141"/>
      <c r="N111" s="157" t="s">
        <v>192</v>
      </c>
      <c r="O111" s="156" t="s">
        <v>427</v>
      </c>
      <c r="P111" s="139"/>
      <c r="Q111" s="139"/>
      <c r="R111" s="139"/>
    </row>
    <row r="112" spans="10:18">
      <c r="J112" s="160" t="s">
        <v>2312</v>
      </c>
      <c r="K112" s="102" t="str">
        <f t="shared" si="9"/>
        <v>e2339</v>
      </c>
      <c r="L112" s="229" t="str">
        <f t="shared" si="7"/>
        <v>Petits matériels et pansements non pris en charge par l'AMO</v>
      </c>
      <c r="M112" s="141"/>
      <c r="N112" s="157" t="s">
        <v>192</v>
      </c>
      <c r="O112" s="156" t="s">
        <v>427</v>
      </c>
      <c r="P112" s="139"/>
      <c r="Q112" s="139"/>
      <c r="R112" s="139"/>
    </row>
    <row r="113" spans="10:18">
      <c r="J113" s="113" t="s">
        <v>2314</v>
      </c>
      <c r="K113" s="102" t="str">
        <f t="shared" si="9"/>
        <v>e2340</v>
      </c>
      <c r="L113" s="229" t="str">
        <f t="shared" si="7"/>
        <v>Autres prestations connexes à la santé</v>
      </c>
      <c r="M113" s="141" t="s">
        <v>190</v>
      </c>
      <c r="N113" s="157" t="s">
        <v>192</v>
      </c>
      <c r="O113" s="156" t="s">
        <v>427</v>
      </c>
      <c r="P113" s="139"/>
      <c r="Q113" s="139"/>
      <c r="R113" s="139"/>
    </row>
    <row r="114" spans="10:18">
      <c r="J114" s="114" t="s">
        <v>2316</v>
      </c>
      <c r="K114" s="102" t="str">
        <f t="shared" si="9"/>
        <v>e2341</v>
      </c>
      <c r="L114" s="229" t="str">
        <f t="shared" si="7"/>
        <v>médecin alternative non prise en charge AMO (aécupuncture, ostéopapthie, psychanalyse...)</v>
      </c>
      <c r="M114" s="141"/>
      <c r="N114" s="157" t="s">
        <v>192</v>
      </c>
      <c r="O114" s="156" t="s">
        <v>427</v>
      </c>
      <c r="P114" s="139"/>
      <c r="Q114" s="139"/>
      <c r="R114" s="139"/>
    </row>
    <row r="115" spans="10:18">
      <c r="J115" s="114" t="s">
        <v>2318</v>
      </c>
      <c r="K115" s="102" t="str">
        <f t="shared" si="9"/>
        <v>e2342</v>
      </c>
      <c r="L115" s="229" t="str">
        <f t="shared" si="7"/>
        <v>actions de prévention</v>
      </c>
      <c r="M115" s="141"/>
      <c r="N115" s="157" t="s">
        <v>192</v>
      </c>
      <c r="O115" s="156" t="s">
        <v>427</v>
      </c>
      <c r="P115" s="139"/>
      <c r="Q115" s="139"/>
      <c r="R115" s="139"/>
    </row>
    <row r="116" spans="10:18">
      <c r="J116" s="114" t="s">
        <v>2320</v>
      </c>
      <c r="K116" s="102" t="str">
        <f t="shared" si="9"/>
        <v>e2343</v>
      </c>
      <c r="L116" s="229" t="str">
        <f t="shared" si="7"/>
        <v>garanties accessoires incapacité et indemnités journalières</v>
      </c>
      <c r="M116" s="141"/>
      <c r="N116" s="157" t="s">
        <v>192</v>
      </c>
      <c r="O116" s="156" t="s">
        <v>427</v>
      </c>
      <c r="P116" s="139"/>
      <c r="Q116" s="139"/>
      <c r="R116" s="139"/>
    </row>
    <row r="117" spans="10:18">
      <c r="J117" s="114" t="s">
        <v>2322</v>
      </c>
      <c r="K117" s="102" t="str">
        <f t="shared" si="9"/>
        <v>e2344</v>
      </c>
      <c r="L117" s="229" t="str">
        <f t="shared" si="7"/>
        <v>garanties accessoires invalidité</v>
      </c>
      <c r="M117" s="141"/>
      <c r="N117" s="157" t="s">
        <v>192</v>
      </c>
      <c r="O117" s="156" t="s">
        <v>427</v>
      </c>
      <c r="P117" s="139"/>
      <c r="Q117" s="139"/>
      <c r="R117" s="139"/>
    </row>
    <row r="118" spans="10:18">
      <c r="J118" s="114" t="s">
        <v>2324</v>
      </c>
      <c r="K118" s="102" t="str">
        <f t="shared" ref="K118:K121" si="10">VLOOKUP(J118,A:B,2,FALSE)</f>
        <v>e2345</v>
      </c>
      <c r="L118" s="229" t="str">
        <f t="shared" si="7"/>
        <v>garanties accessoires dépendance</v>
      </c>
      <c r="M118" s="141"/>
      <c r="N118" s="157" t="s">
        <v>192</v>
      </c>
      <c r="O118" s="156" t="s">
        <v>427</v>
      </c>
      <c r="P118" s="139"/>
      <c r="Q118" s="139"/>
      <c r="R118" s="139"/>
    </row>
    <row r="119" spans="10:18">
      <c r="J119" s="114" t="s">
        <v>2326</v>
      </c>
      <c r="K119" s="102" t="str">
        <f t="shared" si="10"/>
        <v>e2346</v>
      </c>
      <c r="L119" s="229" t="str">
        <f t="shared" ref="L119:L121" si="11">J119</f>
        <v>garanties accessoires famille</v>
      </c>
      <c r="M119" s="141"/>
      <c r="N119" s="157" t="s">
        <v>192</v>
      </c>
      <c r="O119" s="156" t="s">
        <v>427</v>
      </c>
      <c r="P119" s="139"/>
      <c r="Q119" s="139"/>
      <c r="R119" s="139"/>
    </row>
    <row r="120" spans="10:18">
      <c r="J120" s="114" t="s">
        <v>2328</v>
      </c>
      <c r="K120" s="102" t="str">
        <f t="shared" si="10"/>
        <v>e2347</v>
      </c>
      <c r="L120" s="229" t="str">
        <f t="shared" si="11"/>
        <v>garanties accessoires décès</v>
      </c>
      <c r="M120" s="141"/>
      <c r="N120" s="157" t="s">
        <v>192</v>
      </c>
      <c r="O120" s="156" t="s">
        <v>427</v>
      </c>
      <c r="P120" s="139"/>
      <c r="Q120" s="139"/>
      <c r="R120" s="139"/>
    </row>
    <row r="121" spans="10:18">
      <c r="J121" s="114" t="s">
        <v>2330</v>
      </c>
      <c r="K121" s="102" t="str">
        <f t="shared" si="10"/>
        <v>e2348</v>
      </c>
      <c r="L121" s="229" t="str">
        <f t="shared" si="11"/>
        <v>aides diverses</v>
      </c>
      <c r="M121" s="141"/>
      <c r="N121" s="157" t="s">
        <v>192</v>
      </c>
      <c r="O121" s="156" t="s">
        <v>427</v>
      </c>
      <c r="P121" s="139"/>
      <c r="Q121" s="139"/>
      <c r="R121" s="139"/>
    </row>
    <row r="122" spans="10:18">
      <c r="J122" s="128" t="s">
        <v>2332</v>
      </c>
      <c r="K122" s="102"/>
      <c r="L122" s="229"/>
      <c r="M122" s="155"/>
      <c r="N122" s="157" t="s">
        <v>192</v>
      </c>
      <c r="O122" s="156" t="s">
        <v>427</v>
      </c>
      <c r="P122" s="102"/>
      <c r="Q122" s="102" t="s">
        <v>1972</v>
      </c>
      <c r="R122" s="102"/>
    </row>
    <row r="123" spans="10:18">
      <c r="J123" s="151" t="s">
        <v>244</v>
      </c>
      <c r="K123" s="102" t="str">
        <f t="shared" ref="K123:K132" si="12">VLOOKUP(J123,A:B,2,FALSE)</f>
        <v>e0</v>
      </c>
      <c r="L123" s="144" t="str">
        <f t="shared" ref="L123:L135" si="13">J123</f>
        <v>Total/NA</v>
      </c>
      <c r="M123" s="157" t="s">
        <v>190</v>
      </c>
      <c r="N123" s="157" t="s">
        <v>192</v>
      </c>
      <c r="O123" s="156" t="s">
        <v>427</v>
      </c>
      <c r="P123" s="149"/>
      <c r="Q123" s="102"/>
      <c r="R123" s="102"/>
    </row>
    <row r="124" spans="10:18">
      <c r="J124" s="113" t="s">
        <v>2244</v>
      </c>
      <c r="K124" s="102" t="str">
        <f t="shared" si="12"/>
        <v>e2302</v>
      </c>
      <c r="L124" s="144" t="str">
        <f t="shared" si="13"/>
        <v>Hôpitaux (publics, privés ou unités de soins de longue durée)</v>
      </c>
      <c r="M124" s="157" t="s">
        <v>190</v>
      </c>
      <c r="N124" s="157" t="s">
        <v>192</v>
      </c>
      <c r="O124" s="156" t="s">
        <v>427</v>
      </c>
      <c r="P124" s="149"/>
      <c r="Q124" s="149"/>
      <c r="R124" s="102"/>
    </row>
    <row r="125" spans="10:18">
      <c r="J125" s="114" t="s">
        <v>2333</v>
      </c>
      <c r="K125" s="102" t="str">
        <f t="shared" si="12"/>
        <v>e2349</v>
      </c>
      <c r="L125" s="144" t="str">
        <f t="shared" si="13"/>
        <v>Hôpitaux du secteur public (hors USLD)</v>
      </c>
      <c r="M125" s="157" t="s">
        <v>190</v>
      </c>
      <c r="N125" s="157" t="s">
        <v>192</v>
      </c>
      <c r="O125" s="156" t="s">
        <v>427</v>
      </c>
      <c r="P125" s="149"/>
      <c r="Q125" s="149"/>
      <c r="R125" s="102"/>
    </row>
    <row r="126" spans="10:18">
      <c r="J126" s="158" t="s">
        <v>2366</v>
      </c>
      <c r="K126" s="102" t="str">
        <f t="shared" si="12"/>
        <v>e2304</v>
      </c>
      <c r="L126" s="144" t="str">
        <f t="shared" si="13"/>
        <v>Forfait journalier, ticket modérateur… - hôpitaux du secteur public (hors USLD)</v>
      </c>
      <c r="M126" s="157"/>
      <c r="N126" s="157" t="s">
        <v>192</v>
      </c>
      <c r="O126" s="156" t="s">
        <v>427</v>
      </c>
      <c r="P126" s="149"/>
      <c r="Q126" s="149"/>
      <c r="R126" s="149"/>
    </row>
    <row r="127" spans="10:18">
      <c r="J127" s="158" t="s">
        <v>2357</v>
      </c>
      <c r="K127" s="102" t="str">
        <f t="shared" si="12"/>
        <v>e2309</v>
      </c>
      <c r="L127" s="144" t="str">
        <f t="shared" si="13"/>
        <v>Supplément chambres particulières, lit accompagnant… - hôpitaux du secteur public (hors USLD)</v>
      </c>
      <c r="M127" s="157"/>
      <c r="N127" s="157" t="s">
        <v>192</v>
      </c>
      <c r="O127" s="156" t="s">
        <v>427</v>
      </c>
      <c r="P127" s="149"/>
      <c r="Q127" s="149"/>
      <c r="R127" s="149"/>
    </row>
    <row r="128" spans="10:18">
      <c r="J128" s="114" t="s">
        <v>2334</v>
      </c>
      <c r="K128" s="102" t="str">
        <f t="shared" si="12"/>
        <v>e2350</v>
      </c>
      <c r="L128" s="144" t="str">
        <f t="shared" si="13"/>
        <v>Hôpitaux du secteur privé (hors USLD)</v>
      </c>
      <c r="M128" s="157" t="s">
        <v>190</v>
      </c>
      <c r="N128" s="157" t="s">
        <v>192</v>
      </c>
      <c r="O128" s="156" t="s">
        <v>427</v>
      </c>
      <c r="P128" s="149"/>
      <c r="Q128" s="149"/>
      <c r="R128" s="102"/>
    </row>
    <row r="129" spans="10:18">
      <c r="J129" s="158" t="s">
        <v>2250</v>
      </c>
      <c r="K129" s="102" t="str">
        <f t="shared" si="12"/>
        <v>e2306</v>
      </c>
      <c r="L129" s="144" t="str">
        <f t="shared" si="13"/>
        <v>Honoraires - cliniques privées</v>
      </c>
      <c r="M129" s="157" t="s">
        <v>190</v>
      </c>
      <c r="N129" s="157" t="s">
        <v>192</v>
      </c>
      <c r="O129" s="156" t="s">
        <v>427</v>
      </c>
      <c r="P129" s="149"/>
      <c r="Q129" s="149"/>
      <c r="R129" s="102"/>
    </row>
    <row r="130" spans="10:18">
      <c r="J130" s="158" t="s">
        <v>2354</v>
      </c>
      <c r="K130" s="102" t="str">
        <f t="shared" si="12"/>
        <v>e2305</v>
      </c>
      <c r="L130" s="144" t="str">
        <f t="shared" si="13"/>
        <v>Forfait journalier, ticket modérateur… - cliniques privées (hors USLD)</v>
      </c>
      <c r="M130" s="157" t="s">
        <v>190</v>
      </c>
      <c r="N130" s="157" t="s">
        <v>192</v>
      </c>
      <c r="O130" s="156" t="s">
        <v>427</v>
      </c>
      <c r="P130" s="149"/>
      <c r="Q130" s="149"/>
      <c r="R130" s="102"/>
    </row>
    <row r="131" spans="10:18">
      <c r="J131" s="158" t="s">
        <v>2355</v>
      </c>
      <c r="K131" s="102" t="str">
        <f t="shared" si="12"/>
        <v>e2310</v>
      </c>
      <c r="L131" s="144" t="str">
        <f t="shared" si="13"/>
        <v>Supplément chambres particulières, lit accompagnant… - cliniques privées (hors USLD)</v>
      </c>
      <c r="M131" s="157" t="s">
        <v>190</v>
      </c>
      <c r="N131" s="157" t="s">
        <v>192</v>
      </c>
      <c r="O131" s="156" t="s">
        <v>427</v>
      </c>
      <c r="P131" s="149"/>
      <c r="Q131" s="149"/>
      <c r="R131" s="102"/>
    </row>
    <row r="132" spans="10:18">
      <c r="J132" s="114" t="s">
        <v>2335</v>
      </c>
      <c r="K132" s="102" t="str">
        <f t="shared" si="12"/>
        <v>e2351</v>
      </c>
      <c r="L132" s="144" t="str">
        <f t="shared" si="13"/>
        <v>Soins en USLD</v>
      </c>
      <c r="M132" s="157" t="s">
        <v>190</v>
      </c>
      <c r="N132" s="157" t="s">
        <v>192</v>
      </c>
      <c r="O132" s="156" t="s">
        <v>427</v>
      </c>
      <c r="P132" s="149"/>
      <c r="Q132" s="149"/>
      <c r="R132" s="102"/>
    </row>
    <row r="133" spans="10:18">
      <c r="J133" s="158" t="s">
        <v>2252</v>
      </c>
      <c r="K133" s="102" t="s">
        <v>2253</v>
      </c>
      <c r="L133" s="144" t="str">
        <f t="shared" si="13"/>
        <v>Forfait soins - USLD</v>
      </c>
      <c r="M133" s="157"/>
      <c r="N133" s="157" t="s">
        <v>192</v>
      </c>
      <c r="O133" s="156" t="s">
        <v>427</v>
      </c>
      <c r="P133" s="149"/>
      <c r="Q133" s="149"/>
      <c r="R133" s="102"/>
    </row>
    <row r="134" spans="10:18">
      <c r="J134" s="158" t="s">
        <v>2257</v>
      </c>
      <c r="K134" s="102" t="s">
        <v>2258</v>
      </c>
      <c r="L134" s="144" t="str">
        <f t="shared" si="13"/>
        <v>Frais d'hébergement, suppléments chambres particulières... - USLD</v>
      </c>
      <c r="M134" s="157"/>
      <c r="N134" s="157" t="s">
        <v>192</v>
      </c>
      <c r="O134" s="156" t="s">
        <v>427</v>
      </c>
      <c r="P134" s="149"/>
      <c r="Q134" s="149"/>
      <c r="R134" s="102"/>
    </row>
    <row r="135" spans="10:18">
      <c r="J135" s="113" t="s">
        <v>2336</v>
      </c>
      <c r="K135" s="102" t="str">
        <f>VLOOKUP(J135,A:B,2,FALSE)</f>
        <v>e2352</v>
      </c>
      <c r="L135" s="144" t="str">
        <f t="shared" si="13"/>
        <v>Prestations autres qu'hôpitaux (publics, privés ou unités de soins de longue durée)</v>
      </c>
      <c r="M135" s="157" t="s">
        <v>190</v>
      </c>
      <c r="N135" s="157" t="s">
        <v>192</v>
      </c>
      <c r="O135" s="156" t="s">
        <v>427</v>
      </c>
      <c r="P135" s="149"/>
      <c r="Q135" s="149"/>
      <c r="R135" s="102"/>
    </row>
    <row r="136" spans="10:18">
      <c r="M136" s="141"/>
    </row>
    <row r="137" spans="10:18">
      <c r="M137" s="141"/>
    </row>
    <row r="138" spans="10:18">
      <c r="M138" s="141"/>
    </row>
    <row r="139" spans="10:18">
      <c r="K139" s="144"/>
      <c r="L139"/>
      <c r="M139" s="141"/>
    </row>
    <row r="140" spans="10:18">
      <c r="K140" s="144"/>
      <c r="L140"/>
      <c r="M140" s="141"/>
    </row>
    <row r="141" spans="10:18">
      <c r="K141" s="144"/>
      <c r="L141"/>
      <c r="M141" s="141"/>
    </row>
    <row r="142" spans="10:18">
      <c r="K142" s="144"/>
      <c r="L142"/>
      <c r="M142" s="141"/>
    </row>
    <row r="143" spans="10:18">
      <c r="K143" s="144"/>
      <c r="L143"/>
      <c r="M143" s="141"/>
    </row>
    <row r="144" spans="10:18">
      <c r="K144" s="144"/>
      <c r="L144"/>
      <c r="M144" s="141"/>
    </row>
    <row r="145" spans="11:13">
      <c r="K145" s="144"/>
      <c r="L145"/>
      <c r="M145" s="141"/>
    </row>
    <row r="146" spans="11:13">
      <c r="K146" s="144"/>
      <c r="L146"/>
      <c r="M146" s="141"/>
    </row>
    <row r="147" spans="11:13">
      <c r="K147" s="144"/>
      <c r="L147"/>
      <c r="M147" s="141"/>
    </row>
    <row r="148" spans="11:13">
      <c r="K148" s="144"/>
      <c r="L148"/>
      <c r="M148" s="141"/>
    </row>
    <row r="149" spans="11:13">
      <c r="K149" s="144"/>
      <c r="L149"/>
      <c r="M149" s="141"/>
    </row>
    <row r="150" spans="11:13">
      <c r="K150" s="144"/>
      <c r="L150"/>
      <c r="M150" s="141"/>
    </row>
    <row r="151" spans="11:13">
      <c r="K151" s="144"/>
      <c r="L151"/>
      <c r="M151" s="141"/>
    </row>
    <row r="152" spans="11:13">
      <c r="K152" s="144"/>
      <c r="L152"/>
      <c r="M152" s="141"/>
    </row>
    <row r="153" spans="11:13">
      <c r="K153" s="144"/>
      <c r="L153"/>
      <c r="M153" s="141"/>
    </row>
    <row r="154" spans="11:13">
      <c r="K154" s="144"/>
      <c r="L154"/>
      <c r="M154" s="141"/>
    </row>
    <row r="155" spans="11:13">
      <c r="K155" s="144"/>
      <c r="L155"/>
      <c r="M155" s="141"/>
    </row>
    <row r="156" spans="11:13">
      <c r="K156" s="144"/>
      <c r="L156"/>
      <c r="M156" s="141"/>
    </row>
    <row r="157" spans="11:13">
      <c r="K157" s="144"/>
      <c r="L157"/>
      <c r="M157" s="141"/>
    </row>
    <row r="158" spans="11:13">
      <c r="K158" s="144"/>
      <c r="L158"/>
    </row>
    <row r="159" spans="11:13">
      <c r="K159" s="144"/>
      <c r="L159"/>
    </row>
    <row r="160" spans="11:13">
      <c r="K160" s="144"/>
      <c r="L160"/>
    </row>
    <row r="161" spans="11:12">
      <c r="K161" s="144"/>
      <c r="L161"/>
    </row>
    <row r="162" spans="11:12">
      <c r="K162" s="144"/>
      <c r="L162"/>
    </row>
    <row r="163" spans="11:12">
      <c r="K163" s="144"/>
      <c r="L163"/>
    </row>
    <row r="164" spans="11:12">
      <c r="K164" s="144"/>
      <c r="L164"/>
    </row>
    <row r="165" spans="11:12">
      <c r="K165" s="144"/>
      <c r="L165"/>
    </row>
    <row r="166" spans="11:12">
      <c r="K166" s="144"/>
      <c r="L166"/>
    </row>
    <row r="167" spans="11:12">
      <c r="K167" s="144"/>
      <c r="L167"/>
    </row>
    <row r="168" spans="11:12">
      <c r="K168" s="144"/>
      <c r="L168"/>
    </row>
    <row r="169" spans="11:12">
      <c r="K169" s="144"/>
      <c r="L169"/>
    </row>
    <row r="170" spans="11:12">
      <c r="K170" s="144"/>
      <c r="L170"/>
    </row>
    <row r="171" spans="11:12">
      <c r="K171" s="144"/>
      <c r="L171"/>
    </row>
    <row r="172" spans="11:12">
      <c r="K172" s="144"/>
      <c r="L172"/>
    </row>
    <row r="173" spans="11:12">
      <c r="K173" s="144"/>
      <c r="L173"/>
    </row>
    <row r="174" spans="11:12">
      <c r="K174" s="144"/>
      <c r="L174"/>
    </row>
    <row r="175" spans="11:12">
      <c r="K175" s="144"/>
      <c r="L175"/>
    </row>
    <row r="176" spans="11:12">
      <c r="K176" s="144"/>
      <c r="L176"/>
    </row>
    <row r="177" spans="11:12">
      <c r="K177" s="144"/>
      <c r="L177"/>
    </row>
    <row r="178" spans="11:12">
      <c r="K178" s="144"/>
      <c r="L178"/>
    </row>
    <row r="179" spans="11:12">
      <c r="K179" s="144"/>
      <c r="L179"/>
    </row>
    <row r="180" spans="11:12">
      <c r="K180" s="144"/>
      <c r="L180"/>
    </row>
    <row r="181" spans="11:12">
      <c r="K181" s="144"/>
      <c r="L181"/>
    </row>
    <row r="182" spans="11:12">
      <c r="K182" s="144"/>
      <c r="L182"/>
    </row>
    <row r="183" spans="11:12">
      <c r="K183" s="144"/>
      <c r="L183"/>
    </row>
    <row r="184" spans="11:12">
      <c r="K184" s="144"/>
      <c r="L184"/>
    </row>
    <row r="185" spans="11:12">
      <c r="K185" s="144"/>
      <c r="L185"/>
    </row>
    <row r="186" spans="11:12">
      <c r="K186" s="144"/>
      <c r="L186"/>
    </row>
    <row r="187" spans="11:12">
      <c r="K187" s="144"/>
      <c r="L187"/>
    </row>
    <row r="188" spans="11:12">
      <c r="K188" s="144"/>
      <c r="L188"/>
    </row>
    <row r="189" spans="11:12">
      <c r="K189" s="144"/>
      <c r="L189"/>
    </row>
    <row r="190" spans="11:12">
      <c r="K190" s="144"/>
      <c r="L190"/>
    </row>
    <row r="191" spans="11:12">
      <c r="K191" s="144"/>
      <c r="L191"/>
    </row>
    <row r="192" spans="11:12">
      <c r="K192" s="144"/>
      <c r="L192"/>
    </row>
    <row r="193" spans="11:12">
      <c r="K193" s="144"/>
      <c r="L193"/>
    </row>
    <row r="194" spans="11:12">
      <c r="K194" s="144"/>
      <c r="L194"/>
    </row>
    <row r="195" spans="11:12">
      <c r="K195" s="144"/>
      <c r="L195"/>
    </row>
    <row r="196" spans="11:12">
      <c r="K196" s="144"/>
      <c r="L196"/>
    </row>
    <row r="197" spans="11:12">
      <c r="K197" s="144"/>
      <c r="L197"/>
    </row>
    <row r="198" spans="11:12">
      <c r="K198" s="144"/>
      <c r="L198"/>
    </row>
    <row r="199" spans="11:12">
      <c r="K199" s="144"/>
      <c r="L199"/>
    </row>
    <row r="200" spans="11:12">
      <c r="K200" s="144"/>
      <c r="L200"/>
    </row>
    <row r="201" spans="11:12">
      <c r="K201" s="144"/>
      <c r="L201"/>
    </row>
    <row r="202" spans="11:12">
      <c r="K202" s="144"/>
      <c r="L202"/>
    </row>
    <row r="203" spans="11:12">
      <c r="K203" s="144"/>
      <c r="L203"/>
    </row>
    <row r="204" spans="11:12">
      <c r="K204" s="144"/>
      <c r="L204"/>
    </row>
    <row r="205" spans="11:12">
      <c r="K205" s="144"/>
      <c r="L205"/>
    </row>
    <row r="206" spans="11:12">
      <c r="K206" s="144"/>
      <c r="L206"/>
    </row>
    <row r="207" spans="11:12">
      <c r="K207" s="144"/>
      <c r="L207"/>
    </row>
    <row r="208" spans="11:12">
      <c r="K208" s="144"/>
      <c r="L208"/>
    </row>
  </sheetData>
  <autoFilter ref="A1:V6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FF00"/>
    <pageSetUpPr fitToPage="1"/>
  </sheetPr>
  <dimension ref="A1:L69"/>
  <sheetViews>
    <sheetView zoomScaleNormal="100" workbookViewId="0">
      <pane ySplit="1" topLeftCell="A53" activePane="bottomLeft" state="frozenSplit"/>
      <selection activeCell="B1" sqref="B1"/>
      <selection pane="bottomLeft" activeCell="C73" sqref="C73"/>
    </sheetView>
  </sheetViews>
  <sheetFormatPr baseColWidth="10" defaultRowHeight="15"/>
  <cols>
    <col min="2" max="2" width="10.140625" customWidth="1"/>
    <col min="3" max="3" width="57.7109375" bestFit="1" customWidth="1"/>
    <col min="4" max="4" width="17.42578125" customWidth="1"/>
  </cols>
  <sheetData>
    <row r="1" spans="1:12">
      <c r="A1" s="32" t="s">
        <v>406</v>
      </c>
      <c r="B1" s="32" t="s">
        <v>568</v>
      </c>
      <c r="C1" s="32" t="s">
        <v>569</v>
      </c>
      <c r="D1" s="32" t="s">
        <v>570</v>
      </c>
      <c r="E1" s="32" t="s">
        <v>238</v>
      </c>
      <c r="F1" s="125" t="s">
        <v>1827</v>
      </c>
      <c r="G1" s="125" t="s">
        <v>409</v>
      </c>
      <c r="H1" s="125" t="s">
        <v>410</v>
      </c>
      <c r="I1" s="125" t="s">
        <v>1824</v>
      </c>
      <c r="J1" s="125" t="s">
        <v>1825</v>
      </c>
      <c r="K1" s="125" t="s">
        <v>1826</v>
      </c>
      <c r="L1" s="125" t="s">
        <v>1828</v>
      </c>
    </row>
    <row r="2" spans="1:12">
      <c r="A2">
        <v>533</v>
      </c>
      <c r="B2" s="13" t="s">
        <v>1741</v>
      </c>
      <c r="C2" s="13" t="s">
        <v>1873</v>
      </c>
      <c r="D2" s="13" t="s">
        <v>5</v>
      </c>
      <c r="E2" s="143" t="s">
        <v>427</v>
      </c>
    </row>
    <row r="3" spans="1:12">
      <c r="A3">
        <v>5</v>
      </c>
      <c r="B3" s="13" t="s">
        <v>23</v>
      </c>
      <c r="C3" s="13" t="s">
        <v>1086</v>
      </c>
      <c r="D3" s="13" t="s">
        <v>5</v>
      </c>
      <c r="E3" s="33" t="s">
        <v>243</v>
      </c>
    </row>
    <row r="4" spans="1:12">
      <c r="A4">
        <v>1</v>
      </c>
      <c r="B4" s="13" t="s">
        <v>0</v>
      </c>
      <c r="C4" s="13" t="s">
        <v>119</v>
      </c>
      <c r="D4" s="13" t="s">
        <v>0</v>
      </c>
      <c r="E4" s="33" t="s">
        <v>243</v>
      </c>
    </row>
    <row r="5" spans="1:12">
      <c r="A5">
        <v>57</v>
      </c>
      <c r="B5" s="13" t="s">
        <v>283</v>
      </c>
      <c r="C5" s="13" t="s">
        <v>402</v>
      </c>
      <c r="D5" s="13" t="s">
        <v>24</v>
      </c>
      <c r="E5" s="13" t="s">
        <v>243</v>
      </c>
    </row>
    <row r="6" spans="1:12">
      <c r="A6" s="139">
        <v>195</v>
      </c>
      <c r="B6" s="143" t="s">
        <v>62</v>
      </c>
      <c r="C6" s="143" t="s">
        <v>64</v>
      </c>
      <c r="D6" s="143" t="s">
        <v>63</v>
      </c>
      <c r="E6" s="143" t="s">
        <v>243</v>
      </c>
    </row>
    <row r="7" spans="1:12">
      <c r="A7">
        <v>528</v>
      </c>
      <c r="B7" s="13" t="s">
        <v>1107</v>
      </c>
      <c r="C7" s="139" t="s">
        <v>1110</v>
      </c>
      <c r="D7" s="13" t="s">
        <v>1103</v>
      </c>
      <c r="E7" s="13" t="s">
        <v>427</v>
      </c>
    </row>
    <row r="8" spans="1:12">
      <c r="A8">
        <v>509</v>
      </c>
      <c r="B8" s="13" t="s">
        <v>248</v>
      </c>
      <c r="C8" s="13" t="s">
        <v>571</v>
      </c>
      <c r="D8" s="13" t="s">
        <v>24</v>
      </c>
      <c r="E8" s="13" t="s">
        <v>427</v>
      </c>
    </row>
    <row r="9" spans="1:12">
      <c r="A9" s="139">
        <v>30</v>
      </c>
      <c r="B9" s="143" t="s">
        <v>1511</v>
      </c>
      <c r="C9" s="143" t="s">
        <v>1513</v>
      </c>
      <c r="D9" s="143" t="s">
        <v>66</v>
      </c>
      <c r="E9" s="143" t="s">
        <v>243</v>
      </c>
    </row>
    <row r="10" spans="1:12">
      <c r="A10">
        <v>603</v>
      </c>
      <c r="B10" s="13" t="s">
        <v>1964</v>
      </c>
      <c r="C10" s="13" t="s">
        <v>1967</v>
      </c>
      <c r="D10" s="13" t="s">
        <v>24</v>
      </c>
      <c r="E10" s="13" t="s">
        <v>427</v>
      </c>
    </row>
    <row r="11" spans="1:12">
      <c r="A11">
        <v>206</v>
      </c>
      <c r="B11" s="13" t="s">
        <v>382</v>
      </c>
      <c r="C11" s="13" t="s">
        <v>527</v>
      </c>
      <c r="D11" s="13" t="s">
        <v>382</v>
      </c>
      <c r="E11" s="13" t="s">
        <v>243</v>
      </c>
    </row>
    <row r="12" spans="1:12" s="139" customFormat="1">
      <c r="A12" s="139">
        <v>532</v>
      </c>
      <c r="B12" s="143" t="s">
        <v>1740</v>
      </c>
      <c r="C12" s="143" t="s">
        <v>1738</v>
      </c>
      <c r="D12" s="143" t="s">
        <v>5</v>
      </c>
      <c r="E12" s="143" t="s">
        <v>427</v>
      </c>
    </row>
    <row r="13" spans="1:12" s="139" customFormat="1">
      <c r="A13" s="139">
        <v>518</v>
      </c>
      <c r="B13" s="143" t="s">
        <v>641</v>
      </c>
      <c r="C13" s="19" t="s">
        <v>1530</v>
      </c>
      <c r="D13" s="143" t="s">
        <v>1373</v>
      </c>
      <c r="E13" s="143" t="s">
        <v>427</v>
      </c>
    </row>
    <row r="14" spans="1:12">
      <c r="A14" s="139">
        <v>501</v>
      </c>
      <c r="B14" s="13" t="s">
        <v>121</v>
      </c>
      <c r="C14" s="13" t="s">
        <v>1089</v>
      </c>
      <c r="D14" s="13" t="s">
        <v>5</v>
      </c>
      <c r="E14" s="13" t="s">
        <v>427</v>
      </c>
      <c r="F14" s="139"/>
      <c r="G14" s="139"/>
      <c r="H14" s="139"/>
      <c r="I14" s="139"/>
      <c r="J14" s="139"/>
      <c r="K14" s="139"/>
      <c r="L14" s="139"/>
    </row>
    <row r="15" spans="1:12">
      <c r="A15" s="142">
        <v>27</v>
      </c>
      <c r="B15" s="142" t="s">
        <v>1374</v>
      </c>
      <c r="C15" s="142" t="s">
        <v>1427</v>
      </c>
      <c r="D15" s="142" t="s">
        <v>1374</v>
      </c>
      <c r="E15" s="142" t="s">
        <v>243</v>
      </c>
    </row>
    <row r="16" spans="1:12">
      <c r="A16" s="139">
        <v>513</v>
      </c>
      <c r="B16" s="143" t="s">
        <v>360</v>
      </c>
      <c r="C16" s="143" t="s">
        <v>551</v>
      </c>
      <c r="D16" s="143" t="s">
        <v>362</v>
      </c>
      <c r="E16" s="143" t="s">
        <v>427</v>
      </c>
    </row>
    <row r="17" spans="1:5">
      <c r="A17">
        <v>506</v>
      </c>
      <c r="B17" s="13" t="s">
        <v>287</v>
      </c>
      <c r="C17" s="13" t="s">
        <v>1512</v>
      </c>
      <c r="D17" s="13" t="s">
        <v>66</v>
      </c>
      <c r="E17" s="13" t="s">
        <v>427</v>
      </c>
    </row>
    <row r="18" spans="1:5">
      <c r="A18">
        <v>514</v>
      </c>
      <c r="B18" s="13" t="s">
        <v>361</v>
      </c>
      <c r="C18" s="13" t="s">
        <v>381</v>
      </c>
      <c r="D18" s="13" t="s">
        <v>362</v>
      </c>
      <c r="E18" s="13" t="s">
        <v>427</v>
      </c>
    </row>
    <row r="19" spans="1:5">
      <c r="A19">
        <v>606</v>
      </c>
      <c r="B19" s="13" t="s">
        <v>1962</v>
      </c>
      <c r="C19" s="13" t="s">
        <v>1963</v>
      </c>
      <c r="D19" s="13" t="s">
        <v>5</v>
      </c>
      <c r="E19" s="13" t="s">
        <v>427</v>
      </c>
    </row>
    <row r="20" spans="1:5">
      <c r="A20">
        <v>604</v>
      </c>
      <c r="B20" s="13" t="s">
        <v>1965</v>
      </c>
      <c r="C20" s="13" t="s">
        <v>1968</v>
      </c>
      <c r="D20" s="13" t="s">
        <v>24</v>
      </c>
      <c r="E20" s="13" t="s">
        <v>427</v>
      </c>
    </row>
    <row r="21" spans="1:5">
      <c r="A21" s="139">
        <v>517</v>
      </c>
      <c r="B21" s="143" t="s">
        <v>227</v>
      </c>
      <c r="C21" s="20" t="s">
        <v>228</v>
      </c>
      <c r="D21" s="143" t="s">
        <v>1373</v>
      </c>
      <c r="E21" s="143" t="s">
        <v>427</v>
      </c>
    </row>
    <row r="22" spans="1:5">
      <c r="A22">
        <v>519</v>
      </c>
      <c r="B22" s="13" t="s">
        <v>640</v>
      </c>
      <c r="C22" s="82" t="s">
        <v>1531</v>
      </c>
      <c r="D22" s="13" t="s">
        <v>1373</v>
      </c>
      <c r="E22" s="13" t="s">
        <v>427</v>
      </c>
    </row>
    <row r="23" spans="1:5">
      <c r="A23">
        <v>600</v>
      </c>
      <c r="B23" s="13" t="s">
        <v>1970</v>
      </c>
      <c r="C23" s="139" t="s">
        <v>1973</v>
      </c>
      <c r="D23" s="13" t="s">
        <v>1954</v>
      </c>
      <c r="E23" s="13" t="s">
        <v>427</v>
      </c>
    </row>
    <row r="24" spans="1:5">
      <c r="A24">
        <v>521</v>
      </c>
      <c r="B24" s="13" t="s">
        <v>348</v>
      </c>
      <c r="C24" s="13" t="s">
        <v>301</v>
      </c>
      <c r="D24" s="13" t="s">
        <v>124</v>
      </c>
      <c r="E24" s="13" t="s">
        <v>427</v>
      </c>
    </row>
    <row r="25" spans="1:5">
      <c r="A25">
        <v>512</v>
      </c>
      <c r="B25" s="13" t="s">
        <v>1080</v>
      </c>
      <c r="C25" s="13" t="s">
        <v>1947</v>
      </c>
      <c r="D25" s="13" t="s">
        <v>24</v>
      </c>
      <c r="E25" s="13" t="s">
        <v>427</v>
      </c>
    </row>
    <row r="26" spans="1:5">
      <c r="A26">
        <v>526</v>
      </c>
      <c r="B26" s="13" t="s">
        <v>1079</v>
      </c>
      <c r="C26" s="139" t="s">
        <v>2452</v>
      </c>
      <c r="D26" s="13" t="s">
        <v>1076</v>
      </c>
      <c r="E26" s="13" t="s">
        <v>427</v>
      </c>
    </row>
    <row r="27" spans="1:5">
      <c r="A27">
        <v>38</v>
      </c>
      <c r="B27" s="13" t="s">
        <v>289</v>
      </c>
      <c r="C27" s="13" t="s">
        <v>1593</v>
      </c>
      <c r="D27" s="13" t="s">
        <v>288</v>
      </c>
      <c r="E27" s="13" t="s">
        <v>243</v>
      </c>
    </row>
    <row r="28" spans="1:5">
      <c r="A28">
        <v>536</v>
      </c>
      <c r="B28" s="13" t="s">
        <v>1822</v>
      </c>
      <c r="C28" s="139" t="s">
        <v>2453</v>
      </c>
      <c r="D28" s="13" t="s">
        <v>1076</v>
      </c>
      <c r="E28" s="13" t="s">
        <v>427</v>
      </c>
    </row>
    <row r="29" spans="1:5">
      <c r="A29">
        <v>90</v>
      </c>
      <c r="B29" s="13" t="s">
        <v>322</v>
      </c>
      <c r="C29" s="13" t="s">
        <v>1172</v>
      </c>
      <c r="D29" s="13" t="s">
        <v>323</v>
      </c>
      <c r="E29" s="13" t="s">
        <v>243</v>
      </c>
    </row>
    <row r="30" spans="1:5" s="139" customFormat="1">
      <c r="A30" s="139">
        <v>6</v>
      </c>
      <c r="B30" s="143" t="s">
        <v>24</v>
      </c>
      <c r="C30" s="143" t="s">
        <v>1087</v>
      </c>
      <c r="D30" s="143" t="s">
        <v>5</v>
      </c>
      <c r="E30" s="144" t="s">
        <v>243</v>
      </c>
    </row>
    <row r="31" spans="1:5" s="139" customFormat="1">
      <c r="A31" s="139">
        <v>537</v>
      </c>
      <c r="B31" s="143" t="s">
        <v>1862</v>
      </c>
      <c r="C31" s="143" t="s">
        <v>1860</v>
      </c>
      <c r="D31" s="143" t="s">
        <v>24</v>
      </c>
      <c r="E31" s="143" t="s">
        <v>427</v>
      </c>
    </row>
    <row r="32" spans="1:5" s="139" customFormat="1">
      <c r="A32" s="139">
        <v>527</v>
      </c>
      <c r="B32" s="143" t="s">
        <v>1108</v>
      </c>
      <c r="C32" s="139" t="s">
        <v>1109</v>
      </c>
      <c r="D32" s="143" t="s">
        <v>1103</v>
      </c>
      <c r="E32" s="143" t="s">
        <v>427</v>
      </c>
    </row>
    <row r="33" spans="1:12">
      <c r="A33">
        <v>529</v>
      </c>
      <c r="B33" s="13" t="s">
        <v>1106</v>
      </c>
      <c r="C33" s="139" t="s">
        <v>1534</v>
      </c>
      <c r="D33" s="13" t="s">
        <v>1103</v>
      </c>
      <c r="E33" s="13" t="s">
        <v>427</v>
      </c>
    </row>
    <row r="34" spans="1:12">
      <c r="A34">
        <v>177</v>
      </c>
      <c r="B34" s="13" t="s">
        <v>1945</v>
      </c>
      <c r="C34" s="139" t="s">
        <v>1598</v>
      </c>
      <c r="D34" s="13" t="s">
        <v>1076</v>
      </c>
      <c r="E34" s="13" t="s">
        <v>243</v>
      </c>
    </row>
    <row r="35" spans="1:12" s="139" customFormat="1">
      <c r="A35" s="139">
        <v>520</v>
      </c>
      <c r="B35" s="143" t="s">
        <v>363</v>
      </c>
      <c r="C35" s="143" t="s">
        <v>364</v>
      </c>
      <c r="D35" s="143" t="s">
        <v>363</v>
      </c>
      <c r="E35" s="143" t="s">
        <v>427</v>
      </c>
    </row>
    <row r="36" spans="1:12" s="9" customFormat="1">
      <c r="A36" s="139">
        <v>601</v>
      </c>
      <c r="B36" s="13" t="s">
        <v>1971</v>
      </c>
      <c r="C36" s="139" t="s">
        <v>1974</v>
      </c>
      <c r="D36" s="13" t="s">
        <v>1956</v>
      </c>
      <c r="E36" s="13" t="s">
        <v>427</v>
      </c>
      <c r="F36" s="139"/>
      <c r="G36" s="139"/>
      <c r="H36" s="139"/>
      <c r="I36" s="139"/>
      <c r="J36" s="139"/>
      <c r="K36" s="139"/>
      <c r="L36" s="139"/>
    </row>
    <row r="37" spans="1:12">
      <c r="A37" s="139">
        <v>530</v>
      </c>
      <c r="B37" s="13" t="s">
        <v>1672</v>
      </c>
      <c r="C37" s="139" t="s">
        <v>1673</v>
      </c>
      <c r="D37" s="13" t="s">
        <v>1670</v>
      </c>
      <c r="E37" s="13" t="s">
        <v>427</v>
      </c>
    </row>
    <row r="38" spans="1:12">
      <c r="A38">
        <v>523</v>
      </c>
      <c r="B38" s="13" t="s">
        <v>349</v>
      </c>
      <c r="C38" s="13" t="s">
        <v>353</v>
      </c>
      <c r="D38" s="13" t="s">
        <v>124</v>
      </c>
      <c r="E38" s="13" t="s">
        <v>427</v>
      </c>
    </row>
    <row r="39" spans="1:12">
      <c r="A39">
        <v>540</v>
      </c>
      <c r="B39" s="13" t="s">
        <v>2553</v>
      </c>
      <c r="C39" s="13" t="s">
        <v>2554</v>
      </c>
      <c r="D39" s="13" t="s">
        <v>124</v>
      </c>
      <c r="E39" s="13" t="s">
        <v>427</v>
      </c>
    </row>
    <row r="40" spans="1:12">
      <c r="A40" s="139">
        <v>522</v>
      </c>
      <c r="B40" s="13" t="s">
        <v>302</v>
      </c>
      <c r="C40" s="13" t="s">
        <v>1160</v>
      </c>
      <c r="D40" s="13" t="s">
        <v>124</v>
      </c>
      <c r="E40" s="13" t="s">
        <v>427</v>
      </c>
    </row>
    <row r="41" spans="1:12">
      <c r="A41" s="142">
        <v>515</v>
      </c>
      <c r="B41" s="143" t="s">
        <v>334</v>
      </c>
      <c r="C41" s="143" t="s">
        <v>1914</v>
      </c>
      <c r="D41" s="143" t="s">
        <v>336</v>
      </c>
      <c r="E41" s="143" t="s">
        <v>427</v>
      </c>
    </row>
    <row r="42" spans="1:12">
      <c r="A42" s="147">
        <v>40</v>
      </c>
      <c r="B42" s="147" t="s">
        <v>1592</v>
      </c>
      <c r="C42" s="147" t="s">
        <v>1902</v>
      </c>
      <c r="D42" s="147" t="s">
        <v>288</v>
      </c>
      <c r="E42" s="147" t="s">
        <v>243</v>
      </c>
    </row>
    <row r="43" spans="1:12">
      <c r="A43">
        <v>516</v>
      </c>
      <c r="B43" s="13" t="s">
        <v>124</v>
      </c>
      <c r="C43" s="143" t="s">
        <v>80</v>
      </c>
      <c r="D43" s="13" t="s">
        <v>1373</v>
      </c>
      <c r="E43" s="13" t="s">
        <v>427</v>
      </c>
    </row>
    <row r="44" spans="1:12">
      <c r="A44">
        <v>602</v>
      </c>
      <c r="B44" s="13" t="s">
        <v>1972</v>
      </c>
      <c r="C44" s="139" t="s">
        <v>1975</v>
      </c>
      <c r="D44" s="13" t="s">
        <v>1958</v>
      </c>
      <c r="E44" s="13" t="s">
        <v>427</v>
      </c>
    </row>
    <row r="45" spans="1:12">
      <c r="A45">
        <v>524</v>
      </c>
      <c r="B45" s="13" t="s">
        <v>151</v>
      </c>
      <c r="C45" s="143" t="s">
        <v>176</v>
      </c>
      <c r="D45" s="13" t="s">
        <v>177</v>
      </c>
      <c r="E45" s="13" t="s">
        <v>427</v>
      </c>
    </row>
    <row r="46" spans="1:12">
      <c r="A46">
        <v>502</v>
      </c>
      <c r="B46" s="13" t="s">
        <v>122</v>
      </c>
      <c r="C46" s="143" t="s">
        <v>1090</v>
      </c>
      <c r="D46" s="13" t="s">
        <v>5</v>
      </c>
      <c r="E46" s="13" t="s">
        <v>427</v>
      </c>
    </row>
    <row r="47" spans="1:12">
      <c r="A47">
        <v>500</v>
      </c>
      <c r="B47" s="13" t="s">
        <v>120</v>
      </c>
      <c r="C47" s="13" t="s">
        <v>1088</v>
      </c>
      <c r="D47" s="13" t="s">
        <v>5</v>
      </c>
      <c r="E47" s="13" t="s">
        <v>427</v>
      </c>
    </row>
    <row r="48" spans="1:12">
      <c r="A48">
        <v>531</v>
      </c>
      <c r="B48" s="13" t="s">
        <v>1739</v>
      </c>
      <c r="C48" s="13" t="s">
        <v>1737</v>
      </c>
      <c r="D48" s="13" t="s">
        <v>5</v>
      </c>
      <c r="E48" s="13" t="s">
        <v>427</v>
      </c>
    </row>
    <row r="49" spans="1:12">
      <c r="A49">
        <v>605</v>
      </c>
      <c r="B49" s="13" t="s">
        <v>1960</v>
      </c>
      <c r="C49" s="143" t="s">
        <v>1961</v>
      </c>
      <c r="D49" s="13" t="s">
        <v>5</v>
      </c>
      <c r="E49" s="13" t="s">
        <v>427</v>
      </c>
    </row>
    <row r="50" spans="1:12">
      <c r="A50">
        <v>63</v>
      </c>
      <c r="B50" s="13" t="s">
        <v>574</v>
      </c>
      <c r="C50" s="143" t="s">
        <v>335</v>
      </c>
      <c r="D50" s="13" t="s">
        <v>24</v>
      </c>
      <c r="E50" s="13" t="s">
        <v>243</v>
      </c>
    </row>
    <row r="51" spans="1:12">
      <c r="A51" s="139">
        <v>507</v>
      </c>
      <c r="B51" s="13" t="s">
        <v>336</v>
      </c>
      <c r="C51" s="143" t="s">
        <v>1516</v>
      </c>
      <c r="D51" s="13" t="s">
        <v>66</v>
      </c>
      <c r="E51" s="13" t="s">
        <v>427</v>
      </c>
      <c r="F51" s="139"/>
      <c r="G51" s="139"/>
      <c r="H51" s="139"/>
      <c r="I51" s="139"/>
      <c r="J51" s="139"/>
      <c r="K51" s="139"/>
      <c r="L51" s="139"/>
    </row>
    <row r="52" spans="1:12">
      <c r="A52" s="142">
        <v>123</v>
      </c>
      <c r="B52" s="13" t="s">
        <v>337</v>
      </c>
      <c r="C52" s="143" t="s">
        <v>1539</v>
      </c>
      <c r="D52" s="13" t="s">
        <v>336</v>
      </c>
      <c r="E52" s="13" t="s">
        <v>243</v>
      </c>
      <c r="F52" s="142"/>
      <c r="G52" s="142"/>
      <c r="H52" s="142"/>
      <c r="I52" s="142"/>
      <c r="J52" s="142"/>
      <c r="K52" s="142"/>
      <c r="L52" s="142"/>
    </row>
    <row r="53" spans="1:12">
      <c r="A53">
        <v>607</v>
      </c>
      <c r="B53" s="13" t="s">
        <v>1966</v>
      </c>
      <c r="C53" s="143" t="s">
        <v>1969</v>
      </c>
      <c r="D53" s="13" t="s">
        <v>24</v>
      </c>
      <c r="E53" s="13" t="s">
        <v>427</v>
      </c>
    </row>
    <row r="54" spans="1:12" s="139" customFormat="1">
      <c r="A54" s="139">
        <v>504</v>
      </c>
      <c r="B54" s="143" t="s">
        <v>123</v>
      </c>
      <c r="C54" s="143" t="s">
        <v>1091</v>
      </c>
      <c r="D54" s="143" t="s">
        <v>5</v>
      </c>
      <c r="E54" s="143" t="s">
        <v>427</v>
      </c>
    </row>
    <row r="55" spans="1:12">
      <c r="A55">
        <v>508</v>
      </c>
      <c r="B55" s="13" t="s">
        <v>66</v>
      </c>
      <c r="C55" s="143" t="s">
        <v>575</v>
      </c>
      <c r="D55" s="13" t="s">
        <v>24</v>
      </c>
      <c r="E55" s="13" t="s">
        <v>427</v>
      </c>
    </row>
    <row r="56" spans="1:12">
      <c r="A56">
        <v>510</v>
      </c>
      <c r="B56" s="13" t="s">
        <v>186</v>
      </c>
      <c r="C56" s="143" t="s">
        <v>1081</v>
      </c>
      <c r="D56" s="13" t="s">
        <v>24</v>
      </c>
      <c r="E56" s="13" t="s">
        <v>427</v>
      </c>
    </row>
    <row r="57" spans="1:12">
      <c r="A57">
        <v>505</v>
      </c>
      <c r="B57" s="13" t="s">
        <v>299</v>
      </c>
      <c r="C57" s="143" t="s">
        <v>576</v>
      </c>
      <c r="D57" s="13" t="s">
        <v>81</v>
      </c>
      <c r="E57" s="13" t="s">
        <v>427</v>
      </c>
    </row>
    <row r="58" spans="1:12">
      <c r="A58">
        <v>61</v>
      </c>
      <c r="B58" s="13" t="s">
        <v>328</v>
      </c>
      <c r="C58" s="143" t="s">
        <v>1861</v>
      </c>
      <c r="D58" s="13" t="s">
        <v>24</v>
      </c>
      <c r="E58" s="13" t="s">
        <v>243</v>
      </c>
    </row>
    <row r="59" spans="1:12">
      <c r="A59">
        <v>13</v>
      </c>
      <c r="B59" s="13" t="s">
        <v>82</v>
      </c>
      <c r="C59" s="143" t="s">
        <v>84</v>
      </c>
      <c r="D59" s="13" t="s">
        <v>83</v>
      </c>
      <c r="E59" s="13" t="s">
        <v>243</v>
      </c>
    </row>
    <row r="60" spans="1:12">
      <c r="A60">
        <v>534</v>
      </c>
      <c r="B60" s="143" t="s">
        <v>1742</v>
      </c>
      <c r="C60" s="139" t="s">
        <v>1743</v>
      </c>
      <c r="D60" s="143" t="s">
        <v>1073</v>
      </c>
      <c r="E60" s="143" t="s">
        <v>427</v>
      </c>
    </row>
    <row r="61" spans="1:12">
      <c r="A61">
        <v>535</v>
      </c>
      <c r="B61" s="143" t="s">
        <v>1763</v>
      </c>
      <c r="C61" s="139" t="s">
        <v>1762</v>
      </c>
      <c r="D61" s="143" t="s">
        <v>1073</v>
      </c>
      <c r="E61" s="143" t="s">
        <v>427</v>
      </c>
    </row>
    <row r="62" spans="1:12">
      <c r="A62">
        <v>525</v>
      </c>
      <c r="B62" s="143" t="s">
        <v>1078</v>
      </c>
      <c r="C62" s="139" t="s">
        <v>1150</v>
      </c>
      <c r="D62" s="143" t="s">
        <v>1073</v>
      </c>
      <c r="E62" s="143" t="s">
        <v>427</v>
      </c>
    </row>
    <row r="63" spans="1:12">
      <c r="A63">
        <v>900</v>
      </c>
      <c r="B63" s="143" t="s">
        <v>2474</v>
      </c>
      <c r="C63" t="s">
        <v>2473</v>
      </c>
      <c r="D63" s="143" t="s">
        <v>2472</v>
      </c>
      <c r="E63" s="143" t="s">
        <v>427</v>
      </c>
    </row>
    <row r="64" spans="1:12">
      <c r="A64">
        <v>901</v>
      </c>
      <c r="B64" s="143" t="s">
        <v>2475</v>
      </c>
      <c r="C64" s="139" t="s">
        <v>2477</v>
      </c>
      <c r="D64" s="143" t="s">
        <v>2472</v>
      </c>
      <c r="E64" s="143" t="s">
        <v>427</v>
      </c>
    </row>
    <row r="65" spans="1:5">
      <c r="A65">
        <v>902</v>
      </c>
      <c r="B65" s="143" t="s">
        <v>2476</v>
      </c>
      <c r="C65" s="139" t="s">
        <v>2478</v>
      </c>
      <c r="D65" s="143" t="s">
        <v>2472</v>
      </c>
      <c r="E65" s="143" t="s">
        <v>427</v>
      </c>
    </row>
    <row r="66" spans="1:5">
      <c r="A66">
        <v>903</v>
      </c>
      <c r="B66" s="143" t="s">
        <v>2472</v>
      </c>
      <c r="C66" s="139" t="s">
        <v>2479</v>
      </c>
      <c r="D66" s="143" t="s">
        <v>2472</v>
      </c>
      <c r="E66" s="143" t="s">
        <v>427</v>
      </c>
    </row>
    <row r="67" spans="1:5" s="139" customFormat="1">
      <c r="A67" s="139">
        <v>608</v>
      </c>
      <c r="B67" s="215" t="s">
        <v>2710</v>
      </c>
      <c r="C67" s="215" t="s">
        <v>2709</v>
      </c>
      <c r="D67" s="215" t="s">
        <v>362</v>
      </c>
      <c r="E67" s="215" t="s">
        <v>427</v>
      </c>
    </row>
    <row r="68" spans="1:5">
      <c r="A68" s="139">
        <v>609</v>
      </c>
      <c r="B68" s="215" t="s">
        <v>2605</v>
      </c>
      <c r="C68" s="215" t="s">
        <v>2606</v>
      </c>
      <c r="D68" s="215" t="s">
        <v>334</v>
      </c>
      <c r="E68" s="215" t="s">
        <v>427</v>
      </c>
    </row>
    <row r="69" spans="1:5">
      <c r="A69" s="139">
        <v>610</v>
      </c>
      <c r="B69" s="215" t="s">
        <v>2610</v>
      </c>
      <c r="C69" s="215" t="s">
        <v>2685</v>
      </c>
      <c r="D69" s="215" t="s">
        <v>2684</v>
      </c>
      <c r="E69" s="215" t="s">
        <v>427</v>
      </c>
    </row>
  </sheetData>
  <autoFilter ref="A1:L66">
    <sortState ref="A2:L66">
      <sortCondition ref="B1:B66"/>
    </sortState>
  </autoFilter>
  <pageMargins left="0.7" right="0.7" top="0.75" bottom="0.75" header="0.3" footer="0.3"/>
  <pageSetup paperSize="9" scale="8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0"/>
  <sheetViews>
    <sheetView zoomScale="80" zoomScaleNormal="80" workbookViewId="0"/>
  </sheetViews>
  <sheetFormatPr baseColWidth="10" defaultRowHeight="15"/>
  <cols>
    <col min="1" max="1" width="41" bestFit="1" customWidth="1"/>
    <col min="2" max="2" width="6.5703125" bestFit="1" customWidth="1"/>
    <col min="4" max="4" width="7" bestFit="1" customWidth="1"/>
    <col min="5" max="7" width="7" customWidth="1"/>
    <col min="8" max="8" width="6.42578125" bestFit="1" customWidth="1"/>
    <col min="10" max="10" width="52.42578125" customWidth="1"/>
    <col min="11" max="11" width="6.28515625" bestFit="1" customWidth="1"/>
    <col min="12" max="12" width="52.42578125" style="161" customWidth="1"/>
    <col min="13" max="13" width="5" bestFit="1" customWidth="1"/>
    <col min="14" max="14" width="7.7109375" bestFit="1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17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9" t="s">
        <v>244</v>
      </c>
      <c r="B2" t="s">
        <v>245</v>
      </c>
      <c r="C2" t="s">
        <v>610</v>
      </c>
      <c r="D2" t="s">
        <v>243</v>
      </c>
      <c r="H2">
        <f>COUNTIF($J$2:$J$397,A2)</f>
        <v>1</v>
      </c>
      <c r="J2" s="3" t="s">
        <v>613</v>
      </c>
      <c r="K2" s="4"/>
      <c r="L2" s="204"/>
      <c r="O2" t="s">
        <v>427</v>
      </c>
      <c r="Q2" t="s">
        <v>299</v>
      </c>
    </row>
    <row r="3" spans="1:22">
      <c r="A3" s="1" t="s">
        <v>1388</v>
      </c>
      <c r="B3" t="s">
        <v>1557</v>
      </c>
      <c r="D3" t="s">
        <v>427</v>
      </c>
      <c r="H3">
        <f>COUNTIF($J$2:$J$397,A3)</f>
        <v>1</v>
      </c>
      <c r="J3" s="10" t="s">
        <v>244</v>
      </c>
      <c r="K3" s="1" t="str">
        <f>VLOOKUP(J3,$A$1:$I$287,2,FALSE)</f>
        <v>x0</v>
      </c>
      <c r="L3" s="189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1614</v>
      </c>
      <c r="B4" t="s">
        <v>1558</v>
      </c>
      <c r="D4" t="s">
        <v>427</v>
      </c>
      <c r="H4">
        <f>COUNTIF($J$2:$J$397,A4)</f>
        <v>1</v>
      </c>
      <c r="J4" s="16" t="s">
        <v>1388</v>
      </c>
      <c r="K4" s="1" t="str">
        <f>VLOOKUP(J4,$A$1:$I$287,2,FALSE)</f>
        <v>e500</v>
      </c>
      <c r="L4" s="178" t="str">
        <f>J4</f>
        <v>Placements nets de transferts ou alloués</v>
      </c>
      <c r="M4" s="52" t="s">
        <v>190</v>
      </c>
      <c r="N4" s="52" t="s">
        <v>192</v>
      </c>
      <c r="O4" t="s">
        <v>427</v>
      </c>
    </row>
    <row r="5" spans="1:22">
      <c r="A5" s="1" t="s">
        <v>1389</v>
      </c>
      <c r="B5" t="s">
        <v>1559</v>
      </c>
      <c r="D5" t="s">
        <v>427</v>
      </c>
      <c r="H5">
        <f>COUNTIF($J$2:$J$397,A5)</f>
        <v>1</v>
      </c>
      <c r="J5" s="17" t="s">
        <v>1614</v>
      </c>
      <c r="K5" s="1" t="str">
        <f>VLOOKUP(J5,$A$1:$I$287,2,FALSE)</f>
        <v>e501</v>
      </c>
      <c r="L5" s="178" t="str">
        <f>J5</f>
        <v>Placements non transférés ou alloués</v>
      </c>
      <c r="M5" s="52"/>
      <c r="N5" s="52" t="s">
        <v>192</v>
      </c>
      <c r="O5" t="s">
        <v>427</v>
      </c>
    </row>
    <row r="6" spans="1:22">
      <c r="J6" s="17" t="s">
        <v>1389</v>
      </c>
      <c r="K6" s="1" t="str">
        <f>VLOOKUP(J6,$A$1:$I$287,2,FALSE)</f>
        <v>e502</v>
      </c>
      <c r="L6" s="178" t="str">
        <f>J6</f>
        <v>Placements transférés ou alloués</v>
      </c>
      <c r="M6" s="52"/>
      <c r="N6" s="52" t="s">
        <v>191</v>
      </c>
      <c r="O6" t="s">
        <v>427</v>
      </c>
    </row>
    <row r="10" spans="1:22">
      <c r="C10" s="97"/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FF00"/>
  </sheetPr>
  <dimension ref="A1:Q299"/>
  <sheetViews>
    <sheetView zoomScaleNormal="100" workbookViewId="0">
      <pane ySplit="1" topLeftCell="A285" activePane="bottomLeft" state="frozen"/>
      <selection activeCell="B1" sqref="B1"/>
      <selection pane="bottomLeft" activeCell="A72" sqref="A72"/>
    </sheetView>
  </sheetViews>
  <sheetFormatPr baseColWidth="10" defaultColWidth="11.42578125" defaultRowHeight="15"/>
  <cols>
    <col min="1" max="1" width="68.85546875" style="9" customWidth="1"/>
    <col min="2" max="2" width="7" bestFit="1" customWidth="1"/>
    <col min="3" max="3" width="7" style="9" customWidth="1"/>
    <col min="4" max="4" width="27.140625" style="9" bestFit="1" customWidth="1"/>
    <col min="5" max="5" width="10.140625" style="9" bestFit="1" customWidth="1"/>
    <col min="6" max="6" width="11.42578125" style="9"/>
    <col min="7" max="7" width="0" style="9" hidden="1" customWidth="1"/>
    <col min="8" max="8" width="15.140625" style="9" bestFit="1" customWidth="1"/>
    <col min="9" max="16384" width="11.42578125" style="9"/>
  </cols>
  <sheetData>
    <row r="1" spans="1:17">
      <c r="A1" s="34" t="s">
        <v>577</v>
      </c>
      <c r="B1" s="35" t="s">
        <v>235</v>
      </c>
      <c r="C1" s="34" t="s">
        <v>238</v>
      </c>
      <c r="D1" s="34" t="s">
        <v>578</v>
      </c>
      <c r="E1" s="35" t="s">
        <v>579</v>
      </c>
      <c r="F1" s="35" t="s">
        <v>234</v>
      </c>
      <c r="G1" s="34" t="s">
        <v>580</v>
      </c>
      <c r="H1" s="34" t="s">
        <v>581</v>
      </c>
      <c r="I1" s="125" t="s">
        <v>1824</v>
      </c>
      <c r="J1" s="125" t="s">
        <v>1825</v>
      </c>
      <c r="K1" s="125" t="s">
        <v>1826</v>
      </c>
      <c r="L1" s="125" t="s">
        <v>582</v>
      </c>
      <c r="M1" s="124" t="s">
        <v>234</v>
      </c>
      <c r="N1" s="125" t="s">
        <v>235</v>
      </c>
      <c r="O1" s="125" t="s">
        <v>236</v>
      </c>
      <c r="P1" s="125" t="s">
        <v>237</v>
      </c>
      <c r="Q1" s="125" t="s">
        <v>238</v>
      </c>
    </row>
    <row r="2" spans="1:17">
      <c r="A2" s="9" t="s">
        <v>1564</v>
      </c>
      <c r="B2" t="s">
        <v>1256</v>
      </c>
      <c r="C2" s="9" t="s">
        <v>427</v>
      </c>
      <c r="D2" s="144" t="s">
        <v>588</v>
      </c>
      <c r="H2" s="9" t="s">
        <v>583</v>
      </c>
    </row>
    <row r="3" spans="1:17">
      <c r="A3" s="9" t="s">
        <v>1565</v>
      </c>
      <c r="B3" t="s">
        <v>1608</v>
      </c>
      <c r="C3" s="9" t="s">
        <v>427</v>
      </c>
      <c r="D3" s="9" t="s">
        <v>1133</v>
      </c>
      <c r="H3" s="9" t="s">
        <v>583</v>
      </c>
    </row>
    <row r="4" spans="1:17">
      <c r="A4" s="9" t="s">
        <v>1566</v>
      </c>
      <c r="B4" t="s">
        <v>1257</v>
      </c>
      <c r="C4" s="9" t="s">
        <v>427</v>
      </c>
      <c r="D4" s="144" t="s">
        <v>588</v>
      </c>
      <c r="H4" s="9" t="s">
        <v>583</v>
      </c>
    </row>
    <row r="5" spans="1:17">
      <c r="A5" s="9" t="s">
        <v>1119</v>
      </c>
      <c r="B5" t="s">
        <v>1258</v>
      </c>
      <c r="C5" s="9" t="s">
        <v>427</v>
      </c>
      <c r="D5" s="144" t="s">
        <v>588</v>
      </c>
      <c r="H5" s="9" t="s">
        <v>583</v>
      </c>
    </row>
    <row r="6" spans="1:17">
      <c r="A6" s="9" t="s">
        <v>1540</v>
      </c>
      <c r="B6" t="s">
        <v>1259</v>
      </c>
      <c r="C6" s="9" t="s">
        <v>427</v>
      </c>
      <c r="D6" s="144" t="s">
        <v>588</v>
      </c>
      <c r="H6" s="9" t="s">
        <v>583</v>
      </c>
    </row>
    <row r="7" spans="1:17">
      <c r="A7" s="9" t="s">
        <v>1120</v>
      </c>
      <c r="B7" t="s">
        <v>1260</v>
      </c>
      <c r="C7" s="9" t="s">
        <v>427</v>
      </c>
      <c r="D7" s="144" t="s">
        <v>588</v>
      </c>
      <c r="H7" s="9" t="s">
        <v>583</v>
      </c>
    </row>
    <row r="8" spans="1:17">
      <c r="A8" s="9" t="s">
        <v>471</v>
      </c>
      <c r="B8" s="139" t="s">
        <v>1261</v>
      </c>
      <c r="C8" s="9" t="s">
        <v>427</v>
      </c>
      <c r="D8" s="144" t="s">
        <v>588</v>
      </c>
      <c r="H8" s="9" t="s">
        <v>583</v>
      </c>
    </row>
    <row r="9" spans="1:17">
      <c r="A9" s="9" t="s">
        <v>1541</v>
      </c>
      <c r="B9" s="139" t="s">
        <v>1262</v>
      </c>
      <c r="C9" s="9" t="s">
        <v>427</v>
      </c>
      <c r="D9" s="144" t="s">
        <v>588</v>
      </c>
      <c r="H9" s="9" t="s">
        <v>583</v>
      </c>
    </row>
    <row r="10" spans="1:17">
      <c r="A10" s="9" t="s">
        <v>1842</v>
      </c>
      <c r="B10" s="139" t="s">
        <v>1263</v>
      </c>
      <c r="C10" s="9" t="s">
        <v>427</v>
      </c>
      <c r="D10" s="144" t="s">
        <v>588</v>
      </c>
      <c r="H10" s="9" t="s">
        <v>583</v>
      </c>
    </row>
    <row r="11" spans="1:17">
      <c r="A11" s="9" t="s">
        <v>460</v>
      </c>
      <c r="B11" s="139" t="s">
        <v>1264</v>
      </c>
      <c r="C11" s="9" t="s">
        <v>427</v>
      </c>
      <c r="D11" s="144" t="s">
        <v>588</v>
      </c>
      <c r="H11" s="9" t="s">
        <v>583</v>
      </c>
    </row>
    <row r="12" spans="1:17">
      <c r="A12" s="9" t="s">
        <v>458</v>
      </c>
      <c r="B12" s="139" t="s">
        <v>1265</v>
      </c>
      <c r="C12" s="9" t="s">
        <v>427</v>
      </c>
      <c r="D12" s="144" t="s">
        <v>588</v>
      </c>
      <c r="H12" s="9" t="s">
        <v>583</v>
      </c>
    </row>
    <row r="13" spans="1:17">
      <c r="A13" s="9" t="s">
        <v>459</v>
      </c>
      <c r="B13" s="139" t="s">
        <v>1266</v>
      </c>
      <c r="C13" s="9" t="s">
        <v>427</v>
      </c>
      <c r="D13" s="144" t="s">
        <v>588</v>
      </c>
      <c r="H13" s="9" t="s">
        <v>583</v>
      </c>
    </row>
    <row r="14" spans="1:17">
      <c r="A14" s="9" t="s">
        <v>499</v>
      </c>
      <c r="B14" t="s">
        <v>1267</v>
      </c>
      <c r="C14" s="9" t="s">
        <v>427</v>
      </c>
      <c r="D14" s="144" t="s">
        <v>588</v>
      </c>
      <c r="H14" s="9" t="s">
        <v>583</v>
      </c>
    </row>
    <row r="15" spans="1:17">
      <c r="A15" s="9" t="s">
        <v>1131</v>
      </c>
      <c r="B15" t="s">
        <v>1268</v>
      </c>
      <c r="C15" s="9" t="s">
        <v>427</v>
      </c>
      <c r="D15" s="144" t="s">
        <v>588</v>
      </c>
      <c r="H15" s="9" t="s">
        <v>583</v>
      </c>
    </row>
    <row r="16" spans="1:17">
      <c r="A16" s="9" t="s">
        <v>1253</v>
      </c>
      <c r="B16" t="s">
        <v>1269</v>
      </c>
      <c r="C16" s="9" t="s">
        <v>427</v>
      </c>
      <c r="D16" s="144" t="s">
        <v>588</v>
      </c>
      <c r="H16" s="9" t="s">
        <v>583</v>
      </c>
    </row>
    <row r="17" spans="1:8">
      <c r="A17" s="9" t="s">
        <v>428</v>
      </c>
      <c r="B17" t="s">
        <v>590</v>
      </c>
      <c r="C17" s="9" t="s">
        <v>427</v>
      </c>
      <c r="D17" s="9" t="s">
        <v>584</v>
      </c>
      <c r="E17" s="9" t="s">
        <v>382</v>
      </c>
      <c r="F17" s="134" t="s">
        <v>1927</v>
      </c>
      <c r="H17" s="9" t="s">
        <v>583</v>
      </c>
    </row>
    <row r="18" spans="1:8">
      <c r="A18" s="9" t="s">
        <v>1892</v>
      </c>
      <c r="B18" s="142" t="s">
        <v>591</v>
      </c>
      <c r="C18" s="9" t="s">
        <v>427</v>
      </c>
      <c r="D18" s="9" t="s">
        <v>584</v>
      </c>
      <c r="E18" s="9" t="s">
        <v>382</v>
      </c>
      <c r="F18" s="134" t="s">
        <v>1927</v>
      </c>
      <c r="H18" s="9" t="s">
        <v>583</v>
      </c>
    </row>
    <row r="19" spans="1:8">
      <c r="A19" s="9" t="s">
        <v>1843</v>
      </c>
      <c r="B19" t="s">
        <v>1270</v>
      </c>
      <c r="C19" s="9" t="s">
        <v>427</v>
      </c>
      <c r="D19" s="144" t="s">
        <v>588</v>
      </c>
      <c r="F19" s="142"/>
      <c r="H19" s="9" t="s">
        <v>583</v>
      </c>
    </row>
    <row r="20" spans="1:8">
      <c r="A20" s="9" t="s">
        <v>479</v>
      </c>
      <c r="B20" t="s">
        <v>1271</v>
      </c>
      <c r="C20" s="9" t="s">
        <v>427</v>
      </c>
      <c r="D20" s="147" t="s">
        <v>1613</v>
      </c>
      <c r="F20" s="142"/>
      <c r="H20" s="9" t="s">
        <v>583</v>
      </c>
    </row>
    <row r="21" spans="1:8">
      <c r="A21" s="142" t="s">
        <v>462</v>
      </c>
      <c r="B21" s="142" t="s">
        <v>592</v>
      </c>
      <c r="C21" s="142" t="s">
        <v>427</v>
      </c>
      <c r="D21" s="142" t="s">
        <v>584</v>
      </c>
      <c r="E21" s="142" t="s">
        <v>24</v>
      </c>
      <c r="F21" s="134">
        <v>210</v>
      </c>
      <c r="G21" s="142"/>
      <c r="H21" s="142" t="s">
        <v>583</v>
      </c>
    </row>
    <row r="22" spans="1:8">
      <c r="A22" s="9" t="s">
        <v>398</v>
      </c>
      <c r="B22" t="s">
        <v>1272</v>
      </c>
      <c r="C22" s="9" t="s">
        <v>427</v>
      </c>
      <c r="D22" s="144" t="s">
        <v>588</v>
      </c>
      <c r="F22" s="142"/>
      <c r="H22" s="9" t="s">
        <v>583</v>
      </c>
    </row>
    <row r="23" spans="1:8">
      <c r="A23" s="9" t="s">
        <v>401</v>
      </c>
      <c r="B23" t="s">
        <v>1273</v>
      </c>
      <c r="C23" s="9" t="s">
        <v>427</v>
      </c>
      <c r="D23" s="144" t="s">
        <v>588</v>
      </c>
      <c r="F23" s="142"/>
      <c r="H23" s="9" t="s">
        <v>583</v>
      </c>
    </row>
    <row r="24" spans="1:8">
      <c r="A24" s="9" t="s">
        <v>1249</v>
      </c>
      <c r="B24" t="s">
        <v>1274</v>
      </c>
      <c r="C24" s="9" t="s">
        <v>427</v>
      </c>
      <c r="D24" s="144" t="s">
        <v>588</v>
      </c>
      <c r="F24" s="142"/>
      <c r="H24" s="9" t="s">
        <v>583</v>
      </c>
    </row>
    <row r="25" spans="1:8">
      <c r="A25" s="9" t="s">
        <v>1118</v>
      </c>
      <c r="B25" t="s">
        <v>1275</v>
      </c>
      <c r="C25" s="9" t="s">
        <v>427</v>
      </c>
      <c r="D25" s="144" t="s">
        <v>588</v>
      </c>
      <c r="F25" s="142"/>
      <c r="H25" s="9" t="s">
        <v>583</v>
      </c>
    </row>
    <row r="26" spans="1:8">
      <c r="A26" s="9" t="s">
        <v>1124</v>
      </c>
      <c r="B26" t="s">
        <v>1276</v>
      </c>
      <c r="C26" s="9" t="s">
        <v>427</v>
      </c>
      <c r="D26" s="144" t="s">
        <v>588</v>
      </c>
      <c r="F26" s="142"/>
      <c r="H26" s="9" t="s">
        <v>583</v>
      </c>
    </row>
    <row r="27" spans="1:8">
      <c r="A27" s="9" t="s">
        <v>1123</v>
      </c>
      <c r="B27" t="s">
        <v>1277</v>
      </c>
      <c r="C27" s="9" t="s">
        <v>427</v>
      </c>
      <c r="D27" s="144" t="s">
        <v>588</v>
      </c>
      <c r="F27" s="142"/>
      <c r="H27" s="9" t="s">
        <v>583</v>
      </c>
    </row>
    <row r="28" spans="1:8">
      <c r="A28" s="9" t="s">
        <v>1367</v>
      </c>
      <c r="B28" t="s">
        <v>1278</v>
      </c>
      <c r="C28" s="9" t="s">
        <v>427</v>
      </c>
      <c r="D28" s="144" t="s">
        <v>588</v>
      </c>
      <c r="F28" s="142"/>
      <c r="H28" s="9" t="s">
        <v>583</v>
      </c>
    </row>
    <row r="29" spans="1:8">
      <c r="A29" s="9" t="s">
        <v>1122</v>
      </c>
      <c r="B29" t="s">
        <v>1279</v>
      </c>
      <c r="C29" s="9" t="s">
        <v>427</v>
      </c>
      <c r="D29" s="144" t="s">
        <v>588</v>
      </c>
      <c r="F29" s="142"/>
      <c r="H29" s="9" t="s">
        <v>583</v>
      </c>
    </row>
    <row r="30" spans="1:8">
      <c r="A30" s="9" t="s">
        <v>1121</v>
      </c>
      <c r="B30" t="s">
        <v>1280</v>
      </c>
      <c r="C30" s="9" t="s">
        <v>427</v>
      </c>
      <c r="D30" s="144" t="s">
        <v>588</v>
      </c>
      <c r="F30" s="142"/>
      <c r="H30" s="9" t="s">
        <v>583</v>
      </c>
    </row>
    <row r="31" spans="1:8">
      <c r="A31" s="9" t="s">
        <v>1094</v>
      </c>
      <c r="B31" t="s">
        <v>1281</v>
      </c>
      <c r="C31" s="9" t="s">
        <v>427</v>
      </c>
      <c r="D31" s="9" t="s">
        <v>589</v>
      </c>
      <c r="F31" s="142"/>
      <c r="H31" s="9" t="s">
        <v>583</v>
      </c>
    </row>
    <row r="32" spans="1:8">
      <c r="A32" s="9" t="s">
        <v>1433</v>
      </c>
      <c r="B32" t="s">
        <v>1282</v>
      </c>
      <c r="C32" s="9" t="s">
        <v>427</v>
      </c>
      <c r="D32" s="144" t="s">
        <v>588</v>
      </c>
      <c r="F32" s="142"/>
      <c r="H32" s="9" t="s">
        <v>583</v>
      </c>
    </row>
    <row r="33" spans="1:8">
      <c r="A33" s="9" t="s">
        <v>431</v>
      </c>
      <c r="B33" t="s">
        <v>593</v>
      </c>
      <c r="C33" s="9" t="s">
        <v>427</v>
      </c>
      <c r="D33" s="9" t="s">
        <v>584</v>
      </c>
      <c r="E33" s="9" t="s">
        <v>382</v>
      </c>
      <c r="F33" s="134" t="s">
        <v>1927</v>
      </c>
      <c r="H33" s="9" t="s">
        <v>583</v>
      </c>
    </row>
    <row r="34" spans="1:8">
      <c r="A34" s="9" t="s">
        <v>438</v>
      </c>
      <c r="B34" t="s">
        <v>1283</v>
      </c>
      <c r="C34" s="9" t="s">
        <v>427</v>
      </c>
      <c r="D34" s="9" t="s">
        <v>584</v>
      </c>
      <c r="E34" s="9" t="s">
        <v>382</v>
      </c>
      <c r="F34" s="134" t="s">
        <v>1927</v>
      </c>
      <c r="H34" s="9" t="s">
        <v>583</v>
      </c>
    </row>
    <row r="35" spans="1:8">
      <c r="A35" s="9" t="s">
        <v>441</v>
      </c>
      <c r="B35" t="s">
        <v>1284</v>
      </c>
      <c r="C35" s="9" t="s">
        <v>427</v>
      </c>
      <c r="D35" s="9" t="s">
        <v>584</v>
      </c>
      <c r="E35" s="9" t="s">
        <v>382</v>
      </c>
      <c r="F35" s="134" t="s">
        <v>1927</v>
      </c>
      <c r="H35" s="9" t="s">
        <v>583</v>
      </c>
    </row>
    <row r="36" spans="1:8">
      <c r="A36" s="9" t="s">
        <v>439</v>
      </c>
      <c r="B36" t="s">
        <v>1285</v>
      </c>
      <c r="C36" s="9" t="s">
        <v>427</v>
      </c>
      <c r="D36" s="9" t="s">
        <v>584</v>
      </c>
      <c r="E36" s="9" t="s">
        <v>382</v>
      </c>
      <c r="F36" s="134" t="s">
        <v>1927</v>
      </c>
      <c r="H36" s="9" t="s">
        <v>583</v>
      </c>
    </row>
    <row r="37" spans="1:8">
      <c r="A37" s="9" t="s">
        <v>442</v>
      </c>
      <c r="B37" t="s">
        <v>1286</v>
      </c>
      <c r="C37" s="9" t="s">
        <v>427</v>
      </c>
      <c r="D37" s="9" t="s">
        <v>584</v>
      </c>
      <c r="E37" s="9" t="s">
        <v>382</v>
      </c>
      <c r="F37" s="134" t="s">
        <v>1927</v>
      </c>
      <c r="H37" s="9" t="s">
        <v>583</v>
      </c>
    </row>
    <row r="38" spans="1:8">
      <c r="A38" s="9" t="s">
        <v>440</v>
      </c>
      <c r="B38" s="139" t="s">
        <v>1287</v>
      </c>
      <c r="C38" s="9" t="s">
        <v>427</v>
      </c>
      <c r="D38" s="9" t="s">
        <v>584</v>
      </c>
      <c r="E38" s="9" t="s">
        <v>382</v>
      </c>
      <c r="F38" s="134" t="s">
        <v>1927</v>
      </c>
      <c r="H38" s="9" t="s">
        <v>583</v>
      </c>
    </row>
    <row r="39" spans="1:8">
      <c r="A39" s="9" t="s">
        <v>1891</v>
      </c>
      <c r="B39" s="139" t="s">
        <v>1288</v>
      </c>
      <c r="C39" s="9" t="s">
        <v>427</v>
      </c>
      <c r="D39" s="9" t="s">
        <v>584</v>
      </c>
      <c r="E39" s="9" t="s">
        <v>382</v>
      </c>
      <c r="F39" s="134" t="s">
        <v>1927</v>
      </c>
      <c r="H39" s="9" t="s">
        <v>583</v>
      </c>
    </row>
    <row r="40" spans="1:8">
      <c r="A40" s="9" t="s">
        <v>430</v>
      </c>
      <c r="B40" t="s">
        <v>1289</v>
      </c>
      <c r="C40" s="142" t="s">
        <v>427</v>
      </c>
      <c r="D40" s="9" t="s">
        <v>584</v>
      </c>
      <c r="E40" s="142" t="s">
        <v>382</v>
      </c>
      <c r="F40" s="134" t="s">
        <v>1927</v>
      </c>
      <c r="H40" s="9" t="s">
        <v>583</v>
      </c>
    </row>
    <row r="41" spans="1:8">
      <c r="A41" s="9" t="s">
        <v>429</v>
      </c>
      <c r="B41" s="139" t="s">
        <v>1290</v>
      </c>
      <c r="C41" s="9" t="s">
        <v>427</v>
      </c>
      <c r="D41" s="9" t="s">
        <v>584</v>
      </c>
      <c r="E41" s="9" t="s">
        <v>382</v>
      </c>
      <c r="F41" s="134" t="s">
        <v>1927</v>
      </c>
      <c r="H41" s="9" t="s">
        <v>583</v>
      </c>
    </row>
    <row r="42" spans="1:8">
      <c r="A42" s="9" t="s">
        <v>466</v>
      </c>
      <c r="B42" s="139" t="s">
        <v>1291</v>
      </c>
      <c r="C42" s="9" t="s">
        <v>427</v>
      </c>
      <c r="D42" s="9" t="s">
        <v>585</v>
      </c>
      <c r="F42" s="142"/>
      <c r="H42" s="9" t="s">
        <v>583</v>
      </c>
    </row>
    <row r="43" spans="1:8">
      <c r="A43" s="9" t="s">
        <v>436</v>
      </c>
      <c r="B43" s="139" t="s">
        <v>1292</v>
      </c>
      <c r="C43" s="9" t="s">
        <v>427</v>
      </c>
      <c r="D43" s="9" t="s">
        <v>584</v>
      </c>
      <c r="E43" s="9" t="s">
        <v>382</v>
      </c>
      <c r="F43" s="134" t="s">
        <v>1927</v>
      </c>
      <c r="H43" s="9" t="s">
        <v>583</v>
      </c>
    </row>
    <row r="44" spans="1:8">
      <c r="A44" s="9" t="s">
        <v>1449</v>
      </c>
      <c r="B44" s="139" t="s">
        <v>1188</v>
      </c>
      <c r="C44" s="9" t="s">
        <v>427</v>
      </c>
      <c r="D44" s="144" t="s">
        <v>588</v>
      </c>
      <c r="F44" s="142"/>
      <c r="H44" s="9" t="s">
        <v>583</v>
      </c>
    </row>
    <row r="45" spans="1:8">
      <c r="A45" s="9" t="s">
        <v>1176</v>
      </c>
      <c r="B45" s="139" t="s">
        <v>1189</v>
      </c>
      <c r="C45" s="9" t="s">
        <v>427</v>
      </c>
      <c r="D45" s="144" t="s">
        <v>588</v>
      </c>
      <c r="F45" s="142"/>
      <c r="H45" s="9" t="s">
        <v>583</v>
      </c>
    </row>
    <row r="46" spans="1:8">
      <c r="A46" s="9" t="s">
        <v>476</v>
      </c>
      <c r="B46" t="s">
        <v>1190</v>
      </c>
      <c r="C46" s="9" t="s">
        <v>427</v>
      </c>
      <c r="D46" s="144" t="s">
        <v>588</v>
      </c>
      <c r="F46" s="142"/>
      <c r="H46" s="9" t="s">
        <v>583</v>
      </c>
    </row>
    <row r="47" spans="1:8">
      <c r="A47" s="9" t="s">
        <v>400</v>
      </c>
      <c r="B47" t="s">
        <v>1191</v>
      </c>
      <c r="C47" s="9" t="s">
        <v>427</v>
      </c>
      <c r="D47" s="144" t="s">
        <v>588</v>
      </c>
      <c r="F47" s="142"/>
      <c r="H47" s="9" t="s">
        <v>583</v>
      </c>
    </row>
    <row r="48" spans="1:8">
      <c r="A48" s="9" t="s">
        <v>1535</v>
      </c>
      <c r="B48" t="s">
        <v>1293</v>
      </c>
      <c r="C48" s="9" t="s">
        <v>427</v>
      </c>
      <c r="D48" s="9" t="s">
        <v>586</v>
      </c>
      <c r="F48" s="142"/>
      <c r="H48" s="9" t="s">
        <v>583</v>
      </c>
    </row>
    <row r="49" spans="1:8">
      <c r="A49" s="9" t="s">
        <v>464</v>
      </c>
      <c r="B49" t="s">
        <v>1294</v>
      </c>
      <c r="C49" s="9" t="s">
        <v>427</v>
      </c>
      <c r="D49" s="9" t="s">
        <v>586</v>
      </c>
      <c r="F49" s="142"/>
      <c r="H49" s="9" t="s">
        <v>583</v>
      </c>
    </row>
    <row r="50" spans="1:8">
      <c r="A50" s="9" t="s">
        <v>1096</v>
      </c>
      <c r="B50" t="s">
        <v>1295</v>
      </c>
      <c r="C50" s="9" t="s">
        <v>427</v>
      </c>
      <c r="D50" s="9" t="s">
        <v>586</v>
      </c>
      <c r="F50" s="142"/>
      <c r="H50" s="9" t="s">
        <v>583</v>
      </c>
    </row>
    <row r="51" spans="1:8" ht="15" customHeight="1">
      <c r="A51" s="146" t="s">
        <v>1829</v>
      </c>
      <c r="B51" s="139" t="s">
        <v>1296</v>
      </c>
      <c r="C51" s="9" t="s">
        <v>427</v>
      </c>
      <c r="D51" s="9" t="s">
        <v>584</v>
      </c>
      <c r="E51" s="9" t="s">
        <v>382</v>
      </c>
      <c r="F51" s="134" t="s">
        <v>1927</v>
      </c>
      <c r="H51" s="9" t="s">
        <v>583</v>
      </c>
    </row>
    <row r="52" spans="1:8">
      <c r="A52" s="9" t="s">
        <v>434</v>
      </c>
      <c r="B52" t="s">
        <v>594</v>
      </c>
      <c r="C52" s="9" t="s">
        <v>427</v>
      </c>
      <c r="D52" s="9" t="s">
        <v>584</v>
      </c>
      <c r="E52" s="9" t="s">
        <v>382</v>
      </c>
      <c r="F52" s="134" t="s">
        <v>1927</v>
      </c>
      <c r="H52" s="9" t="s">
        <v>583</v>
      </c>
    </row>
    <row r="53" spans="1:8">
      <c r="A53" s="9" t="s">
        <v>512</v>
      </c>
      <c r="B53" t="s">
        <v>1297</v>
      </c>
      <c r="C53" s="9" t="s">
        <v>427</v>
      </c>
      <c r="D53" s="9" t="s">
        <v>584</v>
      </c>
      <c r="E53" s="9" t="s">
        <v>382</v>
      </c>
      <c r="F53" s="134" t="s">
        <v>1927</v>
      </c>
      <c r="H53" s="9" t="s">
        <v>583</v>
      </c>
    </row>
    <row r="54" spans="1:8">
      <c r="A54" s="9" t="s">
        <v>498</v>
      </c>
      <c r="B54" t="s">
        <v>1298</v>
      </c>
      <c r="C54" s="9" t="s">
        <v>427</v>
      </c>
      <c r="D54" s="144" t="s">
        <v>588</v>
      </c>
      <c r="F54" s="142"/>
      <c r="H54" s="9" t="s">
        <v>583</v>
      </c>
    </row>
    <row r="55" spans="1:8">
      <c r="A55" s="9" t="s">
        <v>1603</v>
      </c>
      <c r="B55" t="s">
        <v>595</v>
      </c>
      <c r="C55" s="9" t="s">
        <v>427</v>
      </c>
      <c r="D55" s="9" t="s">
        <v>589</v>
      </c>
      <c r="F55" s="142"/>
      <c r="H55" s="9" t="s">
        <v>583</v>
      </c>
    </row>
    <row r="56" spans="1:8">
      <c r="A56" s="9" t="s">
        <v>465</v>
      </c>
      <c r="B56" t="s">
        <v>1299</v>
      </c>
      <c r="C56" s="9" t="s">
        <v>427</v>
      </c>
      <c r="D56" s="9" t="s">
        <v>589</v>
      </c>
      <c r="F56" s="142"/>
      <c r="H56" s="9" t="s">
        <v>583</v>
      </c>
    </row>
    <row r="57" spans="1:8">
      <c r="A57" s="9" t="s">
        <v>397</v>
      </c>
      <c r="B57" t="s">
        <v>1300</v>
      </c>
      <c r="C57" s="9" t="s">
        <v>427</v>
      </c>
      <c r="D57" s="144" t="s">
        <v>588</v>
      </c>
      <c r="F57" s="142"/>
      <c r="H57" s="9" t="s">
        <v>583</v>
      </c>
    </row>
    <row r="58" spans="1:8">
      <c r="A58" s="9" t="s">
        <v>435</v>
      </c>
      <c r="B58" t="s">
        <v>1301</v>
      </c>
      <c r="C58" s="9" t="s">
        <v>427</v>
      </c>
      <c r="D58" s="9" t="s">
        <v>584</v>
      </c>
      <c r="E58" s="9" t="s">
        <v>382</v>
      </c>
      <c r="F58" s="134" t="s">
        <v>1927</v>
      </c>
      <c r="H58" s="9" t="s">
        <v>583</v>
      </c>
    </row>
    <row r="59" spans="1:8">
      <c r="A59" s="9" t="s">
        <v>461</v>
      </c>
      <c r="B59" t="s">
        <v>1302</v>
      </c>
      <c r="C59" s="9" t="s">
        <v>427</v>
      </c>
      <c r="D59" s="144" t="s">
        <v>588</v>
      </c>
      <c r="F59" s="142"/>
      <c r="H59" s="9" t="s">
        <v>583</v>
      </c>
    </row>
    <row r="60" spans="1:8">
      <c r="A60" s="9" t="s">
        <v>437</v>
      </c>
      <c r="B60" t="s">
        <v>1303</v>
      </c>
      <c r="C60" s="9" t="s">
        <v>427</v>
      </c>
      <c r="D60" s="9" t="s">
        <v>584</v>
      </c>
      <c r="E60" s="9" t="s">
        <v>382</v>
      </c>
      <c r="F60" s="134" t="s">
        <v>1927</v>
      </c>
      <c r="H60" s="9" t="s">
        <v>583</v>
      </c>
    </row>
    <row r="61" spans="1:8">
      <c r="A61" s="9" t="s">
        <v>453</v>
      </c>
      <c r="B61" t="s">
        <v>1304</v>
      </c>
      <c r="C61" s="9" t="s">
        <v>427</v>
      </c>
      <c r="D61" s="144" t="s">
        <v>588</v>
      </c>
      <c r="F61" s="142"/>
      <c r="H61" s="9" t="s">
        <v>583</v>
      </c>
    </row>
    <row r="62" spans="1:8">
      <c r="A62" s="142" t="s">
        <v>456</v>
      </c>
      <c r="B62" t="s">
        <v>1305</v>
      </c>
      <c r="C62" s="9" t="s">
        <v>427</v>
      </c>
      <c r="D62" s="144" t="s">
        <v>588</v>
      </c>
      <c r="F62" s="142"/>
      <c r="H62" s="9" t="s">
        <v>583</v>
      </c>
    </row>
    <row r="63" spans="1:8">
      <c r="A63" s="9" t="s">
        <v>1174</v>
      </c>
      <c r="B63" t="s">
        <v>1306</v>
      </c>
      <c r="C63" s="9" t="s">
        <v>427</v>
      </c>
      <c r="D63" s="144" t="s">
        <v>588</v>
      </c>
      <c r="F63" s="142"/>
      <c r="H63" s="9" t="s">
        <v>583</v>
      </c>
    </row>
    <row r="64" spans="1:8">
      <c r="A64" s="9" t="s">
        <v>1173</v>
      </c>
      <c r="B64" t="s">
        <v>596</v>
      </c>
      <c r="C64" s="9" t="s">
        <v>427</v>
      </c>
      <c r="D64" s="144" t="s">
        <v>588</v>
      </c>
      <c r="F64" s="142"/>
      <c r="H64" s="9" t="s">
        <v>583</v>
      </c>
    </row>
    <row r="65" spans="1:10">
      <c r="A65" s="9" t="s">
        <v>1130</v>
      </c>
      <c r="B65" t="s">
        <v>1192</v>
      </c>
      <c r="C65" s="9" t="s">
        <v>427</v>
      </c>
      <c r="D65" s="144" t="s">
        <v>588</v>
      </c>
      <c r="F65" s="142"/>
      <c r="H65" s="9" t="s">
        <v>583</v>
      </c>
    </row>
    <row r="66" spans="1:10">
      <c r="A66" s="9" t="s">
        <v>1248</v>
      </c>
      <c r="B66" t="s">
        <v>1193</v>
      </c>
      <c r="C66" s="9" t="s">
        <v>427</v>
      </c>
      <c r="D66" s="144" t="s">
        <v>588</v>
      </c>
      <c r="F66" s="142"/>
      <c r="H66" s="9" t="s">
        <v>583</v>
      </c>
    </row>
    <row r="67" spans="1:10">
      <c r="A67" s="9" t="s">
        <v>1247</v>
      </c>
      <c r="B67" t="s">
        <v>1194</v>
      </c>
      <c r="C67" s="9" t="s">
        <v>427</v>
      </c>
      <c r="D67" s="144" t="s">
        <v>588</v>
      </c>
      <c r="F67" s="142"/>
      <c r="H67" s="9" t="s">
        <v>583</v>
      </c>
    </row>
    <row r="68" spans="1:10">
      <c r="A68" s="9" t="s">
        <v>502</v>
      </c>
      <c r="B68" t="s">
        <v>597</v>
      </c>
      <c r="C68" s="9" t="s">
        <v>427</v>
      </c>
      <c r="D68" s="144" t="s">
        <v>588</v>
      </c>
      <c r="F68" s="142"/>
      <c r="H68" s="9" t="s">
        <v>583</v>
      </c>
    </row>
    <row r="69" spans="1:10">
      <c r="A69" s="9" t="s">
        <v>1246</v>
      </c>
      <c r="B69" s="139" t="s">
        <v>1307</v>
      </c>
      <c r="C69" s="142" t="s">
        <v>427</v>
      </c>
      <c r="D69" s="144" t="s">
        <v>588</v>
      </c>
      <c r="E69" s="142"/>
      <c r="F69" s="142"/>
      <c r="G69" s="142"/>
      <c r="H69" s="9" t="s">
        <v>583</v>
      </c>
      <c r="J69" s="142"/>
    </row>
    <row r="70" spans="1:10">
      <c r="A70" s="9" t="s">
        <v>1691</v>
      </c>
      <c r="B70" t="s">
        <v>1308</v>
      </c>
      <c r="C70" s="9" t="s">
        <v>427</v>
      </c>
      <c r="D70" s="144" t="s">
        <v>588</v>
      </c>
      <c r="H70" s="9" t="s">
        <v>583</v>
      </c>
    </row>
    <row r="71" spans="1:10">
      <c r="A71" s="9" t="s">
        <v>528</v>
      </c>
      <c r="B71" t="s">
        <v>1309</v>
      </c>
      <c r="C71" s="9" t="s">
        <v>427</v>
      </c>
      <c r="D71" s="9" t="s">
        <v>584</v>
      </c>
      <c r="E71" s="9" t="s">
        <v>382</v>
      </c>
      <c r="F71" s="134" t="s">
        <v>1927</v>
      </c>
      <c r="H71" s="9" t="s">
        <v>583</v>
      </c>
    </row>
    <row r="72" spans="1:10">
      <c r="A72" s="9" t="s">
        <v>1365</v>
      </c>
      <c r="B72" t="s">
        <v>1310</v>
      </c>
      <c r="C72" s="9" t="s">
        <v>427</v>
      </c>
      <c r="D72" s="9" t="s">
        <v>584</v>
      </c>
      <c r="E72" s="9" t="s">
        <v>382</v>
      </c>
      <c r="F72" s="134" t="s">
        <v>1927</v>
      </c>
      <c r="H72" s="9" t="s">
        <v>583</v>
      </c>
    </row>
    <row r="73" spans="1:10">
      <c r="A73" s="9" t="s">
        <v>534</v>
      </c>
      <c r="B73" t="s">
        <v>1311</v>
      </c>
      <c r="C73" s="9" t="s">
        <v>427</v>
      </c>
      <c r="D73" s="144" t="s">
        <v>588</v>
      </c>
      <c r="H73" s="9" t="s">
        <v>583</v>
      </c>
    </row>
    <row r="74" spans="1:10">
      <c r="A74" s="9" t="s">
        <v>399</v>
      </c>
      <c r="B74" t="s">
        <v>1312</v>
      </c>
      <c r="C74" s="9" t="s">
        <v>427</v>
      </c>
      <c r="D74" s="144" t="s">
        <v>588</v>
      </c>
      <c r="H74" s="9" t="s">
        <v>583</v>
      </c>
    </row>
    <row r="75" spans="1:10">
      <c r="A75" s="142" t="s">
        <v>500</v>
      </c>
      <c r="B75" t="s">
        <v>1313</v>
      </c>
      <c r="C75" s="9" t="s">
        <v>427</v>
      </c>
      <c r="D75" s="144" t="s">
        <v>588</v>
      </c>
      <c r="H75" s="9" t="s">
        <v>583</v>
      </c>
    </row>
    <row r="76" spans="1:10">
      <c r="A76" s="9" t="s">
        <v>496</v>
      </c>
      <c r="B76" t="s">
        <v>598</v>
      </c>
      <c r="C76" s="9" t="s">
        <v>427</v>
      </c>
      <c r="D76" s="144" t="s">
        <v>588</v>
      </c>
      <c r="H76" s="9" t="s">
        <v>583</v>
      </c>
    </row>
    <row r="77" spans="1:10">
      <c r="A77" s="9" t="s">
        <v>1907</v>
      </c>
      <c r="B77" t="s">
        <v>599</v>
      </c>
      <c r="C77" s="9" t="s">
        <v>427</v>
      </c>
      <c r="D77" s="144" t="s">
        <v>588</v>
      </c>
      <c r="H77" s="9" t="s">
        <v>583</v>
      </c>
    </row>
    <row r="78" spans="1:10">
      <c r="A78" s="9" t="s">
        <v>529</v>
      </c>
      <c r="B78" t="s">
        <v>600</v>
      </c>
      <c r="C78" s="9" t="s">
        <v>427</v>
      </c>
      <c r="D78" s="144" t="s">
        <v>588</v>
      </c>
      <c r="H78" s="9" t="s">
        <v>583</v>
      </c>
    </row>
    <row r="79" spans="1:10">
      <c r="A79" s="9" t="s">
        <v>495</v>
      </c>
      <c r="B79" t="s">
        <v>1314</v>
      </c>
      <c r="C79" s="9" t="s">
        <v>427</v>
      </c>
      <c r="D79" s="144" t="s">
        <v>588</v>
      </c>
      <c r="H79" s="9" t="s">
        <v>583</v>
      </c>
    </row>
    <row r="80" spans="1:10">
      <c r="A80" s="9" t="s">
        <v>463</v>
      </c>
      <c r="B80" s="142" t="s">
        <v>2454</v>
      </c>
      <c r="C80" s="138" t="s">
        <v>427</v>
      </c>
      <c r="D80" s="142" t="s">
        <v>584</v>
      </c>
      <c r="E80" s="138" t="s">
        <v>24</v>
      </c>
      <c r="F80" s="134">
        <v>220</v>
      </c>
      <c r="G80" s="138"/>
      <c r="H80" s="142" t="s">
        <v>583</v>
      </c>
      <c r="I80" s="142"/>
      <c r="J80" s="168" t="s">
        <v>2455</v>
      </c>
    </row>
    <row r="81" spans="1:8">
      <c r="A81" s="9" t="s">
        <v>1128</v>
      </c>
      <c r="B81" t="s">
        <v>1609</v>
      </c>
      <c r="C81" s="9" t="s">
        <v>427</v>
      </c>
      <c r="D81" s="9" t="s">
        <v>1133</v>
      </c>
      <c r="H81" s="9" t="s">
        <v>583</v>
      </c>
    </row>
    <row r="82" spans="1:8">
      <c r="A82" s="142" t="s">
        <v>472</v>
      </c>
      <c r="B82" t="s">
        <v>1315</v>
      </c>
      <c r="C82" s="9" t="s">
        <v>427</v>
      </c>
      <c r="D82" s="144" t="s">
        <v>588</v>
      </c>
      <c r="H82" s="9" t="s">
        <v>583</v>
      </c>
    </row>
    <row r="83" spans="1:8">
      <c r="A83" s="9" t="s">
        <v>342</v>
      </c>
      <c r="B83" t="s">
        <v>1195</v>
      </c>
      <c r="C83" s="9" t="s">
        <v>427</v>
      </c>
      <c r="D83" s="144" t="s">
        <v>588</v>
      </c>
      <c r="H83" s="9" t="s">
        <v>583</v>
      </c>
    </row>
    <row r="84" spans="1:8">
      <c r="A84" s="9" t="s">
        <v>343</v>
      </c>
      <c r="B84" t="s">
        <v>1196</v>
      </c>
      <c r="C84" s="9" t="s">
        <v>427</v>
      </c>
      <c r="D84" s="144" t="s">
        <v>588</v>
      </c>
      <c r="H84" s="9" t="s">
        <v>583</v>
      </c>
    </row>
    <row r="85" spans="1:8">
      <c r="A85" s="9" t="s">
        <v>470</v>
      </c>
      <c r="B85" t="s">
        <v>1197</v>
      </c>
      <c r="C85" s="9" t="s">
        <v>427</v>
      </c>
      <c r="D85" s="144" t="s">
        <v>588</v>
      </c>
      <c r="H85" s="9" t="s">
        <v>583</v>
      </c>
    </row>
    <row r="86" spans="1:8">
      <c r="A86" s="9" t="s">
        <v>1245</v>
      </c>
      <c r="B86" t="s">
        <v>601</v>
      </c>
      <c r="C86" s="9" t="s">
        <v>427</v>
      </c>
      <c r="D86" s="144" t="s">
        <v>588</v>
      </c>
      <c r="H86" s="9" t="s">
        <v>583</v>
      </c>
    </row>
    <row r="87" spans="1:8">
      <c r="A87" s="9" t="s">
        <v>394</v>
      </c>
      <c r="B87" t="s">
        <v>602</v>
      </c>
      <c r="C87" s="9" t="s">
        <v>427</v>
      </c>
      <c r="D87" s="144" t="s">
        <v>588</v>
      </c>
      <c r="H87" s="9" t="s">
        <v>583</v>
      </c>
    </row>
    <row r="88" spans="1:8">
      <c r="A88" s="9" t="s">
        <v>483</v>
      </c>
      <c r="B88" t="s">
        <v>1198</v>
      </c>
      <c r="C88" s="9" t="s">
        <v>427</v>
      </c>
      <c r="D88" s="144" t="s">
        <v>588</v>
      </c>
      <c r="H88" s="9" t="s">
        <v>583</v>
      </c>
    </row>
    <row r="89" spans="1:8">
      <c r="A89" s="9" t="s">
        <v>482</v>
      </c>
      <c r="B89" t="s">
        <v>1199</v>
      </c>
      <c r="C89" s="9" t="s">
        <v>427</v>
      </c>
      <c r="D89" s="144" t="s">
        <v>588</v>
      </c>
      <c r="H89" s="9" t="s">
        <v>583</v>
      </c>
    </row>
    <row r="90" spans="1:8">
      <c r="A90" s="9" t="s">
        <v>1126</v>
      </c>
      <c r="B90" t="s">
        <v>1200</v>
      </c>
      <c r="C90" s="9" t="s">
        <v>427</v>
      </c>
      <c r="D90" s="144" t="s">
        <v>588</v>
      </c>
      <c r="H90" s="9" t="s">
        <v>583</v>
      </c>
    </row>
    <row r="91" spans="1:8">
      <c r="A91" s="9" t="s">
        <v>385</v>
      </c>
      <c r="B91" t="s">
        <v>1201</v>
      </c>
      <c r="C91" s="9" t="s">
        <v>427</v>
      </c>
      <c r="D91" s="36" t="s">
        <v>588</v>
      </c>
      <c r="H91" s="9" t="s">
        <v>583</v>
      </c>
    </row>
    <row r="92" spans="1:8">
      <c r="A92" s="9" t="s">
        <v>486</v>
      </c>
      <c r="B92" t="s">
        <v>1202</v>
      </c>
      <c r="C92" s="9" t="s">
        <v>427</v>
      </c>
      <c r="D92" s="36" t="s">
        <v>588</v>
      </c>
      <c r="H92" s="9" t="s">
        <v>583</v>
      </c>
    </row>
    <row r="93" spans="1:8">
      <c r="A93" s="9" t="s">
        <v>1415</v>
      </c>
      <c r="B93" t="s">
        <v>1203</v>
      </c>
      <c r="C93" s="9" t="s">
        <v>427</v>
      </c>
      <c r="D93" s="36" t="s">
        <v>588</v>
      </c>
      <c r="H93" s="9" t="s">
        <v>583</v>
      </c>
    </row>
    <row r="94" spans="1:8">
      <c r="A94" s="9" t="s">
        <v>505</v>
      </c>
      <c r="B94" t="s">
        <v>1316</v>
      </c>
      <c r="C94" s="9" t="s">
        <v>427</v>
      </c>
      <c r="D94" s="147" t="s">
        <v>1613</v>
      </c>
      <c r="H94" s="9" t="s">
        <v>583</v>
      </c>
    </row>
    <row r="95" spans="1:8">
      <c r="A95" s="9" t="s">
        <v>1093</v>
      </c>
      <c r="B95" t="s">
        <v>1317</v>
      </c>
      <c r="C95" s="9" t="s">
        <v>427</v>
      </c>
      <c r="D95" s="142" t="s">
        <v>589</v>
      </c>
      <c r="H95" s="9" t="s">
        <v>583</v>
      </c>
    </row>
    <row r="96" spans="1:8">
      <c r="A96" s="9" t="s">
        <v>473</v>
      </c>
      <c r="B96" t="s">
        <v>1318</v>
      </c>
      <c r="C96" s="9" t="s">
        <v>427</v>
      </c>
      <c r="D96" s="142" t="s">
        <v>587</v>
      </c>
      <c r="H96" s="9" t="s">
        <v>583</v>
      </c>
    </row>
    <row r="97" spans="1:8">
      <c r="A97" s="9" t="s">
        <v>515</v>
      </c>
      <c r="B97" t="s">
        <v>1319</v>
      </c>
      <c r="C97" s="9" t="s">
        <v>427</v>
      </c>
      <c r="D97" s="142" t="s">
        <v>587</v>
      </c>
      <c r="H97" s="9" t="s">
        <v>583</v>
      </c>
    </row>
    <row r="98" spans="1:8">
      <c r="A98" s="9" t="s">
        <v>503</v>
      </c>
      <c r="B98" t="s">
        <v>1567</v>
      </c>
      <c r="C98" s="9" t="s">
        <v>427</v>
      </c>
      <c r="D98" s="142" t="s">
        <v>587</v>
      </c>
      <c r="H98" s="9" t="s">
        <v>583</v>
      </c>
    </row>
    <row r="99" spans="1:8">
      <c r="A99" s="9" t="s">
        <v>468</v>
      </c>
      <c r="B99" t="s">
        <v>1568</v>
      </c>
      <c r="C99" s="9" t="s">
        <v>427</v>
      </c>
      <c r="D99" s="142" t="s">
        <v>587</v>
      </c>
      <c r="H99" s="9" t="s">
        <v>583</v>
      </c>
    </row>
    <row r="100" spans="1:8">
      <c r="A100" s="9" t="s">
        <v>1908</v>
      </c>
      <c r="B100" t="s">
        <v>1610</v>
      </c>
      <c r="C100" s="9" t="s">
        <v>427</v>
      </c>
      <c r="D100" s="142" t="s">
        <v>1133</v>
      </c>
      <c r="H100" s="9" t="s">
        <v>583</v>
      </c>
    </row>
    <row r="101" spans="1:8">
      <c r="A101" s="9" t="s">
        <v>1125</v>
      </c>
      <c r="B101" t="s">
        <v>1611</v>
      </c>
      <c r="C101" s="9" t="s">
        <v>427</v>
      </c>
      <c r="D101" s="142" t="s">
        <v>1133</v>
      </c>
      <c r="H101" s="9" t="s">
        <v>583</v>
      </c>
    </row>
    <row r="102" spans="1:8">
      <c r="A102" s="9" t="s">
        <v>1127</v>
      </c>
      <c r="B102" t="s">
        <v>1612</v>
      </c>
      <c r="C102" s="9" t="s">
        <v>427</v>
      </c>
      <c r="D102" s="142" t="s">
        <v>1133</v>
      </c>
      <c r="H102" s="9" t="s">
        <v>583</v>
      </c>
    </row>
    <row r="103" spans="1:8">
      <c r="A103" s="9" t="s">
        <v>474</v>
      </c>
      <c r="B103" t="s">
        <v>1320</v>
      </c>
      <c r="C103" s="9" t="s">
        <v>427</v>
      </c>
      <c r="D103" s="142" t="s">
        <v>587</v>
      </c>
      <c r="H103" s="9" t="s">
        <v>583</v>
      </c>
    </row>
    <row r="104" spans="1:8">
      <c r="A104" s="9" t="s">
        <v>475</v>
      </c>
      <c r="B104" t="s">
        <v>1321</v>
      </c>
      <c r="C104" s="9" t="s">
        <v>427</v>
      </c>
      <c r="D104" s="142" t="s">
        <v>587</v>
      </c>
      <c r="H104" s="9" t="s">
        <v>583</v>
      </c>
    </row>
    <row r="105" spans="1:8">
      <c r="A105" s="9" t="s">
        <v>448</v>
      </c>
      <c r="B105" t="s">
        <v>1322</v>
      </c>
      <c r="C105" s="9" t="s">
        <v>427</v>
      </c>
      <c r="D105" s="142" t="s">
        <v>584</v>
      </c>
      <c r="E105" s="9" t="s">
        <v>382</v>
      </c>
      <c r="F105" s="134" t="s">
        <v>1927</v>
      </c>
      <c r="H105" s="9" t="s">
        <v>583</v>
      </c>
    </row>
    <row r="106" spans="1:8">
      <c r="A106" s="9" t="s">
        <v>488</v>
      </c>
      <c r="B106" t="s">
        <v>603</v>
      </c>
      <c r="C106" s="9" t="s">
        <v>427</v>
      </c>
      <c r="D106" s="36" t="s">
        <v>588</v>
      </c>
      <c r="H106" s="9" t="s">
        <v>583</v>
      </c>
    </row>
    <row r="107" spans="1:8">
      <c r="A107" s="9" t="s">
        <v>480</v>
      </c>
      <c r="B107" t="s">
        <v>1204</v>
      </c>
      <c r="C107" s="9" t="s">
        <v>427</v>
      </c>
      <c r="D107" s="36" t="s">
        <v>588</v>
      </c>
      <c r="H107" s="9" t="s">
        <v>583</v>
      </c>
    </row>
    <row r="108" spans="1:8">
      <c r="A108" s="9" t="s">
        <v>485</v>
      </c>
      <c r="B108" t="s">
        <v>1205</v>
      </c>
      <c r="C108" s="9" t="s">
        <v>427</v>
      </c>
      <c r="D108" s="36" t="s">
        <v>588</v>
      </c>
      <c r="H108" s="9" t="s">
        <v>583</v>
      </c>
    </row>
    <row r="109" spans="1:8">
      <c r="A109" s="9" t="s">
        <v>1830</v>
      </c>
      <c r="B109" t="s">
        <v>1323</v>
      </c>
      <c r="C109" s="9" t="s">
        <v>427</v>
      </c>
      <c r="D109" s="142" t="s">
        <v>584</v>
      </c>
      <c r="E109" s="9" t="s">
        <v>382</v>
      </c>
      <c r="F109" s="134" t="s">
        <v>1927</v>
      </c>
      <c r="H109" s="9" t="s">
        <v>583</v>
      </c>
    </row>
    <row r="110" spans="1:8">
      <c r="A110" s="9" t="s">
        <v>1831</v>
      </c>
      <c r="B110" t="s">
        <v>1324</v>
      </c>
      <c r="C110" s="9" t="s">
        <v>427</v>
      </c>
      <c r="D110" s="142" t="s">
        <v>584</v>
      </c>
      <c r="E110" s="9" t="s">
        <v>382</v>
      </c>
      <c r="F110" s="134" t="s">
        <v>1927</v>
      </c>
      <c r="H110" s="9" t="s">
        <v>583</v>
      </c>
    </row>
    <row r="111" spans="1:8">
      <c r="A111" s="9" t="s">
        <v>1839</v>
      </c>
      <c r="B111" t="s">
        <v>1325</v>
      </c>
      <c r="C111" s="9" t="s">
        <v>427</v>
      </c>
      <c r="D111" s="142" t="s">
        <v>584</v>
      </c>
      <c r="E111" s="9" t="s">
        <v>382</v>
      </c>
      <c r="F111" s="134" t="s">
        <v>1927</v>
      </c>
      <c r="H111" s="9" t="s">
        <v>583</v>
      </c>
    </row>
    <row r="112" spans="1:8">
      <c r="A112" s="9" t="s">
        <v>1180</v>
      </c>
      <c r="B112" t="s">
        <v>1206</v>
      </c>
      <c r="C112" s="9" t="s">
        <v>427</v>
      </c>
      <c r="D112" s="36" t="s">
        <v>588</v>
      </c>
      <c r="H112" s="9" t="s">
        <v>583</v>
      </c>
    </row>
    <row r="113" spans="1:8">
      <c r="A113" s="9" t="s">
        <v>532</v>
      </c>
      <c r="B113" t="s">
        <v>1326</v>
      </c>
      <c r="C113" s="9" t="s">
        <v>427</v>
      </c>
      <c r="D113" s="36" t="s">
        <v>588</v>
      </c>
      <c r="H113" s="9" t="s">
        <v>583</v>
      </c>
    </row>
    <row r="114" spans="1:8">
      <c r="A114" s="9" t="s">
        <v>530</v>
      </c>
      <c r="B114" t="s">
        <v>1207</v>
      </c>
      <c r="C114" s="9" t="s">
        <v>427</v>
      </c>
      <c r="D114" s="36" t="s">
        <v>588</v>
      </c>
      <c r="H114" s="9" t="s">
        <v>583</v>
      </c>
    </row>
    <row r="115" spans="1:8">
      <c r="A115" s="142" t="s">
        <v>514</v>
      </c>
      <c r="B115" t="s">
        <v>1327</v>
      </c>
      <c r="C115" s="9" t="s">
        <v>427</v>
      </c>
      <c r="D115" s="142" t="s">
        <v>585</v>
      </c>
      <c r="H115" s="9" t="s">
        <v>583</v>
      </c>
    </row>
    <row r="116" spans="1:8">
      <c r="A116" s="9" t="s">
        <v>341</v>
      </c>
      <c r="B116" t="s">
        <v>1208</v>
      </c>
      <c r="C116" s="9" t="s">
        <v>427</v>
      </c>
      <c r="D116" s="36" t="s">
        <v>588</v>
      </c>
      <c r="H116" s="9" t="s">
        <v>583</v>
      </c>
    </row>
    <row r="117" spans="1:8">
      <c r="A117" s="9" t="s">
        <v>484</v>
      </c>
      <c r="B117" t="s">
        <v>1209</v>
      </c>
      <c r="C117" s="9" t="s">
        <v>427</v>
      </c>
      <c r="D117" s="36" t="s">
        <v>588</v>
      </c>
      <c r="H117" s="9" t="s">
        <v>583</v>
      </c>
    </row>
    <row r="118" spans="1:8">
      <c r="A118" s="9" t="s">
        <v>389</v>
      </c>
      <c r="B118" t="s">
        <v>1210</v>
      </c>
      <c r="C118" s="9" t="s">
        <v>427</v>
      </c>
      <c r="D118" s="36" t="s">
        <v>588</v>
      </c>
      <c r="H118" s="9" t="s">
        <v>583</v>
      </c>
    </row>
    <row r="119" spans="1:8">
      <c r="A119" s="9" t="s">
        <v>390</v>
      </c>
      <c r="B119" t="s">
        <v>1211</v>
      </c>
      <c r="C119" s="9" t="s">
        <v>427</v>
      </c>
      <c r="D119" s="36" t="s">
        <v>588</v>
      </c>
      <c r="H119" s="9" t="s">
        <v>583</v>
      </c>
    </row>
    <row r="120" spans="1:8">
      <c r="A120" s="9" t="s">
        <v>392</v>
      </c>
      <c r="B120" t="s">
        <v>1212</v>
      </c>
      <c r="C120" s="9" t="s">
        <v>427</v>
      </c>
      <c r="D120" s="36" t="s">
        <v>588</v>
      </c>
      <c r="H120" s="9" t="s">
        <v>583</v>
      </c>
    </row>
    <row r="121" spans="1:8">
      <c r="A121" s="9" t="s">
        <v>531</v>
      </c>
      <c r="B121" t="s">
        <v>1213</v>
      </c>
      <c r="C121" s="9" t="s">
        <v>427</v>
      </c>
      <c r="D121" s="36" t="s">
        <v>588</v>
      </c>
      <c r="H121" s="9" t="s">
        <v>583</v>
      </c>
    </row>
    <row r="122" spans="1:8">
      <c r="A122" s="9" t="s">
        <v>391</v>
      </c>
      <c r="B122" t="s">
        <v>1214</v>
      </c>
      <c r="C122" s="9" t="s">
        <v>427</v>
      </c>
      <c r="D122" s="36" t="s">
        <v>588</v>
      </c>
      <c r="H122" s="9" t="s">
        <v>583</v>
      </c>
    </row>
    <row r="123" spans="1:8">
      <c r="A123" s="9" t="s">
        <v>447</v>
      </c>
      <c r="B123" t="s">
        <v>1328</v>
      </c>
      <c r="C123" s="9" t="s">
        <v>427</v>
      </c>
      <c r="D123" s="142" t="s">
        <v>584</v>
      </c>
      <c r="E123" s="9" t="s">
        <v>382</v>
      </c>
      <c r="F123" s="134" t="s">
        <v>1927</v>
      </c>
      <c r="H123" s="9" t="s">
        <v>583</v>
      </c>
    </row>
    <row r="124" spans="1:8">
      <c r="A124" s="9" t="s">
        <v>477</v>
      </c>
      <c r="B124" t="s">
        <v>1329</v>
      </c>
      <c r="C124" s="9" t="s">
        <v>427</v>
      </c>
      <c r="D124" s="147" t="s">
        <v>1613</v>
      </c>
      <c r="H124" s="9" t="s">
        <v>583</v>
      </c>
    </row>
    <row r="125" spans="1:8">
      <c r="A125" s="9" t="s">
        <v>445</v>
      </c>
      <c r="B125" t="s">
        <v>1330</v>
      </c>
      <c r="C125" s="9" t="s">
        <v>427</v>
      </c>
      <c r="D125" s="142" t="s">
        <v>584</v>
      </c>
      <c r="E125" s="9" t="s">
        <v>382</v>
      </c>
      <c r="F125" s="134" t="s">
        <v>1927</v>
      </c>
      <c r="H125" s="9" t="s">
        <v>583</v>
      </c>
    </row>
    <row r="126" spans="1:8">
      <c r="A126" s="9" t="s">
        <v>501</v>
      </c>
      <c r="B126" t="s">
        <v>1215</v>
      </c>
      <c r="C126" s="9" t="s">
        <v>427</v>
      </c>
      <c r="D126" s="36" t="s">
        <v>588</v>
      </c>
      <c r="H126" s="9" t="s">
        <v>583</v>
      </c>
    </row>
    <row r="127" spans="1:8">
      <c r="A127" s="9" t="s">
        <v>1132</v>
      </c>
      <c r="B127" t="s">
        <v>1216</v>
      </c>
      <c r="C127" s="9" t="s">
        <v>427</v>
      </c>
      <c r="D127" s="36" t="s">
        <v>588</v>
      </c>
      <c r="H127" s="9" t="s">
        <v>583</v>
      </c>
    </row>
    <row r="128" spans="1:8">
      <c r="A128" s="9" t="s">
        <v>1129</v>
      </c>
      <c r="B128" t="s">
        <v>1219</v>
      </c>
      <c r="C128" s="9" t="s">
        <v>427</v>
      </c>
      <c r="D128" s="36" t="s">
        <v>588</v>
      </c>
      <c r="H128" s="9" t="s">
        <v>583</v>
      </c>
    </row>
    <row r="129" spans="1:8">
      <c r="A129" s="9" t="s">
        <v>454</v>
      </c>
      <c r="B129" t="s">
        <v>1220</v>
      </c>
      <c r="C129" s="9" t="s">
        <v>427</v>
      </c>
      <c r="D129" s="36" t="s">
        <v>588</v>
      </c>
      <c r="H129" s="9" t="s">
        <v>583</v>
      </c>
    </row>
    <row r="130" spans="1:8">
      <c r="A130" s="9" t="s">
        <v>396</v>
      </c>
      <c r="B130" t="s">
        <v>1221</v>
      </c>
      <c r="C130" s="9" t="s">
        <v>427</v>
      </c>
      <c r="D130" s="36" t="s">
        <v>588</v>
      </c>
      <c r="H130" s="9" t="s">
        <v>583</v>
      </c>
    </row>
    <row r="131" spans="1:8">
      <c r="A131" s="9" t="s">
        <v>1443</v>
      </c>
      <c r="B131" t="s">
        <v>1222</v>
      </c>
      <c r="C131" s="9" t="s">
        <v>427</v>
      </c>
      <c r="D131" s="36" t="s">
        <v>588</v>
      </c>
      <c r="H131" s="9" t="s">
        <v>583</v>
      </c>
    </row>
    <row r="132" spans="1:8">
      <c r="A132" s="93" t="s">
        <v>1448</v>
      </c>
      <c r="B132" t="s">
        <v>1223</v>
      </c>
      <c r="C132" s="9" t="s">
        <v>427</v>
      </c>
      <c r="D132" s="36" t="s">
        <v>588</v>
      </c>
      <c r="H132" s="9" t="s">
        <v>583</v>
      </c>
    </row>
    <row r="133" spans="1:8">
      <c r="A133" s="9" t="s">
        <v>1175</v>
      </c>
      <c r="B133" t="s">
        <v>1224</v>
      </c>
      <c r="C133" s="9" t="s">
        <v>427</v>
      </c>
      <c r="D133" s="36" t="s">
        <v>588</v>
      </c>
      <c r="H133" s="9" t="s">
        <v>583</v>
      </c>
    </row>
    <row r="134" spans="1:8">
      <c r="A134" s="9" t="s">
        <v>457</v>
      </c>
      <c r="B134" t="s">
        <v>1225</v>
      </c>
      <c r="C134" s="9" t="s">
        <v>427</v>
      </c>
      <c r="D134" s="36" t="s">
        <v>588</v>
      </c>
      <c r="H134" s="9" t="s">
        <v>583</v>
      </c>
    </row>
    <row r="135" spans="1:8">
      <c r="A135" s="9" t="s">
        <v>443</v>
      </c>
      <c r="B135" t="s">
        <v>1331</v>
      </c>
      <c r="C135" s="9" t="s">
        <v>427</v>
      </c>
      <c r="D135" s="142" t="s">
        <v>584</v>
      </c>
      <c r="E135" s="9" t="s">
        <v>382</v>
      </c>
      <c r="F135" s="134" t="s">
        <v>1927</v>
      </c>
      <c r="H135" s="9" t="s">
        <v>583</v>
      </c>
    </row>
    <row r="136" spans="1:8">
      <c r="A136" s="9" t="s">
        <v>1832</v>
      </c>
      <c r="B136" t="s">
        <v>1332</v>
      </c>
      <c r="C136" s="9" t="s">
        <v>427</v>
      </c>
      <c r="D136" s="142" t="s">
        <v>584</v>
      </c>
      <c r="E136" s="9" t="s">
        <v>382</v>
      </c>
      <c r="F136" s="134" t="s">
        <v>1927</v>
      </c>
      <c r="H136" s="9" t="s">
        <v>583</v>
      </c>
    </row>
    <row r="137" spans="1:8">
      <c r="A137" s="9" t="s">
        <v>444</v>
      </c>
      <c r="B137" t="s">
        <v>1333</v>
      </c>
      <c r="C137" s="9" t="s">
        <v>427</v>
      </c>
      <c r="D137" s="142" t="s">
        <v>584</v>
      </c>
      <c r="E137" s="9" t="s">
        <v>382</v>
      </c>
      <c r="F137" s="134" t="s">
        <v>1927</v>
      </c>
      <c r="H137" s="9" t="s">
        <v>583</v>
      </c>
    </row>
    <row r="138" spans="1:8">
      <c r="A138" s="9" t="s">
        <v>513</v>
      </c>
      <c r="B138" t="s">
        <v>1334</v>
      </c>
      <c r="C138" s="9" t="s">
        <v>427</v>
      </c>
      <c r="D138" s="142" t="s">
        <v>584</v>
      </c>
      <c r="E138" s="9" t="s">
        <v>382</v>
      </c>
      <c r="F138" s="134" t="s">
        <v>1927</v>
      </c>
      <c r="H138" s="9" t="s">
        <v>583</v>
      </c>
    </row>
    <row r="139" spans="1:8">
      <c r="A139" s="9" t="s">
        <v>1833</v>
      </c>
      <c r="B139" t="s">
        <v>1335</v>
      </c>
      <c r="C139" s="9" t="s">
        <v>427</v>
      </c>
      <c r="D139" s="142" t="s">
        <v>584</v>
      </c>
      <c r="E139" s="9" t="s">
        <v>382</v>
      </c>
      <c r="F139" s="134" t="s">
        <v>1927</v>
      </c>
      <c r="H139" s="9" t="s">
        <v>583</v>
      </c>
    </row>
    <row r="140" spans="1:8">
      <c r="A140" s="9" t="s">
        <v>487</v>
      </c>
      <c r="B140" t="s">
        <v>1336</v>
      </c>
      <c r="C140" s="9" t="s">
        <v>427</v>
      </c>
      <c r="D140" s="36" t="s">
        <v>588</v>
      </c>
      <c r="H140" s="9" t="s">
        <v>583</v>
      </c>
    </row>
    <row r="141" spans="1:8">
      <c r="A141" s="9" t="s">
        <v>395</v>
      </c>
      <c r="B141" t="s">
        <v>1337</v>
      </c>
      <c r="C141" s="9" t="s">
        <v>427</v>
      </c>
      <c r="D141" s="36" t="s">
        <v>588</v>
      </c>
      <c r="H141" s="9" t="s">
        <v>583</v>
      </c>
    </row>
    <row r="142" spans="1:8">
      <c r="A142" s="9" t="s">
        <v>493</v>
      </c>
      <c r="B142" t="s">
        <v>1338</v>
      </c>
      <c r="C142" s="9" t="s">
        <v>427</v>
      </c>
      <c r="D142" s="36" t="s">
        <v>588</v>
      </c>
      <c r="H142" s="9" t="s">
        <v>583</v>
      </c>
    </row>
    <row r="143" spans="1:8">
      <c r="A143" s="9" t="s">
        <v>492</v>
      </c>
      <c r="B143" t="s">
        <v>1339</v>
      </c>
      <c r="C143" s="9" t="s">
        <v>427</v>
      </c>
      <c r="D143" s="36" t="s">
        <v>588</v>
      </c>
      <c r="H143" s="9" t="s">
        <v>583</v>
      </c>
    </row>
    <row r="144" spans="1:8">
      <c r="A144" s="9" t="s">
        <v>489</v>
      </c>
      <c r="B144" t="s">
        <v>1226</v>
      </c>
      <c r="C144" s="9" t="s">
        <v>427</v>
      </c>
      <c r="D144" s="36" t="s">
        <v>588</v>
      </c>
      <c r="H144" s="9" t="s">
        <v>583</v>
      </c>
    </row>
    <row r="145" spans="1:8">
      <c r="A145" s="9" t="s">
        <v>491</v>
      </c>
      <c r="B145" t="s">
        <v>1227</v>
      </c>
      <c r="C145" s="9" t="s">
        <v>427</v>
      </c>
      <c r="D145" s="36" t="s">
        <v>588</v>
      </c>
      <c r="H145" s="9" t="s">
        <v>583</v>
      </c>
    </row>
    <row r="146" spans="1:8">
      <c r="A146" s="9" t="s">
        <v>1179</v>
      </c>
      <c r="B146" t="s">
        <v>1228</v>
      </c>
      <c r="C146" s="9" t="s">
        <v>427</v>
      </c>
      <c r="D146" s="36" t="s">
        <v>588</v>
      </c>
      <c r="H146" s="9" t="s">
        <v>583</v>
      </c>
    </row>
    <row r="147" spans="1:8">
      <c r="A147" s="9" t="s">
        <v>490</v>
      </c>
      <c r="B147" t="s">
        <v>1229</v>
      </c>
      <c r="C147" s="9" t="s">
        <v>427</v>
      </c>
      <c r="D147" s="36" t="s">
        <v>588</v>
      </c>
      <c r="H147" s="9" t="s">
        <v>583</v>
      </c>
    </row>
    <row r="148" spans="1:8">
      <c r="A148" s="9" t="s">
        <v>481</v>
      </c>
      <c r="B148" t="s">
        <v>1230</v>
      </c>
      <c r="C148" s="9" t="s">
        <v>427</v>
      </c>
      <c r="D148" s="36" t="s">
        <v>588</v>
      </c>
      <c r="H148" s="9" t="s">
        <v>583</v>
      </c>
    </row>
    <row r="149" spans="1:8">
      <c r="A149" s="9" t="s">
        <v>449</v>
      </c>
      <c r="B149" t="s">
        <v>1340</v>
      </c>
      <c r="C149" s="9" t="s">
        <v>427</v>
      </c>
      <c r="D149" s="142" t="s">
        <v>584</v>
      </c>
      <c r="E149" s="9" t="s">
        <v>382</v>
      </c>
      <c r="F149" s="134" t="s">
        <v>1927</v>
      </c>
      <c r="H149" s="9" t="s">
        <v>583</v>
      </c>
    </row>
    <row r="150" spans="1:8">
      <c r="A150" s="9" t="s">
        <v>393</v>
      </c>
      <c r="B150" t="s">
        <v>1231</v>
      </c>
      <c r="C150" s="9" t="s">
        <v>427</v>
      </c>
      <c r="D150" s="36" t="s">
        <v>588</v>
      </c>
      <c r="H150" s="9" t="s">
        <v>583</v>
      </c>
    </row>
    <row r="151" spans="1:8">
      <c r="A151" s="9" t="s">
        <v>497</v>
      </c>
      <c r="B151" t="s">
        <v>1341</v>
      </c>
      <c r="C151" s="9" t="s">
        <v>427</v>
      </c>
      <c r="D151" s="147" t="s">
        <v>1613</v>
      </c>
      <c r="H151" s="9" t="s">
        <v>583</v>
      </c>
    </row>
    <row r="152" spans="1:8">
      <c r="A152" s="9" t="s">
        <v>340</v>
      </c>
      <c r="B152" t="s">
        <v>1342</v>
      </c>
      <c r="C152" s="9" t="s">
        <v>427</v>
      </c>
      <c r="D152" s="147" t="s">
        <v>1613</v>
      </c>
      <c r="H152" s="9" t="s">
        <v>583</v>
      </c>
    </row>
    <row r="153" spans="1:8">
      <c r="A153" s="9" t="s">
        <v>504</v>
      </c>
      <c r="B153" t="s">
        <v>1343</v>
      </c>
      <c r="C153" s="9" t="s">
        <v>427</v>
      </c>
      <c r="D153" s="147" t="s">
        <v>1613</v>
      </c>
      <c r="H153" s="9" t="s">
        <v>583</v>
      </c>
    </row>
    <row r="154" spans="1:8">
      <c r="A154" s="9" t="s">
        <v>446</v>
      </c>
      <c r="B154" t="s">
        <v>1344</v>
      </c>
      <c r="C154" s="9" t="s">
        <v>427</v>
      </c>
      <c r="D154" s="142" t="s">
        <v>584</v>
      </c>
      <c r="E154" s="9" t="s">
        <v>382</v>
      </c>
      <c r="F154" s="134" t="s">
        <v>1927</v>
      </c>
      <c r="H154" s="9" t="s">
        <v>583</v>
      </c>
    </row>
    <row r="155" spans="1:8">
      <c r="A155" s="9" t="s">
        <v>478</v>
      </c>
      <c r="B155" t="s">
        <v>1345</v>
      </c>
      <c r="C155" s="9" t="s">
        <v>427</v>
      </c>
      <c r="D155" s="147" t="s">
        <v>1613</v>
      </c>
      <c r="H155" s="9" t="s">
        <v>583</v>
      </c>
    </row>
    <row r="156" spans="1:8">
      <c r="A156" s="9" t="s">
        <v>469</v>
      </c>
      <c r="B156" t="s">
        <v>1346</v>
      </c>
      <c r="C156" s="9" t="s">
        <v>427</v>
      </c>
      <c r="D156" s="147" t="s">
        <v>1613</v>
      </c>
      <c r="H156" s="9" t="s">
        <v>583</v>
      </c>
    </row>
    <row r="157" spans="1:8">
      <c r="A157" s="142" t="s">
        <v>467</v>
      </c>
      <c r="B157" t="s">
        <v>1134</v>
      </c>
      <c r="C157" s="9" t="s">
        <v>427</v>
      </c>
      <c r="D157" s="147" t="s">
        <v>1613</v>
      </c>
      <c r="H157" s="9" t="s">
        <v>583</v>
      </c>
    </row>
    <row r="158" spans="1:8">
      <c r="A158" s="142" t="s">
        <v>516</v>
      </c>
      <c r="B158" t="s">
        <v>1347</v>
      </c>
      <c r="C158" s="9" t="s">
        <v>427</v>
      </c>
      <c r="D158" s="147" t="s">
        <v>1613</v>
      </c>
      <c r="H158" s="9" t="s">
        <v>583</v>
      </c>
    </row>
    <row r="159" spans="1:8">
      <c r="A159" s="142" t="s">
        <v>386</v>
      </c>
      <c r="B159" t="s">
        <v>1348</v>
      </c>
      <c r="C159" s="9" t="s">
        <v>427</v>
      </c>
      <c r="D159" s="36" t="s">
        <v>588</v>
      </c>
      <c r="H159" s="9" t="s">
        <v>583</v>
      </c>
    </row>
    <row r="160" spans="1:8">
      <c r="A160" s="9" t="s">
        <v>1252</v>
      </c>
      <c r="B160" t="s">
        <v>1349</v>
      </c>
      <c r="C160" s="9" t="s">
        <v>427</v>
      </c>
      <c r="D160" s="36" t="s">
        <v>588</v>
      </c>
      <c r="H160" s="9" t="s">
        <v>583</v>
      </c>
    </row>
    <row r="161" spans="1:8">
      <c r="A161" s="9" t="s">
        <v>1251</v>
      </c>
      <c r="B161" t="s">
        <v>1232</v>
      </c>
      <c r="C161" s="9" t="s">
        <v>427</v>
      </c>
      <c r="D161" s="36" t="s">
        <v>588</v>
      </c>
      <c r="H161" s="9" t="s">
        <v>583</v>
      </c>
    </row>
    <row r="162" spans="1:8">
      <c r="A162" s="9" t="s">
        <v>1095</v>
      </c>
      <c r="B162" t="s">
        <v>1350</v>
      </c>
      <c r="C162" s="9" t="s">
        <v>427</v>
      </c>
      <c r="D162" s="142" t="s">
        <v>584</v>
      </c>
      <c r="E162" s="9" t="s">
        <v>249</v>
      </c>
      <c r="F162" s="134">
        <v>100</v>
      </c>
      <c r="H162" s="9" t="s">
        <v>583</v>
      </c>
    </row>
    <row r="163" spans="1:8">
      <c r="A163" s="9" t="s">
        <v>450</v>
      </c>
      <c r="B163" t="s">
        <v>1233</v>
      </c>
      <c r="C163" s="9" t="s">
        <v>427</v>
      </c>
      <c r="D163" s="36" t="s">
        <v>588</v>
      </c>
      <c r="H163" s="9" t="s">
        <v>583</v>
      </c>
    </row>
    <row r="164" spans="1:8">
      <c r="A164" s="9" t="s">
        <v>451</v>
      </c>
      <c r="B164" t="s">
        <v>1234</v>
      </c>
      <c r="C164" s="9" t="s">
        <v>427</v>
      </c>
      <c r="D164" s="36" t="s">
        <v>588</v>
      </c>
      <c r="H164" s="9" t="s">
        <v>583</v>
      </c>
    </row>
    <row r="165" spans="1:8">
      <c r="A165" s="9" t="s">
        <v>494</v>
      </c>
      <c r="B165" t="s">
        <v>1235</v>
      </c>
      <c r="C165" s="9" t="s">
        <v>427</v>
      </c>
      <c r="D165" s="36" t="s">
        <v>588</v>
      </c>
      <c r="H165" s="9" t="s">
        <v>583</v>
      </c>
    </row>
    <row r="166" spans="1:8">
      <c r="A166" s="9" t="s">
        <v>452</v>
      </c>
      <c r="B166" t="s">
        <v>1236</v>
      </c>
      <c r="C166" s="9" t="s">
        <v>427</v>
      </c>
      <c r="D166" s="36" t="s">
        <v>588</v>
      </c>
      <c r="H166" s="9" t="s">
        <v>583</v>
      </c>
    </row>
    <row r="167" spans="1:8">
      <c r="A167" s="9" t="s">
        <v>455</v>
      </c>
      <c r="B167" t="s">
        <v>1351</v>
      </c>
      <c r="C167" s="9" t="s">
        <v>427</v>
      </c>
      <c r="D167" s="36" t="s">
        <v>588</v>
      </c>
      <c r="H167" s="9" t="s">
        <v>583</v>
      </c>
    </row>
    <row r="168" spans="1:8">
      <c r="A168" s="9" t="s">
        <v>533</v>
      </c>
      <c r="B168" t="s">
        <v>1217</v>
      </c>
      <c r="C168" s="9" t="s">
        <v>427</v>
      </c>
      <c r="D168" s="36" t="s">
        <v>588</v>
      </c>
      <c r="H168" s="9" t="s">
        <v>583</v>
      </c>
    </row>
    <row r="169" spans="1:8">
      <c r="A169" s="9" t="s">
        <v>1943</v>
      </c>
      <c r="B169" t="s">
        <v>1218</v>
      </c>
      <c r="C169" s="9" t="s">
        <v>427</v>
      </c>
      <c r="D169" s="36" t="s">
        <v>588</v>
      </c>
      <c r="H169" s="9" t="s">
        <v>583</v>
      </c>
    </row>
    <row r="170" spans="1:8">
      <c r="A170" s="9" t="s">
        <v>1366</v>
      </c>
      <c r="B170" t="s">
        <v>1352</v>
      </c>
      <c r="C170" s="9" t="s">
        <v>427</v>
      </c>
      <c r="D170" s="142" t="s">
        <v>584</v>
      </c>
      <c r="E170" s="9" t="s">
        <v>382</v>
      </c>
      <c r="F170" s="134" t="s">
        <v>1927</v>
      </c>
      <c r="H170" s="9" t="s">
        <v>583</v>
      </c>
    </row>
    <row r="171" spans="1:8">
      <c r="A171" s="142" t="s">
        <v>432</v>
      </c>
      <c r="B171" t="s">
        <v>1353</v>
      </c>
      <c r="C171" s="9" t="s">
        <v>427</v>
      </c>
      <c r="D171" s="142" t="s">
        <v>584</v>
      </c>
      <c r="E171" s="9" t="s">
        <v>382</v>
      </c>
      <c r="F171" s="134" t="s">
        <v>1927</v>
      </c>
      <c r="H171" s="9" t="s">
        <v>583</v>
      </c>
    </row>
    <row r="172" spans="1:8">
      <c r="A172" s="9" t="s">
        <v>1542</v>
      </c>
      <c r="B172" t="s">
        <v>1354</v>
      </c>
      <c r="C172" s="9" t="s">
        <v>427</v>
      </c>
      <c r="D172" s="142" t="s">
        <v>584</v>
      </c>
      <c r="E172" s="9" t="s">
        <v>382</v>
      </c>
      <c r="F172" s="134" t="s">
        <v>1927</v>
      </c>
      <c r="H172" s="9" t="s">
        <v>583</v>
      </c>
    </row>
    <row r="173" spans="1:8">
      <c r="A173" s="9" t="s">
        <v>433</v>
      </c>
      <c r="B173" t="s">
        <v>1355</v>
      </c>
      <c r="C173" s="9" t="s">
        <v>427</v>
      </c>
      <c r="D173" s="142" t="s">
        <v>584</v>
      </c>
      <c r="E173" s="9" t="s">
        <v>382</v>
      </c>
      <c r="F173" s="134" t="s">
        <v>1927</v>
      </c>
      <c r="H173" s="9" t="s">
        <v>583</v>
      </c>
    </row>
    <row r="174" spans="1:8">
      <c r="A174" s="9" t="s">
        <v>1356</v>
      </c>
      <c r="B174" t="s">
        <v>1254</v>
      </c>
      <c r="C174" s="9" t="s">
        <v>427</v>
      </c>
      <c r="D174" s="36" t="s">
        <v>588</v>
      </c>
      <c r="H174" s="9" t="s">
        <v>583</v>
      </c>
    </row>
    <row r="175" spans="1:8">
      <c r="A175" s="9" t="s">
        <v>1368</v>
      </c>
      <c r="B175" t="s">
        <v>1369</v>
      </c>
      <c r="C175" s="9" t="s">
        <v>427</v>
      </c>
      <c r="D175" s="36" t="s">
        <v>588</v>
      </c>
      <c r="H175" s="9" t="s">
        <v>583</v>
      </c>
    </row>
    <row r="176" spans="1:8">
      <c r="A176" s="9" t="s">
        <v>1382</v>
      </c>
      <c r="B176" t="s">
        <v>1384</v>
      </c>
      <c r="C176" s="9" t="s">
        <v>427</v>
      </c>
      <c r="D176" s="36" t="s">
        <v>588</v>
      </c>
      <c r="H176" s="9" t="s">
        <v>583</v>
      </c>
    </row>
    <row r="177" spans="1:8">
      <c r="A177" s="9" t="s">
        <v>1383</v>
      </c>
      <c r="B177" t="s">
        <v>1385</v>
      </c>
      <c r="C177" s="9" t="s">
        <v>427</v>
      </c>
      <c r="D177" s="36" t="s">
        <v>588</v>
      </c>
      <c r="H177" s="9" t="s">
        <v>583</v>
      </c>
    </row>
    <row r="178" spans="1:8">
      <c r="A178" s="9" t="s">
        <v>1416</v>
      </c>
      <c r="B178" t="s">
        <v>1417</v>
      </c>
      <c r="C178" s="9" t="s">
        <v>427</v>
      </c>
      <c r="D178" s="36" t="s">
        <v>588</v>
      </c>
      <c r="H178" s="9" t="s">
        <v>583</v>
      </c>
    </row>
    <row r="179" spans="1:8">
      <c r="A179" s="9" t="s">
        <v>1418</v>
      </c>
      <c r="B179" t="s">
        <v>1419</v>
      </c>
      <c r="C179" s="9" t="s">
        <v>427</v>
      </c>
      <c r="D179" s="36" t="s">
        <v>588</v>
      </c>
      <c r="H179" s="9" t="s">
        <v>583</v>
      </c>
    </row>
    <row r="180" spans="1:8">
      <c r="A180" s="9" t="s">
        <v>1420</v>
      </c>
      <c r="B180" t="s">
        <v>1421</v>
      </c>
      <c r="C180" s="9" t="s">
        <v>427</v>
      </c>
      <c r="D180" s="36" t="s">
        <v>588</v>
      </c>
      <c r="H180" s="9" t="s">
        <v>583</v>
      </c>
    </row>
    <row r="181" spans="1:8">
      <c r="A181" s="9" t="s">
        <v>1422</v>
      </c>
      <c r="B181" t="s">
        <v>1424</v>
      </c>
      <c r="C181" s="9" t="s">
        <v>427</v>
      </c>
      <c r="D181" s="36" t="s">
        <v>588</v>
      </c>
      <c r="H181" s="9" t="s">
        <v>583</v>
      </c>
    </row>
    <row r="182" spans="1:8">
      <c r="A182" s="9" t="s">
        <v>1423</v>
      </c>
      <c r="B182" t="s">
        <v>1425</v>
      </c>
      <c r="C182" s="9" t="s">
        <v>427</v>
      </c>
      <c r="D182" s="36" t="s">
        <v>588</v>
      </c>
      <c r="H182" s="9" t="s">
        <v>583</v>
      </c>
    </row>
    <row r="183" spans="1:8">
      <c r="A183" s="9" t="s">
        <v>1435</v>
      </c>
      <c r="B183" t="s">
        <v>1434</v>
      </c>
      <c r="C183" s="9" t="s">
        <v>427</v>
      </c>
      <c r="D183" s="36" t="s">
        <v>588</v>
      </c>
      <c r="H183" s="9" t="s">
        <v>583</v>
      </c>
    </row>
    <row r="184" spans="1:8">
      <c r="A184" s="9" t="s">
        <v>1436</v>
      </c>
      <c r="B184" t="s">
        <v>1437</v>
      </c>
      <c r="C184" s="9" t="s">
        <v>427</v>
      </c>
      <c r="D184" s="36" t="s">
        <v>588</v>
      </c>
      <c r="H184" s="9" t="s">
        <v>583</v>
      </c>
    </row>
    <row r="185" spans="1:8">
      <c r="A185" s="9" t="s">
        <v>1543</v>
      </c>
      <c r="B185" t="s">
        <v>1438</v>
      </c>
      <c r="C185" s="9" t="s">
        <v>427</v>
      </c>
      <c r="D185" s="36" t="s">
        <v>588</v>
      </c>
      <c r="H185" s="9" t="s">
        <v>583</v>
      </c>
    </row>
    <row r="186" spans="1:8">
      <c r="A186" s="9" t="s">
        <v>1446</v>
      </c>
      <c r="B186" t="s">
        <v>1447</v>
      </c>
      <c r="C186" s="9" t="s">
        <v>427</v>
      </c>
      <c r="D186" s="36" t="s">
        <v>588</v>
      </c>
      <c r="H186" s="9" t="s">
        <v>583</v>
      </c>
    </row>
    <row r="187" spans="1:8">
      <c r="A187" s="9" t="s">
        <v>1450</v>
      </c>
      <c r="B187" t="s">
        <v>1451</v>
      </c>
      <c r="C187" s="9" t="s">
        <v>427</v>
      </c>
      <c r="D187" s="36" t="s">
        <v>588</v>
      </c>
      <c r="H187" s="9" t="s">
        <v>583</v>
      </c>
    </row>
    <row r="188" spans="1:8">
      <c r="A188" s="98" t="s">
        <v>1544</v>
      </c>
      <c r="B188" t="s">
        <v>1547</v>
      </c>
      <c r="C188" s="9" t="s">
        <v>427</v>
      </c>
      <c r="D188" s="36" t="s">
        <v>588</v>
      </c>
      <c r="H188" s="9" t="s">
        <v>583</v>
      </c>
    </row>
    <row r="189" spans="1:8">
      <c r="A189" s="98" t="s">
        <v>1546</v>
      </c>
      <c r="B189" t="s">
        <v>1548</v>
      </c>
      <c r="C189" s="9" t="s">
        <v>427</v>
      </c>
      <c r="D189" s="36" t="s">
        <v>588</v>
      </c>
      <c r="H189" s="9" t="s">
        <v>583</v>
      </c>
    </row>
    <row r="190" spans="1:8">
      <c r="A190" s="98" t="s">
        <v>1545</v>
      </c>
      <c r="B190" t="s">
        <v>1549</v>
      </c>
      <c r="C190" s="9" t="s">
        <v>427</v>
      </c>
      <c r="D190" s="36" t="s">
        <v>588</v>
      </c>
      <c r="H190" s="9" t="s">
        <v>583</v>
      </c>
    </row>
    <row r="191" spans="1:8">
      <c r="A191" s="99" t="s">
        <v>1551</v>
      </c>
      <c r="B191" t="s">
        <v>1550</v>
      </c>
      <c r="C191" s="9" t="s">
        <v>427</v>
      </c>
      <c r="D191" s="142" t="s">
        <v>587</v>
      </c>
      <c r="H191" s="9" t="s">
        <v>583</v>
      </c>
    </row>
    <row r="192" spans="1:8">
      <c r="A192" s="9" t="s">
        <v>1552</v>
      </c>
      <c r="B192" t="s">
        <v>1553</v>
      </c>
      <c r="C192" s="9" t="s">
        <v>427</v>
      </c>
      <c r="D192" s="36" t="s">
        <v>588</v>
      </c>
      <c r="H192" s="9" t="s">
        <v>583</v>
      </c>
    </row>
    <row r="193" spans="1:8">
      <c r="A193" s="99" t="s">
        <v>1554</v>
      </c>
      <c r="B193" t="s">
        <v>1944</v>
      </c>
      <c r="C193" s="9" t="s">
        <v>427</v>
      </c>
      <c r="D193" s="36" t="s">
        <v>588</v>
      </c>
      <c r="H193" s="9" t="s">
        <v>583</v>
      </c>
    </row>
    <row r="194" spans="1:8">
      <c r="A194" s="9" t="s">
        <v>1555</v>
      </c>
      <c r="B194" t="s">
        <v>1556</v>
      </c>
      <c r="C194" s="9" t="s">
        <v>427</v>
      </c>
      <c r="D194" s="36" t="s">
        <v>588</v>
      </c>
      <c r="H194" s="9" t="s">
        <v>583</v>
      </c>
    </row>
    <row r="195" spans="1:8">
      <c r="A195" s="9" t="s">
        <v>1571</v>
      </c>
      <c r="B195" t="s">
        <v>1570</v>
      </c>
      <c r="C195" s="9" t="s">
        <v>427</v>
      </c>
      <c r="D195" s="36" t="s">
        <v>588</v>
      </c>
      <c r="H195" s="9" t="s">
        <v>583</v>
      </c>
    </row>
    <row r="196" spans="1:8">
      <c r="A196" s="9" t="s">
        <v>1578</v>
      </c>
      <c r="B196" t="s">
        <v>1579</v>
      </c>
      <c r="C196" s="9" t="s">
        <v>427</v>
      </c>
      <c r="D196" s="36" t="s">
        <v>588</v>
      </c>
      <c r="H196" s="9" t="s">
        <v>583</v>
      </c>
    </row>
    <row r="197" spans="1:8">
      <c r="A197" s="9" t="s">
        <v>1573</v>
      </c>
      <c r="B197" t="s">
        <v>1580</v>
      </c>
      <c r="C197" s="9" t="s">
        <v>427</v>
      </c>
      <c r="D197" s="36" t="s">
        <v>588</v>
      </c>
      <c r="H197" s="9" t="s">
        <v>583</v>
      </c>
    </row>
    <row r="198" spans="1:8">
      <c r="A198" s="9" t="s">
        <v>1572</v>
      </c>
      <c r="B198" t="s">
        <v>1581</v>
      </c>
      <c r="C198" s="9" t="s">
        <v>427</v>
      </c>
      <c r="D198" s="36" t="s">
        <v>588</v>
      </c>
      <c r="H198" s="9" t="s">
        <v>583</v>
      </c>
    </row>
    <row r="199" spans="1:8">
      <c r="A199" s="9" t="s">
        <v>1577</v>
      </c>
      <c r="B199" t="s">
        <v>1582</v>
      </c>
      <c r="C199" s="9" t="s">
        <v>427</v>
      </c>
      <c r="D199" s="36" t="s">
        <v>588</v>
      </c>
      <c r="H199" s="9" t="s">
        <v>583</v>
      </c>
    </row>
    <row r="200" spans="1:8">
      <c r="A200" s="9" t="s">
        <v>1575</v>
      </c>
      <c r="B200" t="s">
        <v>1583</v>
      </c>
      <c r="C200" s="9" t="s">
        <v>427</v>
      </c>
      <c r="D200" s="36" t="s">
        <v>588</v>
      </c>
      <c r="H200" s="9" t="s">
        <v>583</v>
      </c>
    </row>
    <row r="201" spans="1:8">
      <c r="A201" s="9" t="s">
        <v>1576</v>
      </c>
      <c r="B201" t="s">
        <v>1584</v>
      </c>
      <c r="C201" s="9" t="s">
        <v>427</v>
      </c>
      <c r="D201" s="36" t="s">
        <v>588</v>
      </c>
      <c r="H201" s="9" t="s">
        <v>583</v>
      </c>
    </row>
    <row r="202" spans="1:8">
      <c r="A202" s="9" t="s">
        <v>1574</v>
      </c>
      <c r="B202" t="s">
        <v>1585</v>
      </c>
      <c r="C202" s="9" t="s">
        <v>427</v>
      </c>
      <c r="D202" s="36" t="s">
        <v>588</v>
      </c>
      <c r="H202" s="9" t="s">
        <v>583</v>
      </c>
    </row>
    <row r="203" spans="1:8">
      <c r="A203" s="9" t="s">
        <v>1599</v>
      </c>
      <c r="B203" t="s">
        <v>1921</v>
      </c>
      <c r="C203" s="9" t="s">
        <v>427</v>
      </c>
      <c r="D203" s="142" t="s">
        <v>585</v>
      </c>
      <c r="H203" s="9" t="s">
        <v>583</v>
      </c>
    </row>
    <row r="204" spans="1:8">
      <c r="A204" s="9" t="s">
        <v>1600</v>
      </c>
      <c r="B204" t="s">
        <v>1922</v>
      </c>
      <c r="C204" s="9" t="s">
        <v>427</v>
      </c>
      <c r="D204" s="142" t="s">
        <v>585</v>
      </c>
      <c r="H204" s="9" t="s">
        <v>583</v>
      </c>
    </row>
    <row r="205" spans="1:8">
      <c r="A205" s="9" t="s">
        <v>1601</v>
      </c>
      <c r="B205" t="s">
        <v>1923</v>
      </c>
      <c r="C205" s="9" t="s">
        <v>427</v>
      </c>
      <c r="D205" s="142" t="s">
        <v>585</v>
      </c>
      <c r="H205" s="9" t="s">
        <v>583</v>
      </c>
    </row>
    <row r="206" spans="1:8">
      <c r="A206" s="9" t="s">
        <v>1602</v>
      </c>
      <c r="B206" t="s">
        <v>1924</v>
      </c>
      <c r="C206" s="9" t="s">
        <v>427</v>
      </c>
      <c r="D206" s="142" t="s">
        <v>585</v>
      </c>
      <c r="H206" s="9" t="s">
        <v>583</v>
      </c>
    </row>
    <row r="207" spans="1:8">
      <c r="A207" s="9" t="s">
        <v>1604</v>
      </c>
      <c r="B207" t="s">
        <v>1606</v>
      </c>
      <c r="C207" s="9" t="s">
        <v>427</v>
      </c>
      <c r="D207" s="142" t="s">
        <v>589</v>
      </c>
      <c r="H207" s="9" t="s">
        <v>583</v>
      </c>
    </row>
    <row r="208" spans="1:8">
      <c r="A208" s="9" t="s">
        <v>1605</v>
      </c>
      <c r="B208" s="147" t="s">
        <v>1607</v>
      </c>
      <c r="C208" s="147" t="s">
        <v>427</v>
      </c>
      <c r="D208" s="147" t="s">
        <v>1133</v>
      </c>
      <c r="E208" s="147"/>
      <c r="F208" s="147"/>
      <c r="G208" s="147"/>
      <c r="H208" s="147" t="s">
        <v>583</v>
      </c>
    </row>
    <row r="209" spans="1:8">
      <c r="A209" s="9" t="s">
        <v>1651</v>
      </c>
      <c r="B209" t="s">
        <v>1656</v>
      </c>
      <c r="C209" s="9" t="s">
        <v>427</v>
      </c>
      <c r="D209" s="36" t="s">
        <v>588</v>
      </c>
      <c r="H209" s="9" t="s">
        <v>583</v>
      </c>
    </row>
    <row r="210" spans="1:8">
      <c r="A210" s="9" t="s">
        <v>1652</v>
      </c>
      <c r="B210" t="s">
        <v>1657</v>
      </c>
      <c r="C210" s="9" t="s">
        <v>427</v>
      </c>
      <c r="D210" s="142" t="s">
        <v>587</v>
      </c>
      <c r="H210" s="9" t="s">
        <v>583</v>
      </c>
    </row>
    <row r="211" spans="1:8">
      <c r="A211" s="9" t="s">
        <v>1653</v>
      </c>
      <c r="B211" t="s">
        <v>1658</v>
      </c>
      <c r="C211" s="9" t="s">
        <v>427</v>
      </c>
      <c r="D211" s="142" t="s">
        <v>587</v>
      </c>
      <c r="H211" s="9" t="s">
        <v>583</v>
      </c>
    </row>
    <row r="212" spans="1:8">
      <c r="A212" s="9" t="s">
        <v>1654</v>
      </c>
      <c r="B212" t="s">
        <v>1659</v>
      </c>
      <c r="C212" s="9" t="s">
        <v>427</v>
      </c>
      <c r="D212" s="36" t="s">
        <v>588</v>
      </c>
      <c r="H212" s="9" t="s">
        <v>583</v>
      </c>
    </row>
    <row r="213" spans="1:8">
      <c r="A213" s="9" t="s">
        <v>1655</v>
      </c>
      <c r="B213" t="s">
        <v>1660</v>
      </c>
      <c r="C213" s="9" t="s">
        <v>427</v>
      </c>
      <c r="D213" s="36" t="s">
        <v>588</v>
      </c>
      <c r="H213" s="9" t="s">
        <v>583</v>
      </c>
    </row>
    <row r="214" spans="1:8">
      <c r="A214" s="9" t="s">
        <v>1875</v>
      </c>
      <c r="B214" t="s">
        <v>1675</v>
      </c>
      <c r="C214" s="9" t="s">
        <v>427</v>
      </c>
      <c r="D214" s="36" t="s">
        <v>588</v>
      </c>
      <c r="H214" s="9" t="s">
        <v>583</v>
      </c>
    </row>
    <row r="215" spans="1:8">
      <c r="A215" s="9" t="s">
        <v>1876</v>
      </c>
      <c r="B215" s="139" t="s">
        <v>1676</v>
      </c>
      <c r="C215" s="9" t="s">
        <v>427</v>
      </c>
      <c r="D215" s="144" t="s">
        <v>588</v>
      </c>
      <c r="H215" s="9" t="s">
        <v>583</v>
      </c>
    </row>
    <row r="216" spans="1:8">
      <c r="A216" s="9" t="s">
        <v>1877</v>
      </c>
      <c r="B216" t="s">
        <v>1677</v>
      </c>
      <c r="C216" s="9" t="s">
        <v>427</v>
      </c>
      <c r="D216" s="36" t="s">
        <v>588</v>
      </c>
      <c r="H216" s="9" t="s">
        <v>583</v>
      </c>
    </row>
    <row r="217" spans="1:8">
      <c r="A217" s="9" t="s">
        <v>1878</v>
      </c>
      <c r="B217" t="s">
        <v>1678</v>
      </c>
      <c r="C217" s="9" t="s">
        <v>427</v>
      </c>
      <c r="D217" s="36" t="s">
        <v>588</v>
      </c>
      <c r="H217" s="9" t="s">
        <v>583</v>
      </c>
    </row>
    <row r="218" spans="1:8">
      <c r="A218" s="9" t="s">
        <v>1879</v>
      </c>
      <c r="B218" s="139" t="s">
        <v>1679</v>
      </c>
      <c r="C218" s="9" t="s">
        <v>427</v>
      </c>
      <c r="D218" s="144" t="s">
        <v>588</v>
      </c>
      <c r="H218" s="9" t="s">
        <v>583</v>
      </c>
    </row>
    <row r="219" spans="1:8">
      <c r="A219" s="9" t="s">
        <v>1880</v>
      </c>
      <c r="B219" s="139" t="s">
        <v>1680</v>
      </c>
      <c r="C219" s="9" t="s">
        <v>427</v>
      </c>
      <c r="D219" s="144" t="s">
        <v>588</v>
      </c>
      <c r="H219" s="9" t="s">
        <v>583</v>
      </c>
    </row>
    <row r="220" spans="1:8">
      <c r="A220" s="9" t="s">
        <v>1881</v>
      </c>
      <c r="B220" t="s">
        <v>1681</v>
      </c>
      <c r="C220" s="9" t="s">
        <v>427</v>
      </c>
      <c r="D220" s="36" t="s">
        <v>588</v>
      </c>
      <c r="H220" s="9" t="s">
        <v>583</v>
      </c>
    </row>
    <row r="221" spans="1:8">
      <c r="A221" s="9" t="s">
        <v>1882</v>
      </c>
      <c r="B221" t="s">
        <v>1682</v>
      </c>
      <c r="C221" s="9" t="s">
        <v>427</v>
      </c>
      <c r="D221" s="36" t="s">
        <v>588</v>
      </c>
      <c r="H221" s="9" t="s">
        <v>583</v>
      </c>
    </row>
    <row r="222" spans="1:8">
      <c r="A222" s="9" t="s">
        <v>1883</v>
      </c>
      <c r="B222" t="s">
        <v>1683</v>
      </c>
      <c r="C222" s="9" t="s">
        <v>427</v>
      </c>
      <c r="D222" s="36" t="s">
        <v>588</v>
      </c>
      <c r="H222" s="9" t="s">
        <v>583</v>
      </c>
    </row>
    <row r="223" spans="1:8">
      <c r="A223" s="9" t="s">
        <v>1884</v>
      </c>
      <c r="B223" t="s">
        <v>1684</v>
      </c>
      <c r="C223" s="9" t="s">
        <v>427</v>
      </c>
      <c r="D223" s="36" t="s">
        <v>588</v>
      </c>
      <c r="H223" s="9" t="s">
        <v>583</v>
      </c>
    </row>
    <row r="224" spans="1:8">
      <c r="A224" s="9" t="s">
        <v>1885</v>
      </c>
      <c r="B224" t="s">
        <v>1685</v>
      </c>
      <c r="C224" s="9" t="s">
        <v>427</v>
      </c>
      <c r="D224" s="36" t="s">
        <v>588</v>
      </c>
      <c r="H224" s="9" t="s">
        <v>583</v>
      </c>
    </row>
    <row r="225" spans="1:8">
      <c r="A225" s="9" t="s">
        <v>1886</v>
      </c>
      <c r="B225" t="s">
        <v>1686</v>
      </c>
      <c r="C225" s="9" t="s">
        <v>427</v>
      </c>
      <c r="D225" s="36" t="s">
        <v>588</v>
      </c>
      <c r="H225" s="9" t="s">
        <v>583</v>
      </c>
    </row>
    <row r="226" spans="1:8">
      <c r="A226" s="9" t="s">
        <v>1887</v>
      </c>
      <c r="B226" t="s">
        <v>1687</v>
      </c>
      <c r="C226" s="9" t="s">
        <v>427</v>
      </c>
      <c r="D226" s="36" t="s">
        <v>588</v>
      </c>
      <c r="H226" s="9" t="s">
        <v>583</v>
      </c>
    </row>
    <row r="227" spans="1:8">
      <c r="A227" s="9" t="s">
        <v>1747</v>
      </c>
      <c r="B227" t="s">
        <v>1753</v>
      </c>
      <c r="C227" s="9" t="s">
        <v>427</v>
      </c>
      <c r="D227" s="36" t="s">
        <v>588</v>
      </c>
      <c r="H227" s="9" t="s">
        <v>583</v>
      </c>
    </row>
    <row r="228" spans="1:8">
      <c r="A228" s="9" t="s">
        <v>1748</v>
      </c>
      <c r="B228" t="s">
        <v>1754</v>
      </c>
      <c r="C228" s="9" t="s">
        <v>427</v>
      </c>
      <c r="D228" s="36" t="s">
        <v>588</v>
      </c>
      <c r="H228" s="9" t="s">
        <v>583</v>
      </c>
    </row>
    <row r="229" spans="1:8">
      <c r="A229" s="9" t="s">
        <v>1749</v>
      </c>
      <c r="B229" t="s">
        <v>1755</v>
      </c>
      <c r="C229" s="9" t="s">
        <v>427</v>
      </c>
      <c r="D229" s="36" t="s">
        <v>588</v>
      </c>
      <c r="H229" s="9" t="s">
        <v>583</v>
      </c>
    </row>
    <row r="230" spans="1:8">
      <c r="A230" s="9" t="s">
        <v>1750</v>
      </c>
      <c r="B230" t="s">
        <v>1756</v>
      </c>
      <c r="C230" s="9" t="s">
        <v>427</v>
      </c>
      <c r="D230" s="36" t="s">
        <v>588</v>
      </c>
      <c r="H230" s="9" t="s">
        <v>583</v>
      </c>
    </row>
    <row r="231" spans="1:8">
      <c r="A231" s="9" t="s">
        <v>1751</v>
      </c>
      <c r="B231" t="s">
        <v>1757</v>
      </c>
      <c r="C231" s="9" t="s">
        <v>427</v>
      </c>
      <c r="D231" s="36" t="s">
        <v>588</v>
      </c>
      <c r="H231" s="9" t="s">
        <v>583</v>
      </c>
    </row>
    <row r="232" spans="1:8">
      <c r="A232" s="9" t="s">
        <v>1752</v>
      </c>
      <c r="B232" t="s">
        <v>1758</v>
      </c>
      <c r="C232" s="9" t="s">
        <v>427</v>
      </c>
      <c r="D232" s="36" t="s">
        <v>588</v>
      </c>
      <c r="H232" s="9" t="s">
        <v>583</v>
      </c>
    </row>
    <row r="233" spans="1:8">
      <c r="A233" s="9" t="s">
        <v>1744</v>
      </c>
      <c r="B233" t="s">
        <v>1759</v>
      </c>
      <c r="C233" s="9" t="s">
        <v>427</v>
      </c>
      <c r="D233" s="36" t="s">
        <v>588</v>
      </c>
      <c r="H233" s="9" t="s">
        <v>583</v>
      </c>
    </row>
    <row r="234" spans="1:8">
      <c r="A234" s="9" t="s">
        <v>1745</v>
      </c>
      <c r="B234" t="s">
        <v>1760</v>
      </c>
      <c r="C234" s="9" t="s">
        <v>427</v>
      </c>
      <c r="D234" s="36" t="s">
        <v>588</v>
      </c>
      <c r="H234" s="9" t="s">
        <v>583</v>
      </c>
    </row>
    <row r="235" spans="1:8">
      <c r="A235" s="9" t="s">
        <v>1746</v>
      </c>
      <c r="B235" t="s">
        <v>1761</v>
      </c>
      <c r="C235" s="9" t="s">
        <v>427</v>
      </c>
      <c r="D235" s="36" t="s">
        <v>588</v>
      </c>
      <c r="H235" s="9" t="s">
        <v>583</v>
      </c>
    </row>
    <row r="236" spans="1:8">
      <c r="A236" s="9" t="s">
        <v>1764</v>
      </c>
      <c r="B236" t="s">
        <v>1765</v>
      </c>
      <c r="C236" s="138" t="s">
        <v>427</v>
      </c>
      <c r="D236" s="142" t="s">
        <v>584</v>
      </c>
      <c r="E236" s="138" t="s">
        <v>24</v>
      </c>
      <c r="F236" s="134">
        <v>240</v>
      </c>
      <c r="H236" s="9" t="s">
        <v>583</v>
      </c>
    </row>
    <row r="237" spans="1:8">
      <c r="A237" s="9" t="s">
        <v>1808</v>
      </c>
      <c r="B237" t="s">
        <v>1809</v>
      </c>
      <c r="C237" s="9" t="s">
        <v>427</v>
      </c>
      <c r="D237" s="142" t="s">
        <v>589</v>
      </c>
      <c r="H237" s="9" t="s">
        <v>583</v>
      </c>
    </row>
    <row r="238" spans="1:8">
      <c r="A238" s="9" t="s">
        <v>1810</v>
      </c>
      <c r="B238" t="s">
        <v>1812</v>
      </c>
      <c r="C238" s="9" t="s">
        <v>427</v>
      </c>
      <c r="D238" s="142" t="s">
        <v>587</v>
      </c>
      <c r="H238" s="9" t="s">
        <v>583</v>
      </c>
    </row>
    <row r="239" spans="1:8">
      <c r="A239" s="9" t="s">
        <v>1811</v>
      </c>
      <c r="B239" t="s">
        <v>1813</v>
      </c>
      <c r="C239" s="9" t="s">
        <v>427</v>
      </c>
      <c r="D239" s="142" t="s">
        <v>587</v>
      </c>
      <c r="H239" s="9" t="s">
        <v>583</v>
      </c>
    </row>
    <row r="240" spans="1:8">
      <c r="A240" s="9" t="s">
        <v>1814</v>
      </c>
      <c r="B240" t="s">
        <v>1816</v>
      </c>
      <c r="C240" s="9" t="s">
        <v>427</v>
      </c>
      <c r="D240" s="36" t="s">
        <v>588</v>
      </c>
      <c r="H240" s="9" t="s">
        <v>583</v>
      </c>
    </row>
    <row r="241" spans="1:8">
      <c r="A241" s="9" t="s">
        <v>1815</v>
      </c>
      <c r="B241" t="s">
        <v>1817</v>
      </c>
      <c r="C241" s="9" t="s">
        <v>427</v>
      </c>
      <c r="D241" s="36" t="s">
        <v>588</v>
      </c>
      <c r="H241" s="9" t="s">
        <v>583</v>
      </c>
    </row>
    <row r="242" spans="1:8">
      <c r="A242" s="9" t="s">
        <v>1820</v>
      </c>
      <c r="B242" t="s">
        <v>1821</v>
      </c>
      <c r="C242" s="9" t="s">
        <v>427</v>
      </c>
      <c r="D242" s="36" t="s">
        <v>588</v>
      </c>
      <c r="H242" s="9" t="s">
        <v>583</v>
      </c>
    </row>
    <row r="243" spans="1:8">
      <c r="A243" s="9" t="s">
        <v>1859</v>
      </c>
      <c r="B243" s="142" t="s">
        <v>1888</v>
      </c>
      <c r="C243" s="9" t="s">
        <v>427</v>
      </c>
      <c r="D243" s="142" t="s">
        <v>584</v>
      </c>
      <c r="E243" s="9" t="s">
        <v>24</v>
      </c>
      <c r="F243" s="134">
        <v>250</v>
      </c>
      <c r="H243" s="9" t="s">
        <v>583</v>
      </c>
    </row>
    <row r="244" spans="1:8">
      <c r="A244" s="9" t="s">
        <v>1893</v>
      </c>
      <c r="B244" s="142" t="s">
        <v>1897</v>
      </c>
      <c r="C244" s="9" t="s">
        <v>427</v>
      </c>
      <c r="D244" s="142" t="s">
        <v>584</v>
      </c>
      <c r="E244" s="9" t="s">
        <v>382</v>
      </c>
      <c r="F244" s="134" t="s">
        <v>1927</v>
      </c>
      <c r="H244" s="9" t="s">
        <v>583</v>
      </c>
    </row>
    <row r="245" spans="1:8">
      <c r="A245" s="9" t="s">
        <v>1894</v>
      </c>
      <c r="B245" s="142" t="s">
        <v>1898</v>
      </c>
      <c r="C245" s="9" t="s">
        <v>427</v>
      </c>
      <c r="D245" s="142" t="s">
        <v>584</v>
      </c>
      <c r="E245" s="9" t="s">
        <v>382</v>
      </c>
      <c r="F245" s="134" t="s">
        <v>1927</v>
      </c>
      <c r="H245" s="9" t="s">
        <v>583</v>
      </c>
    </row>
    <row r="246" spans="1:8">
      <c r="A246" s="9" t="s">
        <v>1895</v>
      </c>
      <c r="B246" s="142" t="s">
        <v>1899</v>
      </c>
      <c r="C246" s="9" t="s">
        <v>427</v>
      </c>
      <c r="D246" s="142" t="s">
        <v>584</v>
      </c>
      <c r="E246" s="9" t="s">
        <v>382</v>
      </c>
      <c r="F246" s="134" t="s">
        <v>1927</v>
      </c>
      <c r="H246" s="9" t="s">
        <v>583</v>
      </c>
    </row>
    <row r="247" spans="1:8">
      <c r="A247" s="9" t="s">
        <v>1896</v>
      </c>
      <c r="B247" s="142" t="s">
        <v>1900</v>
      </c>
      <c r="C247" s="9" t="s">
        <v>427</v>
      </c>
      <c r="D247" s="142" t="s">
        <v>584</v>
      </c>
      <c r="E247" s="9" t="s">
        <v>382</v>
      </c>
      <c r="F247" s="134" t="s">
        <v>1927</v>
      </c>
      <c r="H247" s="9" t="s">
        <v>583</v>
      </c>
    </row>
    <row r="248" spans="1:8">
      <c r="A248" s="9" t="s">
        <v>1904</v>
      </c>
      <c r="B248" t="s">
        <v>1903</v>
      </c>
      <c r="C248" s="9" t="s">
        <v>427</v>
      </c>
      <c r="D248" s="36" t="s">
        <v>588</v>
      </c>
      <c r="H248" s="9" t="s">
        <v>583</v>
      </c>
    </row>
    <row r="249" spans="1:8">
      <c r="A249" s="9" t="s">
        <v>1905</v>
      </c>
      <c r="B249" t="s">
        <v>1906</v>
      </c>
      <c r="C249" s="9" t="s">
        <v>427</v>
      </c>
      <c r="D249" s="36" t="s">
        <v>588</v>
      </c>
      <c r="H249" s="9" t="s">
        <v>583</v>
      </c>
    </row>
    <row r="250" spans="1:8">
      <c r="A250" s="9" t="s">
        <v>1911</v>
      </c>
      <c r="B250" t="s">
        <v>1912</v>
      </c>
      <c r="C250" s="9" t="s">
        <v>427</v>
      </c>
      <c r="D250" s="36" t="s">
        <v>588</v>
      </c>
      <c r="H250" s="9" t="s">
        <v>583</v>
      </c>
    </row>
    <row r="251" spans="1:8">
      <c r="A251" s="9" t="s">
        <v>2402</v>
      </c>
      <c r="B251" t="s">
        <v>1950</v>
      </c>
      <c r="C251" s="9" t="s">
        <v>427</v>
      </c>
      <c r="D251" s="142" t="s">
        <v>584</v>
      </c>
      <c r="E251" s="9" t="s">
        <v>382</v>
      </c>
      <c r="F251" s="134" t="s">
        <v>1927</v>
      </c>
      <c r="H251" s="9" t="s">
        <v>583</v>
      </c>
    </row>
    <row r="252" spans="1:8">
      <c r="A252" s="9" t="s">
        <v>2403</v>
      </c>
      <c r="B252" t="s">
        <v>1951</v>
      </c>
      <c r="C252" s="9" t="s">
        <v>427</v>
      </c>
      <c r="D252" s="142" t="s">
        <v>584</v>
      </c>
      <c r="E252" s="9" t="s">
        <v>382</v>
      </c>
      <c r="F252" s="134" t="s">
        <v>1927</v>
      </c>
      <c r="H252" s="9" t="s">
        <v>583</v>
      </c>
    </row>
    <row r="253" spans="1:8">
      <c r="A253" s="9" t="s">
        <v>1949</v>
      </c>
      <c r="B253" t="s">
        <v>1952</v>
      </c>
      <c r="C253" s="9" t="s">
        <v>427</v>
      </c>
      <c r="D253" s="142" t="s">
        <v>584</v>
      </c>
      <c r="E253" s="9" t="s">
        <v>382</v>
      </c>
      <c r="F253" s="134" t="s">
        <v>1927</v>
      </c>
      <c r="H253" s="9" t="s">
        <v>583</v>
      </c>
    </row>
    <row r="254" spans="1:8">
      <c r="A254" s="9" t="s">
        <v>2404</v>
      </c>
      <c r="B254" t="s">
        <v>1953</v>
      </c>
      <c r="C254" s="9" t="s">
        <v>427</v>
      </c>
      <c r="D254" s="142" t="s">
        <v>584</v>
      </c>
      <c r="E254" s="9" t="s">
        <v>382</v>
      </c>
      <c r="F254" s="134" t="s">
        <v>1927</v>
      </c>
      <c r="H254" s="9" t="s">
        <v>583</v>
      </c>
    </row>
    <row r="255" spans="1:8">
      <c r="A255" s="142" t="s">
        <v>2359</v>
      </c>
      <c r="B255" t="s">
        <v>1983</v>
      </c>
      <c r="C255" s="142" t="s">
        <v>427</v>
      </c>
      <c r="D255" s="142" t="s">
        <v>589</v>
      </c>
      <c r="H255" s="142" t="s">
        <v>583</v>
      </c>
    </row>
    <row r="256" spans="1:8">
      <c r="A256" s="142" t="s">
        <v>1976</v>
      </c>
      <c r="B256" t="s">
        <v>1984</v>
      </c>
      <c r="C256" s="142" t="s">
        <v>427</v>
      </c>
      <c r="D256" s="142" t="s">
        <v>587</v>
      </c>
      <c r="H256" s="142" t="s">
        <v>583</v>
      </c>
    </row>
    <row r="257" spans="1:8">
      <c r="A257" s="9" t="s">
        <v>1977</v>
      </c>
      <c r="B257" t="s">
        <v>1985</v>
      </c>
      <c r="C257" s="142" t="s">
        <v>427</v>
      </c>
      <c r="D257" s="142" t="s">
        <v>587</v>
      </c>
      <c r="H257" s="142" t="s">
        <v>583</v>
      </c>
    </row>
    <row r="258" spans="1:8" ht="15" customHeight="1">
      <c r="A258" s="146" t="s">
        <v>2351</v>
      </c>
      <c r="B258" t="s">
        <v>1986</v>
      </c>
      <c r="C258" s="142" t="s">
        <v>427</v>
      </c>
      <c r="D258" s="142" t="s">
        <v>587</v>
      </c>
      <c r="H258" s="142" t="s">
        <v>583</v>
      </c>
    </row>
    <row r="259" spans="1:8">
      <c r="A259" s="9" t="s">
        <v>1978</v>
      </c>
      <c r="B259" t="s">
        <v>1987</v>
      </c>
      <c r="C259" s="142" t="s">
        <v>427</v>
      </c>
      <c r="D259" s="142" t="s">
        <v>587</v>
      </c>
      <c r="H259" s="142" t="s">
        <v>583</v>
      </c>
    </row>
    <row r="260" spans="1:8">
      <c r="A260" s="142" t="s">
        <v>1979</v>
      </c>
      <c r="B260" t="s">
        <v>1988</v>
      </c>
      <c r="C260" s="142" t="s">
        <v>427</v>
      </c>
      <c r="D260" s="142" t="s">
        <v>587</v>
      </c>
      <c r="H260" s="142" t="s">
        <v>583</v>
      </c>
    </row>
    <row r="261" spans="1:8">
      <c r="A261" s="9" t="s">
        <v>1980</v>
      </c>
      <c r="B261" t="s">
        <v>1989</v>
      </c>
      <c r="C261" s="142" t="s">
        <v>427</v>
      </c>
      <c r="D261" s="142" t="s">
        <v>587</v>
      </c>
      <c r="H261" s="142" t="s">
        <v>583</v>
      </c>
    </row>
    <row r="262" spans="1:8">
      <c r="A262" s="9" t="s">
        <v>1981</v>
      </c>
      <c r="B262" t="s">
        <v>1990</v>
      </c>
      <c r="C262" s="142" t="s">
        <v>427</v>
      </c>
      <c r="D262" s="147" t="s">
        <v>1613</v>
      </c>
      <c r="H262" s="142" t="s">
        <v>583</v>
      </c>
    </row>
    <row r="263" spans="1:8">
      <c r="A263" s="142" t="s">
        <v>1982</v>
      </c>
      <c r="B263" t="s">
        <v>1991</v>
      </c>
      <c r="C263" s="142" t="s">
        <v>427</v>
      </c>
      <c r="D263" s="142" t="s">
        <v>587</v>
      </c>
      <c r="H263" s="142" t="s">
        <v>583</v>
      </c>
    </row>
    <row r="264" spans="1:8">
      <c r="A264" s="142" t="s">
        <v>2360</v>
      </c>
      <c r="B264" t="s">
        <v>1992</v>
      </c>
      <c r="C264" s="142" t="s">
        <v>427</v>
      </c>
      <c r="D264" s="142" t="s">
        <v>587</v>
      </c>
      <c r="H264" s="142" t="s">
        <v>583</v>
      </c>
    </row>
    <row r="265" spans="1:8">
      <c r="A265" s="142" t="s">
        <v>2363</v>
      </c>
      <c r="B265" t="s">
        <v>2362</v>
      </c>
      <c r="C265" s="142" t="s">
        <v>427</v>
      </c>
      <c r="D265" s="147" t="s">
        <v>1613</v>
      </c>
      <c r="H265" s="142" t="s">
        <v>583</v>
      </c>
    </row>
    <row r="266" spans="1:8">
      <c r="A266" s="9" t="s">
        <v>2350</v>
      </c>
      <c r="B266" t="s">
        <v>2364</v>
      </c>
      <c r="C266" s="142" t="s">
        <v>427</v>
      </c>
      <c r="D266" s="144" t="s">
        <v>588</v>
      </c>
      <c r="H266" s="142" t="s">
        <v>583</v>
      </c>
    </row>
    <row r="267" spans="1:8">
      <c r="A267" s="9" t="s">
        <v>2361</v>
      </c>
      <c r="B267" t="s">
        <v>2365</v>
      </c>
      <c r="C267" s="9" t="s">
        <v>427</v>
      </c>
      <c r="D267" s="142" t="s">
        <v>587</v>
      </c>
      <c r="H267" s="9" t="s">
        <v>583</v>
      </c>
    </row>
    <row r="268" spans="1:8">
      <c r="A268" s="9" t="s">
        <v>2419</v>
      </c>
      <c r="B268" s="139" t="s">
        <v>2367</v>
      </c>
      <c r="C268" s="142" t="s">
        <v>427</v>
      </c>
      <c r="D268" s="142" t="s">
        <v>584</v>
      </c>
      <c r="E268" s="142" t="s">
        <v>382</v>
      </c>
      <c r="F268" s="134" t="s">
        <v>1927</v>
      </c>
      <c r="G268" s="142"/>
      <c r="H268" s="142" t="s">
        <v>583</v>
      </c>
    </row>
    <row r="269" spans="1:8">
      <c r="A269" s="9" t="s">
        <v>2395</v>
      </c>
      <c r="B269" s="139" t="s">
        <v>2390</v>
      </c>
      <c r="C269" s="142" t="s">
        <v>427</v>
      </c>
      <c r="D269" s="144" t="s">
        <v>588</v>
      </c>
      <c r="E269" s="142"/>
      <c r="F269" s="142"/>
      <c r="G269" s="142"/>
      <c r="H269" s="142" t="s">
        <v>583</v>
      </c>
    </row>
    <row r="270" spans="1:8">
      <c r="A270" s="9" t="s">
        <v>2394</v>
      </c>
      <c r="B270" s="139" t="s">
        <v>2391</v>
      </c>
      <c r="C270" s="142" t="s">
        <v>427</v>
      </c>
      <c r="D270" s="144" t="s">
        <v>588</v>
      </c>
      <c r="E270" s="142"/>
      <c r="F270" s="142"/>
      <c r="G270" s="142"/>
      <c r="H270" s="142" t="s">
        <v>583</v>
      </c>
    </row>
    <row r="271" spans="1:8">
      <c r="A271" s="9" t="s">
        <v>2389</v>
      </c>
      <c r="B271" s="139" t="s">
        <v>2392</v>
      </c>
      <c r="C271" s="142" t="s">
        <v>427</v>
      </c>
      <c r="D271" s="144" t="s">
        <v>588</v>
      </c>
      <c r="E271" s="142"/>
      <c r="F271" s="142"/>
      <c r="G271" s="142"/>
      <c r="H271" s="142" t="s">
        <v>583</v>
      </c>
    </row>
    <row r="272" spans="1:8">
      <c r="A272" s="142" t="s">
        <v>2458</v>
      </c>
      <c r="B272" t="s">
        <v>2459</v>
      </c>
      <c r="C272" s="142" t="s">
        <v>427</v>
      </c>
      <c r="D272" s="147" t="s">
        <v>1613</v>
      </c>
      <c r="H272" s="142" t="s">
        <v>583</v>
      </c>
    </row>
    <row r="273" spans="1:8">
      <c r="A273" s="142" t="s">
        <v>2466</v>
      </c>
      <c r="B273" t="s">
        <v>2460</v>
      </c>
      <c r="C273" s="142" t="s">
        <v>427</v>
      </c>
      <c r="D273" s="138" t="s">
        <v>585</v>
      </c>
      <c r="H273" s="142" t="s">
        <v>583</v>
      </c>
    </row>
    <row r="274" spans="1:8">
      <c r="A274" s="142" t="s">
        <v>2467</v>
      </c>
      <c r="B274" t="s">
        <v>2461</v>
      </c>
      <c r="C274" s="142" t="s">
        <v>427</v>
      </c>
      <c r="D274" s="138" t="s">
        <v>586</v>
      </c>
      <c r="H274" s="142" t="s">
        <v>583</v>
      </c>
    </row>
    <row r="275" spans="1:8">
      <c r="A275" s="142" t="s">
        <v>2468</v>
      </c>
      <c r="B275" s="139" t="s">
        <v>2462</v>
      </c>
      <c r="C275" s="142" t="s">
        <v>427</v>
      </c>
      <c r="D275" s="138" t="s">
        <v>1133</v>
      </c>
      <c r="H275" s="142" t="s">
        <v>583</v>
      </c>
    </row>
    <row r="276" spans="1:8">
      <c r="A276" s="142" t="s">
        <v>2469</v>
      </c>
      <c r="B276" s="139" t="s">
        <v>2463</v>
      </c>
      <c r="C276" s="142" t="s">
        <v>427</v>
      </c>
      <c r="D276" s="138" t="s">
        <v>587</v>
      </c>
      <c r="H276" s="142" t="s">
        <v>583</v>
      </c>
    </row>
    <row r="277" spans="1:8">
      <c r="A277" s="142" t="s">
        <v>2470</v>
      </c>
      <c r="B277" s="139" t="s">
        <v>2464</v>
      </c>
      <c r="C277" s="142" t="s">
        <v>427</v>
      </c>
      <c r="D277" s="138" t="s">
        <v>588</v>
      </c>
      <c r="H277" s="142" t="s">
        <v>583</v>
      </c>
    </row>
    <row r="278" spans="1:8">
      <c r="A278" s="142" t="s">
        <v>2471</v>
      </c>
      <c r="B278" t="s">
        <v>2465</v>
      </c>
      <c r="C278" s="142" t="s">
        <v>427</v>
      </c>
      <c r="D278" s="138" t="s">
        <v>589</v>
      </c>
      <c r="H278" s="142" t="s">
        <v>583</v>
      </c>
    </row>
    <row r="279" spans="1:8">
      <c r="A279" s="142" t="s">
        <v>2481</v>
      </c>
      <c r="B279" t="s">
        <v>2482</v>
      </c>
      <c r="C279" s="142" t="s">
        <v>427</v>
      </c>
      <c r="D279" s="138" t="s">
        <v>589</v>
      </c>
      <c r="E279" s="142"/>
      <c r="F279" s="142"/>
      <c r="G279" s="142"/>
      <c r="H279" s="142" t="s">
        <v>583</v>
      </c>
    </row>
    <row r="280" spans="1:8">
      <c r="A280" s="142" t="s">
        <v>2484</v>
      </c>
      <c r="B280" s="139" t="s">
        <v>2483</v>
      </c>
      <c r="C280" s="142" t="s">
        <v>427</v>
      </c>
      <c r="D280" s="144" t="s">
        <v>588</v>
      </c>
      <c r="E280" s="142"/>
      <c r="F280" s="142"/>
      <c r="G280" s="142"/>
      <c r="H280" s="142" t="s">
        <v>583</v>
      </c>
    </row>
    <row r="281" spans="1:8">
      <c r="A281" s="9" t="s">
        <v>2489</v>
      </c>
      <c r="B281" s="139" t="s">
        <v>2490</v>
      </c>
      <c r="C281" s="142" t="s">
        <v>427</v>
      </c>
      <c r="D281" s="144" t="s">
        <v>588</v>
      </c>
      <c r="E281" s="142"/>
      <c r="F281" s="142"/>
      <c r="G281" s="142"/>
      <c r="H281" s="142" t="s">
        <v>583</v>
      </c>
    </row>
    <row r="282" spans="1:8">
      <c r="A282" s="142" t="s">
        <v>2497</v>
      </c>
      <c r="B282" s="142" t="s">
        <v>2491</v>
      </c>
      <c r="C282" s="142" t="s">
        <v>427</v>
      </c>
      <c r="D282" s="142" t="s">
        <v>585</v>
      </c>
      <c r="E282" s="142"/>
      <c r="F282" s="142"/>
      <c r="G282" s="142"/>
      <c r="H282" s="142" t="s">
        <v>583</v>
      </c>
    </row>
    <row r="283" spans="1:8">
      <c r="A283" s="142" t="s">
        <v>2498</v>
      </c>
      <c r="B283" s="142" t="s">
        <v>2492</v>
      </c>
      <c r="C283" s="142" t="s">
        <v>427</v>
      </c>
      <c r="D283" s="142" t="s">
        <v>585</v>
      </c>
      <c r="E283" s="142"/>
      <c r="F283" s="142"/>
      <c r="G283" s="142"/>
      <c r="H283" s="142" t="s">
        <v>583</v>
      </c>
    </row>
    <row r="284" spans="1:8">
      <c r="A284" s="142" t="s">
        <v>2499</v>
      </c>
      <c r="B284" s="142" t="s">
        <v>2493</v>
      </c>
      <c r="C284" s="142" t="s">
        <v>427</v>
      </c>
      <c r="D284" s="142" t="s">
        <v>585</v>
      </c>
      <c r="E284" s="142"/>
      <c r="F284" s="142"/>
      <c r="G284" s="142"/>
      <c r="H284" s="142" t="s">
        <v>583</v>
      </c>
    </row>
    <row r="285" spans="1:8">
      <c r="A285" s="142" t="s">
        <v>2500</v>
      </c>
      <c r="B285" s="142" t="s">
        <v>2494</v>
      </c>
      <c r="C285" s="142" t="s">
        <v>427</v>
      </c>
      <c r="D285" s="142" t="s">
        <v>585</v>
      </c>
      <c r="E285" s="142"/>
      <c r="F285" s="142"/>
      <c r="G285" s="142"/>
      <c r="H285" s="142" t="s">
        <v>583</v>
      </c>
    </row>
    <row r="286" spans="1:8">
      <c r="A286" s="142" t="s">
        <v>2501</v>
      </c>
      <c r="B286" s="142" t="s">
        <v>2495</v>
      </c>
      <c r="C286" s="142" t="s">
        <v>427</v>
      </c>
      <c r="D286" s="142" t="s">
        <v>585</v>
      </c>
      <c r="E286" s="142"/>
      <c r="F286" s="142"/>
      <c r="G286" s="142"/>
      <c r="H286" s="142" t="s">
        <v>583</v>
      </c>
    </row>
    <row r="287" spans="1:8">
      <c r="A287" s="142" t="s">
        <v>2502</v>
      </c>
      <c r="B287" s="142" t="s">
        <v>2496</v>
      </c>
      <c r="C287" s="142" t="s">
        <v>427</v>
      </c>
      <c r="D287" s="142" t="s">
        <v>585</v>
      </c>
      <c r="E287" s="142"/>
      <c r="F287" s="142"/>
      <c r="G287" s="142"/>
      <c r="H287" s="142" t="s">
        <v>583</v>
      </c>
    </row>
    <row r="288" spans="1:8">
      <c r="A288" s="142" t="s">
        <v>2503</v>
      </c>
      <c r="B288" s="147" t="s">
        <v>2510</v>
      </c>
      <c r="C288" s="147" t="s">
        <v>427</v>
      </c>
      <c r="D288" s="147" t="s">
        <v>1133</v>
      </c>
      <c r="E288" s="147"/>
      <c r="F288" s="147"/>
      <c r="G288" s="147"/>
      <c r="H288" s="147" t="s">
        <v>583</v>
      </c>
    </row>
    <row r="289" spans="1:8">
      <c r="A289" s="142" t="s">
        <v>2504</v>
      </c>
      <c r="B289" s="142" t="s">
        <v>2507</v>
      </c>
      <c r="C289" s="142" t="s">
        <v>427</v>
      </c>
      <c r="D289" s="142" t="s">
        <v>584</v>
      </c>
      <c r="E289" s="142" t="s">
        <v>2513</v>
      </c>
      <c r="F289" s="134">
        <v>100</v>
      </c>
      <c r="G289" s="142"/>
      <c r="H289" s="142" t="s">
        <v>583</v>
      </c>
    </row>
    <row r="290" spans="1:8">
      <c r="A290" s="142" t="s">
        <v>2505</v>
      </c>
      <c r="B290" s="142" t="s">
        <v>2508</v>
      </c>
      <c r="C290" s="142" t="s">
        <v>427</v>
      </c>
      <c r="D290" s="147" t="s">
        <v>1613</v>
      </c>
      <c r="E290" s="142"/>
      <c r="F290" s="142"/>
      <c r="G290" s="142"/>
      <c r="H290" s="142" t="s">
        <v>583</v>
      </c>
    </row>
    <row r="291" spans="1:8">
      <c r="A291" s="142" t="s">
        <v>2506</v>
      </c>
      <c r="B291" s="142" t="s">
        <v>2509</v>
      </c>
      <c r="C291" s="142" t="s">
        <v>427</v>
      </c>
      <c r="D291" s="138" t="s">
        <v>588</v>
      </c>
      <c r="E291" s="142"/>
      <c r="F291" s="142"/>
      <c r="G291" s="142"/>
      <c r="H291" s="142" t="s">
        <v>583</v>
      </c>
    </row>
    <row r="292" spans="1:8">
      <c r="A292" s="142" t="s">
        <v>2520</v>
      </c>
      <c r="B292" s="142" t="s">
        <v>2521</v>
      </c>
      <c r="C292" s="142" t="s">
        <v>427</v>
      </c>
      <c r="D292" s="142" t="s">
        <v>588</v>
      </c>
      <c r="E292" s="142"/>
      <c r="F292" s="142"/>
      <c r="G292" s="142"/>
      <c r="H292" s="142" t="s">
        <v>583</v>
      </c>
    </row>
    <row r="293" spans="1:8">
      <c r="A293" s="142" t="s">
        <v>2523</v>
      </c>
      <c r="B293" s="142" t="s">
        <v>2524</v>
      </c>
      <c r="C293" s="142" t="s">
        <v>427</v>
      </c>
      <c r="D293" s="142" t="s">
        <v>588</v>
      </c>
      <c r="E293" s="142"/>
      <c r="F293" s="142"/>
      <c r="G293" s="142"/>
      <c r="H293" s="142" t="s">
        <v>583</v>
      </c>
    </row>
    <row r="294" spans="1:8">
      <c r="A294" s="142" t="s">
        <v>2518</v>
      </c>
      <c r="B294" s="142" t="s">
        <v>2516</v>
      </c>
      <c r="C294" s="142" t="s">
        <v>427</v>
      </c>
      <c r="D294" s="147" t="s">
        <v>1613</v>
      </c>
      <c r="E294" s="142"/>
      <c r="F294" s="142"/>
      <c r="G294" s="142"/>
      <c r="H294" s="142" t="s">
        <v>583</v>
      </c>
    </row>
    <row r="295" spans="1:8">
      <c r="A295" s="142" t="s">
        <v>2519</v>
      </c>
      <c r="B295" s="142" t="s">
        <v>2517</v>
      </c>
      <c r="C295" s="142" t="s">
        <v>427</v>
      </c>
      <c r="D295" s="147" t="s">
        <v>1613</v>
      </c>
      <c r="E295" s="142"/>
      <c r="F295" s="142"/>
      <c r="G295" s="142"/>
      <c r="H295" s="142" t="s">
        <v>583</v>
      </c>
    </row>
    <row r="296" spans="1:8">
      <c r="A296" s="142" t="s">
        <v>2528</v>
      </c>
      <c r="B296" s="142" t="s">
        <v>2529</v>
      </c>
      <c r="C296" s="142" t="s">
        <v>427</v>
      </c>
      <c r="D296" s="144" t="s">
        <v>588</v>
      </c>
      <c r="E296" s="142"/>
      <c r="F296" s="142"/>
      <c r="G296" s="142"/>
      <c r="H296" s="142" t="s">
        <v>583</v>
      </c>
    </row>
    <row r="297" spans="1:8">
      <c r="A297" s="142" t="s">
        <v>2540</v>
      </c>
      <c r="B297" s="142" t="s">
        <v>2539</v>
      </c>
      <c r="C297" s="142" t="s">
        <v>427</v>
      </c>
      <c r="D297" s="142" t="s">
        <v>584</v>
      </c>
      <c r="E297" s="142" t="s">
        <v>24</v>
      </c>
      <c r="F297" s="134">
        <v>211</v>
      </c>
      <c r="G297" s="142"/>
      <c r="H297" s="142" t="s">
        <v>583</v>
      </c>
    </row>
    <row r="298" spans="1:8">
      <c r="A298" s="9" t="s">
        <v>2543</v>
      </c>
      <c r="B298" s="142" t="s">
        <v>2542</v>
      </c>
      <c r="C298" s="142" t="s">
        <v>427</v>
      </c>
      <c r="D298" s="147" t="s">
        <v>1613</v>
      </c>
      <c r="E298" s="142"/>
      <c r="F298" s="142"/>
      <c r="G298" s="142"/>
      <c r="H298" s="142" t="s">
        <v>583</v>
      </c>
    </row>
    <row r="299" spans="1:8">
      <c r="A299" s="208" t="s">
        <v>2575</v>
      </c>
      <c r="B299" s="208" t="s">
        <v>2576</v>
      </c>
      <c r="C299" s="208" t="s">
        <v>427</v>
      </c>
      <c r="D299" s="208" t="s">
        <v>587</v>
      </c>
      <c r="E299" s="208"/>
      <c r="F299" s="208"/>
      <c r="G299" s="208"/>
      <c r="H299" s="208" t="s">
        <v>583</v>
      </c>
    </row>
  </sheetData>
  <autoFilter ref="A1:Q299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J1"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8" bestFit="1" customWidth="1"/>
    <col min="10" max="10" width="72.7109375" bestFit="1" customWidth="1"/>
    <col min="11" max="11" width="8" bestFit="1" customWidth="1"/>
    <col min="12" max="12" width="72.7109375" style="139" bestFit="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44" t="s">
        <v>244</v>
      </c>
      <c r="B2" t="s">
        <v>1948</v>
      </c>
      <c r="C2" t="s">
        <v>610</v>
      </c>
      <c r="D2" t="s">
        <v>427</v>
      </c>
      <c r="H2">
        <f>COUNTIF($J$2:$J$405,A2)</f>
        <v>1</v>
      </c>
      <c r="J2" s="108" t="s">
        <v>1674</v>
      </c>
      <c r="L2" s="108"/>
      <c r="O2" t="s">
        <v>427</v>
      </c>
      <c r="Q2" s="9" t="s">
        <v>1672</v>
      </c>
    </row>
    <row r="3" spans="1:22">
      <c r="A3" s="109" t="s">
        <v>1661</v>
      </c>
      <c r="B3" t="s">
        <v>1664</v>
      </c>
      <c r="D3" t="s">
        <v>427</v>
      </c>
      <c r="H3">
        <f t="shared" ref="H3:H8" si="0">COUNTIF($J$2:$J$404,A3)</f>
        <v>1</v>
      </c>
      <c r="J3" s="45" t="s">
        <v>244</v>
      </c>
      <c r="K3" s="1" t="str">
        <f t="shared" ref="K3:K9" si="1">VLOOKUP(J3,$A$1:$I$295,2,FALSE)</f>
        <v>e0</v>
      </c>
      <c r="L3" s="44" t="str">
        <f t="shared" ref="L3:L9" si="2">J3</f>
        <v>Total/NA</v>
      </c>
      <c r="M3" t="s">
        <v>190</v>
      </c>
      <c r="O3" t="s">
        <v>243</v>
      </c>
    </row>
    <row r="4" spans="1:22">
      <c r="A4" s="109" t="s">
        <v>1866</v>
      </c>
      <c r="B4" t="s">
        <v>1665</v>
      </c>
      <c r="D4" t="s">
        <v>427</v>
      </c>
      <c r="H4">
        <f t="shared" si="0"/>
        <v>1</v>
      </c>
      <c r="J4" s="54" t="s">
        <v>1661</v>
      </c>
      <c r="K4" s="1" t="str">
        <f t="shared" si="1"/>
        <v>e2000</v>
      </c>
      <c r="L4" s="44" t="str">
        <f t="shared" si="2"/>
        <v>Prise en charge ponctuelle de la cotisation/prime</v>
      </c>
      <c r="N4" t="s">
        <v>192</v>
      </c>
      <c r="O4" t="s">
        <v>427</v>
      </c>
    </row>
    <row r="5" spans="1:22">
      <c r="A5" s="109" t="s">
        <v>1662</v>
      </c>
      <c r="B5" t="s">
        <v>1666</v>
      </c>
      <c r="D5" t="s">
        <v>427</v>
      </c>
      <c r="H5">
        <f t="shared" si="0"/>
        <v>1</v>
      </c>
      <c r="J5" s="54" t="s">
        <v>1866</v>
      </c>
      <c r="K5" s="1" t="str">
        <f t="shared" si="1"/>
        <v>e2001</v>
      </c>
      <c r="L5" s="44" t="str">
        <f t="shared" si="2"/>
        <v>Aide pour le paiement d'un devis d'optique</v>
      </c>
      <c r="N5" t="s">
        <v>192</v>
      </c>
      <c r="O5" t="s">
        <v>427</v>
      </c>
    </row>
    <row r="6" spans="1:22">
      <c r="A6" s="109" t="s">
        <v>1867</v>
      </c>
      <c r="B6" t="s">
        <v>1667</v>
      </c>
      <c r="D6" t="s">
        <v>427</v>
      </c>
      <c r="H6">
        <f t="shared" si="0"/>
        <v>1</v>
      </c>
      <c r="J6" s="54" t="s">
        <v>1662</v>
      </c>
      <c r="K6" s="1" t="str">
        <f t="shared" si="1"/>
        <v>e2002</v>
      </c>
      <c r="L6" s="44" t="str">
        <f t="shared" si="2"/>
        <v>Aide pour le paiement d'un devis dentaire</v>
      </c>
      <c r="N6" t="s">
        <v>192</v>
      </c>
      <c r="O6" t="s">
        <v>427</v>
      </c>
    </row>
    <row r="7" spans="1:22">
      <c r="A7" s="109" t="s">
        <v>1663</v>
      </c>
      <c r="B7" t="s">
        <v>1668</v>
      </c>
      <c r="D7" t="s">
        <v>427</v>
      </c>
      <c r="H7">
        <f t="shared" si="0"/>
        <v>1</v>
      </c>
      <c r="J7" s="54" t="s">
        <v>1867</v>
      </c>
      <c r="K7" s="1" t="str">
        <f t="shared" si="1"/>
        <v>e2003</v>
      </c>
      <c r="L7" s="44" t="str">
        <f t="shared" si="2"/>
        <v>Aide à l'achat d'équipements médicalisés</v>
      </c>
      <c r="N7" t="s">
        <v>192</v>
      </c>
      <c r="O7" t="s">
        <v>427</v>
      </c>
      <c r="Q7" s="9"/>
    </row>
    <row r="8" spans="1:22">
      <c r="A8" s="109" t="s">
        <v>47</v>
      </c>
      <c r="B8" t="s">
        <v>1669</v>
      </c>
      <c r="D8" t="s">
        <v>427</v>
      </c>
      <c r="H8">
        <f t="shared" si="0"/>
        <v>1</v>
      </c>
      <c r="J8" s="54" t="s">
        <v>1663</v>
      </c>
      <c r="K8" s="1" t="str">
        <f t="shared" si="1"/>
        <v>e2004</v>
      </c>
      <c r="L8" s="44" t="str">
        <f t="shared" si="2"/>
        <v>Aide à l'aménagement du domicile suite à un handicap</v>
      </c>
      <c r="N8" t="s">
        <v>192</v>
      </c>
      <c r="O8" t="s">
        <v>427</v>
      </c>
    </row>
    <row r="9" spans="1:22">
      <c r="A9" s="43"/>
      <c r="J9" s="54" t="s">
        <v>47</v>
      </c>
      <c r="K9" s="1" t="str">
        <f t="shared" si="1"/>
        <v>e2005</v>
      </c>
      <c r="L9" s="44" t="str">
        <f t="shared" si="2"/>
        <v>Autres</v>
      </c>
      <c r="N9" t="s">
        <v>192</v>
      </c>
      <c r="O9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25.42578125" bestFit="1" customWidth="1"/>
    <col min="11" max="11" width="6.28515625" bestFit="1" customWidth="1"/>
    <col min="12" max="12" width="39.85546875" style="139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8" t="s">
        <v>242</v>
      </c>
      <c r="J1" s="122" t="s">
        <v>234</v>
      </c>
      <c r="K1" s="38" t="s">
        <v>235</v>
      </c>
      <c r="L1" s="118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>
        <f>COUNTIF($J$2:$J$415,A2)</f>
        <v>0</v>
      </c>
      <c r="I2" s="51"/>
      <c r="J2" s="18" t="s">
        <v>1926</v>
      </c>
      <c r="L2" s="176"/>
      <c r="O2" t="s">
        <v>427</v>
      </c>
      <c r="Q2" t="s">
        <v>82</v>
      </c>
    </row>
    <row r="3" spans="1:22">
      <c r="A3" s="42" t="s">
        <v>79</v>
      </c>
      <c r="B3" t="s">
        <v>612</v>
      </c>
      <c r="D3" t="s">
        <v>243</v>
      </c>
      <c r="H3">
        <f>COUNTIF($J$2:$J$415,A3)</f>
        <v>1</v>
      </c>
      <c r="I3" s="51"/>
      <c r="J3" s="15" t="s">
        <v>79</v>
      </c>
      <c r="K3" t="s">
        <v>612</v>
      </c>
      <c r="L3" s="177" t="str">
        <f>J3</f>
        <v>Comptes statutaires</v>
      </c>
      <c r="O3" t="s">
        <v>243</v>
      </c>
    </row>
    <row r="4" spans="1:22">
      <c r="A4" t="s">
        <v>1818</v>
      </c>
      <c r="B4" t="s">
        <v>1819</v>
      </c>
      <c r="D4" t="s">
        <v>243</v>
      </c>
      <c r="H4">
        <f>COUNTIF($J$2:$J$415,A4)</f>
        <v>1</v>
      </c>
      <c r="J4" s="15" t="s">
        <v>1818</v>
      </c>
      <c r="K4" t="s">
        <v>1819</v>
      </c>
      <c r="L4" s="177" t="str">
        <f>J4</f>
        <v>Solvabilité II</v>
      </c>
      <c r="O4" t="s">
        <v>243</v>
      </c>
    </row>
    <row r="18" spans="12:12">
      <c r="L18" s="139" t="s">
        <v>2541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A2" sqref="A2:C2"/>
    </sheetView>
  </sheetViews>
  <sheetFormatPr baseColWidth="10" defaultRowHeight="15"/>
  <cols>
    <col min="2" max="2" width="6.5703125" bestFit="1" customWidth="1"/>
    <col min="10" max="10" width="21.7109375" bestFit="1" customWidth="1"/>
    <col min="12" max="12" width="21.7109375" style="139" customWidth="1"/>
  </cols>
  <sheetData>
    <row r="1" spans="1:22">
      <c r="A1" s="38" t="s">
        <v>577</v>
      </c>
      <c r="B1" s="38" t="s">
        <v>235</v>
      </c>
      <c r="C1" s="38" t="s">
        <v>604</v>
      </c>
      <c r="D1" s="38" t="s">
        <v>238</v>
      </c>
      <c r="E1" s="123" t="s">
        <v>1824</v>
      </c>
      <c r="F1" s="123" t="s">
        <v>1825</v>
      </c>
      <c r="G1" s="123" t="s">
        <v>1826</v>
      </c>
      <c r="H1" s="38" t="s">
        <v>582</v>
      </c>
      <c r="I1" s="39" t="s">
        <v>242</v>
      </c>
      <c r="J1" s="38" t="s">
        <v>234</v>
      </c>
      <c r="K1" s="38" t="s">
        <v>235</v>
      </c>
      <c r="L1" s="118" t="s">
        <v>2530</v>
      </c>
      <c r="M1" s="38" t="s">
        <v>236</v>
      </c>
      <c r="N1" s="38" t="s">
        <v>237</v>
      </c>
      <c r="O1" s="38" t="s">
        <v>238</v>
      </c>
      <c r="P1" s="38" t="s">
        <v>239</v>
      </c>
      <c r="Q1" s="38" t="s">
        <v>240</v>
      </c>
      <c r="R1" s="38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 s="139">
        <f t="shared" ref="H2:H7" si="0">COUNTIF(J:J,A2)</f>
        <v>0</v>
      </c>
      <c r="I2" s="40"/>
      <c r="J2" t="s">
        <v>611</v>
      </c>
      <c r="L2" s="176"/>
      <c r="O2" t="s">
        <v>427</v>
      </c>
      <c r="Q2" t="s">
        <v>0</v>
      </c>
    </row>
    <row r="3" spans="1:22">
      <c r="A3" t="s">
        <v>1</v>
      </c>
      <c r="B3" t="s">
        <v>605</v>
      </c>
      <c r="D3" t="s">
        <v>243</v>
      </c>
      <c r="H3">
        <f t="shared" si="0"/>
        <v>1</v>
      </c>
      <c r="I3" s="40"/>
      <c r="J3" s="2" t="s">
        <v>1</v>
      </c>
      <c r="K3" t="str">
        <f>VLOOKUP(J3,A:B,2,FALSE)</f>
        <v>x3</v>
      </c>
      <c r="L3" s="177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39">
        <f t="shared" si="0"/>
        <v>1</v>
      </c>
      <c r="I4" s="40"/>
      <c r="J4" s="2" t="s">
        <v>2</v>
      </c>
      <c r="K4" s="139" t="str">
        <f>VLOOKUP(J4,A:B,2,FALSE)</f>
        <v>x23</v>
      </c>
      <c r="L4" s="177" t="str">
        <f>J4</f>
        <v>Passif</v>
      </c>
      <c r="O4" t="s">
        <v>243</v>
      </c>
    </row>
    <row r="5" spans="1:22">
      <c r="A5" s="1" t="s">
        <v>4</v>
      </c>
      <c r="B5" t="s">
        <v>607</v>
      </c>
      <c r="D5" t="s">
        <v>243</v>
      </c>
      <c r="H5" s="139">
        <f t="shared" si="0"/>
        <v>1</v>
      </c>
      <c r="I5" s="40"/>
      <c r="J5" s="2" t="s">
        <v>4</v>
      </c>
      <c r="K5" s="139" t="str">
        <f>VLOOKUP(J5,A:B,2,FALSE)</f>
        <v>x20</v>
      </c>
      <c r="L5" s="177" t="str">
        <f>J5</f>
        <v>Recette</v>
      </c>
      <c r="O5" t="s">
        <v>243</v>
      </c>
    </row>
    <row r="6" spans="1:22">
      <c r="A6" t="s">
        <v>3</v>
      </c>
      <c r="B6" t="s">
        <v>606</v>
      </c>
      <c r="D6" t="s">
        <v>243</v>
      </c>
      <c r="H6" s="139">
        <f t="shared" si="0"/>
        <v>1</v>
      </c>
      <c r="I6" s="40"/>
      <c r="J6" s="2" t="s">
        <v>3</v>
      </c>
      <c r="K6" s="139" t="str">
        <f>VLOOKUP(J6,A:B,2,FALSE)</f>
        <v>x15</v>
      </c>
      <c r="L6" s="177" t="str">
        <f>J6</f>
        <v>Dépense</v>
      </c>
      <c r="O6" t="s">
        <v>243</v>
      </c>
    </row>
    <row r="7" spans="1:22">
      <c r="A7" s="1" t="s">
        <v>250</v>
      </c>
      <c r="B7" t="s">
        <v>608</v>
      </c>
      <c r="D7" t="s">
        <v>427</v>
      </c>
      <c r="H7" s="139">
        <f t="shared" si="0"/>
        <v>1</v>
      </c>
      <c r="I7" s="40"/>
      <c r="J7" s="2" t="s">
        <v>250</v>
      </c>
      <c r="K7" s="139" t="str">
        <f>VLOOKUP(J7,A:B,2,FALSE)</f>
        <v>e1</v>
      </c>
      <c r="L7" s="177" t="str">
        <f>J7</f>
        <v>Résultat</v>
      </c>
      <c r="O7" t="s">
        <v>427</v>
      </c>
    </row>
    <row r="8" spans="1:22">
      <c r="L8" s="16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B1" sqref="B1"/>
    </sheetView>
  </sheetViews>
  <sheetFormatPr baseColWidth="10" defaultRowHeight="15"/>
  <cols>
    <col min="1" max="1" width="22" bestFit="1" customWidth="1"/>
    <col min="2" max="2" width="6.28515625" bestFit="1" customWidth="1"/>
    <col min="10" max="10" width="39.7109375" customWidth="1"/>
    <col min="12" max="12" width="28.5703125" bestFit="1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8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t="s">
        <v>244</v>
      </c>
      <c r="B2" t="s">
        <v>245</v>
      </c>
      <c r="C2" t="s">
        <v>610</v>
      </c>
      <c r="D2" t="s">
        <v>243</v>
      </c>
      <c r="H2">
        <f>COUNTIF($J$2:$J$415,A2)</f>
        <v>0</v>
      </c>
      <c r="J2" s="42" t="s">
        <v>639</v>
      </c>
      <c r="L2" s="176"/>
      <c r="O2" t="s">
        <v>427</v>
      </c>
      <c r="Q2" t="s">
        <v>62</v>
      </c>
    </row>
    <row r="3" spans="1:22">
      <c r="A3" s="14" t="s">
        <v>344</v>
      </c>
      <c r="B3" t="s">
        <v>1030</v>
      </c>
      <c r="D3" t="s">
        <v>427</v>
      </c>
      <c r="H3">
        <f>COUNTIF($J$2:$J$415,A3)</f>
        <v>1</v>
      </c>
      <c r="J3" s="15" t="s">
        <v>344</v>
      </c>
      <c r="K3" t="s">
        <v>1030</v>
      </c>
      <c r="L3" s="177" t="str">
        <f>J3</f>
        <v>Versements intervenus</v>
      </c>
      <c r="O3" t="s">
        <v>427</v>
      </c>
    </row>
    <row r="4" spans="1:22">
      <c r="A4" s="14" t="s">
        <v>1137</v>
      </c>
      <c r="B4" t="s">
        <v>1136</v>
      </c>
      <c r="D4" t="s">
        <v>427</v>
      </c>
      <c r="H4">
        <f>COUNTIF($J$2:$J$415,A4)</f>
        <v>1</v>
      </c>
      <c r="J4" s="53" t="s">
        <v>1137</v>
      </c>
      <c r="K4" s="9" t="s">
        <v>1136</v>
      </c>
      <c r="L4" s="177" t="str">
        <f>J4</f>
        <v>Hors versements intervenus</v>
      </c>
      <c r="M4" s="9"/>
      <c r="O4" t="s">
        <v>427</v>
      </c>
    </row>
    <row r="5" spans="1:22">
      <c r="B5" s="2"/>
      <c r="J5" s="79"/>
      <c r="K5" s="9"/>
      <c r="L5" s="79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2" sqref="B2"/>
    </sheetView>
  </sheetViews>
  <sheetFormatPr baseColWidth="10" defaultRowHeight="15"/>
  <cols>
    <col min="2" max="2" width="6.28515625" bestFit="1" customWidth="1"/>
    <col min="10" max="10" width="22.140625" bestFit="1" customWidth="1"/>
    <col min="12" max="12" width="22.140625" style="139" customWidth="1"/>
  </cols>
  <sheetData>
    <row r="1" spans="1:22">
      <c r="A1" s="117" t="s">
        <v>577</v>
      </c>
      <c r="B1" s="119" t="s">
        <v>235</v>
      </c>
      <c r="C1" s="119" t="s">
        <v>604</v>
      </c>
      <c r="D1" s="119" t="s">
        <v>238</v>
      </c>
      <c r="E1" s="123" t="s">
        <v>1824</v>
      </c>
      <c r="F1" s="123" t="s">
        <v>1825</v>
      </c>
      <c r="G1" s="123" t="s">
        <v>1826</v>
      </c>
      <c r="H1" s="119" t="s">
        <v>582</v>
      </c>
      <c r="I1" s="119" t="s">
        <v>242</v>
      </c>
      <c r="J1" s="118" t="s">
        <v>234</v>
      </c>
      <c r="K1" s="119" t="s">
        <v>235</v>
      </c>
      <c r="L1" s="119" t="s">
        <v>2530</v>
      </c>
      <c r="M1" s="119" t="s">
        <v>236</v>
      </c>
      <c r="N1" s="119" t="s">
        <v>237</v>
      </c>
      <c r="O1" s="119" t="s">
        <v>238</v>
      </c>
      <c r="P1" s="119" t="s">
        <v>239</v>
      </c>
      <c r="Q1" s="119" t="s">
        <v>240</v>
      </c>
      <c r="R1" s="119" t="s">
        <v>241</v>
      </c>
      <c r="S1" s="123" t="s">
        <v>1824</v>
      </c>
      <c r="T1" s="123" t="s">
        <v>1825</v>
      </c>
      <c r="U1" s="123" t="s">
        <v>1826</v>
      </c>
      <c r="V1" s="123" t="s">
        <v>242</v>
      </c>
    </row>
    <row r="2" spans="1:22">
      <c r="A2" s="1" t="s">
        <v>384</v>
      </c>
      <c r="B2" t="s">
        <v>245</v>
      </c>
      <c r="C2" t="s">
        <v>610</v>
      </c>
      <c r="D2" t="s">
        <v>243</v>
      </c>
      <c r="H2">
        <f>COUNTIF($K$2:$K$260,B2)</f>
        <v>1</v>
      </c>
      <c r="J2" s="18" t="s">
        <v>2342</v>
      </c>
      <c r="L2" s="82"/>
      <c r="O2" s="9" t="s">
        <v>243</v>
      </c>
    </row>
    <row r="3" spans="1:22">
      <c r="A3" s="1" t="s">
        <v>383</v>
      </c>
      <c r="B3" t="s">
        <v>614</v>
      </c>
      <c r="D3" t="s">
        <v>243</v>
      </c>
      <c r="H3">
        <f>COUNTIF($K$2:$K$260,B3)</f>
        <v>1</v>
      </c>
      <c r="J3" s="15" t="s">
        <v>384</v>
      </c>
      <c r="K3" s="1" t="str">
        <f>VLOOKUP(J3,$A$1:$I$315,2,FALSE)</f>
        <v>x0</v>
      </c>
      <c r="L3" s="179" t="str">
        <f>J3</f>
        <v>Non reporté</v>
      </c>
      <c r="O3" t="s">
        <v>243</v>
      </c>
    </row>
    <row r="4" spans="1:22">
      <c r="J4" s="15" t="s">
        <v>383</v>
      </c>
      <c r="K4" t="s">
        <v>614</v>
      </c>
      <c r="L4" s="179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6</vt:i4>
      </vt:variant>
    </vt:vector>
  </HeadingPairs>
  <TitlesOfParts>
    <vt:vector size="36" baseType="lpstr">
      <vt:lpstr>Owners</vt:lpstr>
      <vt:lpstr>Domains</vt:lpstr>
      <vt:lpstr>Dimensions</vt:lpstr>
      <vt:lpstr>Metrics</vt:lpstr>
      <vt:lpstr>AA</vt:lpstr>
      <vt:lpstr>AM</vt:lpstr>
      <vt:lpstr>BC</vt:lpstr>
      <vt:lpstr>BT</vt:lpstr>
      <vt:lpstr>CN</vt:lpstr>
      <vt:lpstr>DI</vt:lpstr>
      <vt:lpstr>FC</vt:lpstr>
      <vt:lpstr>FX</vt:lpstr>
      <vt:lpstr>GA</vt:lpstr>
      <vt:lpstr>GR</vt:lpstr>
      <vt:lpstr>LB</vt:lpstr>
      <vt:lpstr>MC</vt:lpstr>
      <vt:lpstr>MP</vt:lpstr>
      <vt:lpstr>NC</vt:lpstr>
      <vt:lpstr>PI</vt:lpstr>
      <vt:lpstr>NM</vt:lpstr>
      <vt:lpstr>PR</vt:lpstr>
      <vt:lpstr>PU</vt:lpstr>
      <vt:lpstr>RR</vt:lpstr>
      <vt:lpstr>SC</vt:lpstr>
      <vt:lpstr>SE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VENCIC Pierre (UA 1416)</cp:lastModifiedBy>
  <cp:lastPrinted>2016-01-05T17:57:36Z</cp:lastPrinted>
  <dcterms:created xsi:type="dcterms:W3CDTF">2015-03-05T09:22:10Z</dcterms:created>
  <dcterms:modified xsi:type="dcterms:W3CDTF">2020-08-18T14:02:44Z</dcterms:modified>
</cp:coreProperties>
</file>