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7_TAXONOMIE\2772-77_DE\ORPSNAT 1.0.0\publication\"/>
    </mc:Choice>
  </mc:AlternateContent>
  <bookViews>
    <workbookView xWindow="0" yWindow="3420" windowWidth="15360" windowHeight="2616" tabRatio="882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AO" sheetId="49" r:id="rId7"/>
    <sheet name="BC" sheetId="2" r:id="rId8"/>
    <sheet name="BT" sheetId="14" r:id="rId9"/>
    <sheet name="CN" sheetId="34" r:id="rId10"/>
    <sheet name="CU" sheetId="54" r:id="rId11"/>
    <sheet name="DI" sheetId="40" r:id="rId12"/>
    <sheet name="CS" sheetId="51" r:id="rId13"/>
    <sheet name="FC" sheetId="37" r:id="rId14"/>
    <sheet name="FX" sheetId="42" r:id="rId15"/>
    <sheet name="GA" sheetId="27" r:id="rId16"/>
    <sheet name="GR" sheetId="43" r:id="rId17"/>
    <sheet name="LB" sheetId="6" r:id="rId18"/>
    <sheet name="MC" sheetId="3" r:id="rId19"/>
    <sheet name="MP" sheetId="48" r:id="rId20"/>
    <sheet name="NA" sheetId="53" r:id="rId21"/>
    <sheet name="NC" sheetId="46" r:id="rId22"/>
    <sheet name="NI" sheetId="52" r:id="rId23"/>
    <sheet name="PI" sheetId="47" r:id="rId24"/>
    <sheet name="NM" sheetId="33" r:id="rId25"/>
    <sheet name="PR" sheetId="26" r:id="rId26"/>
    <sheet name="PU" sheetId="24" r:id="rId27"/>
    <sheet name="RR" sheetId="17" r:id="rId28"/>
    <sheet name="RT" sheetId="50" r:id="rId29"/>
    <sheet name="SE" sheetId="23" r:id="rId30"/>
    <sheet name="SC" sheetId="31" r:id="rId31"/>
    <sheet name="TB" sheetId="16" r:id="rId32"/>
    <sheet name="TF" sheetId="15" r:id="rId33"/>
    <sheet name="TI" sheetId="32" r:id="rId34"/>
    <sheet name="TP" sheetId="44" r:id="rId35"/>
    <sheet name="VM" sheetId="4" r:id="rId36"/>
  </sheets>
  <definedNames>
    <definedName name="_xlnm._FilterDatabase" localSheetId="10" hidden="1">CU!$A$1:$V$393</definedName>
    <definedName name="_xlnm._FilterDatabase" localSheetId="2" hidden="1">Dimensions!$A$1:$L$85</definedName>
    <definedName name="_xlnm._FilterDatabase" localSheetId="1" hidden="1">Domains!$A$1:$M$38</definedName>
    <definedName name="_xlnm._FilterDatabase" localSheetId="15" hidden="1">GA!$A$3:$B$6</definedName>
    <definedName name="_xlnm._FilterDatabase" localSheetId="17" hidden="1">LB!$A$1:$V$457</definedName>
    <definedName name="_xlnm._FilterDatabase" localSheetId="18" hidden="1">MC!$A$1:$V$475</definedName>
    <definedName name="_xlnm._FilterDatabase" localSheetId="3" hidden="1">Metrics!$A$1:$Q$413</definedName>
    <definedName name="_xlnm._FilterDatabase" localSheetId="26" hidden="1">PU!$A$3:$A$6</definedName>
    <definedName name="_xlnm._FilterDatabase" localSheetId="28" hidden="1">RT!$A$1:$V$211</definedName>
    <definedName name="_xlnm._FilterDatabase" localSheetId="34" hidden="1">TP!$A$1:$V$66</definedName>
    <definedName name="_xlnm.Print_Titles" localSheetId="17">LB!$1:$1</definedName>
    <definedName name="_xlnm.Print_Titles" localSheetId="18">MC!$1:$1</definedName>
    <definedName name="_xlnm.Print_Area" localSheetId="2">Dimensions!$A$1:$E$48</definedName>
    <definedName name="_xlnm.Print_Area" localSheetId="1">Domains!$A$1:$E$15</definedName>
    <definedName name="_xlnm.Print_Area" localSheetId="17">LB!$J$2:$R$415</definedName>
    <definedName name="_xlnm.Print_Area" localSheetId="18">MC!$J$1:$R$628</definedName>
  </definedNames>
  <calcPr calcId="162913"/>
</workbook>
</file>

<file path=xl/calcChain.xml><?xml version="1.0" encoding="utf-8"?>
<calcChain xmlns="http://schemas.openxmlformats.org/spreadsheetml/2006/main">
  <c r="L969" i="6" l="1"/>
  <c r="K969" i="6"/>
  <c r="L968" i="6"/>
  <c r="K968" i="6"/>
  <c r="L967" i="6"/>
  <c r="K967" i="6"/>
  <c r="L966" i="6"/>
  <c r="K966" i="6"/>
  <c r="L965" i="6"/>
  <c r="K965" i="6"/>
  <c r="L964" i="6"/>
  <c r="K964" i="6"/>
  <c r="L963" i="6"/>
  <c r="K963" i="6"/>
  <c r="L962" i="6"/>
  <c r="K962" i="6"/>
  <c r="L961" i="6"/>
  <c r="K961" i="6"/>
  <c r="L960" i="6"/>
  <c r="K960" i="6"/>
  <c r="L959" i="6"/>
  <c r="K959" i="6"/>
  <c r="L958" i="6"/>
  <c r="K958" i="6"/>
  <c r="L957" i="6"/>
  <c r="K957" i="6"/>
  <c r="L956" i="6"/>
  <c r="K956" i="6"/>
  <c r="L955" i="6"/>
  <c r="K955" i="6"/>
  <c r="L954" i="6"/>
  <c r="K954" i="6"/>
  <c r="L953" i="6"/>
  <c r="K953" i="6"/>
  <c r="L952" i="6"/>
  <c r="K952" i="6"/>
  <c r="L951" i="6"/>
  <c r="K951" i="6"/>
  <c r="L950" i="6"/>
  <c r="K950" i="6"/>
  <c r="L949" i="6"/>
  <c r="K949" i="6"/>
  <c r="L948" i="6"/>
  <c r="K948" i="6"/>
  <c r="L947" i="6"/>
  <c r="K947" i="6"/>
  <c r="L946" i="6"/>
  <c r="K946" i="6"/>
  <c r="L945" i="6"/>
  <c r="K945" i="6"/>
  <c r="L944" i="6"/>
  <c r="K944" i="6"/>
  <c r="L943" i="6"/>
  <c r="K943" i="6"/>
  <c r="L942" i="6"/>
  <c r="K942" i="6"/>
  <c r="L941" i="6"/>
  <c r="K941" i="6"/>
  <c r="L940" i="6"/>
  <c r="K940" i="6"/>
  <c r="L939" i="6"/>
  <c r="K939" i="6"/>
  <c r="L938" i="6"/>
  <c r="K938" i="6"/>
  <c r="L937" i="6"/>
  <c r="K937" i="6"/>
  <c r="L936" i="6"/>
  <c r="K936" i="6"/>
  <c r="L935" i="6"/>
  <c r="K935" i="6"/>
  <c r="L934" i="6"/>
  <c r="K934" i="6"/>
  <c r="L933" i="6"/>
  <c r="K933" i="6"/>
  <c r="L932" i="6"/>
  <c r="K932" i="6"/>
  <c r="L931" i="6"/>
  <c r="K931" i="6"/>
  <c r="L930" i="6"/>
  <c r="K930" i="6"/>
  <c r="L929" i="6"/>
  <c r="K929" i="6"/>
  <c r="L928" i="6"/>
  <c r="K928" i="6"/>
  <c r="L737" i="3" l="1"/>
  <c r="K737" i="3"/>
  <c r="K738" i="3" l="1"/>
  <c r="L738" i="3"/>
  <c r="O738" i="3" s="1"/>
  <c r="K739" i="3"/>
  <c r="L739" i="3"/>
  <c r="O739" i="3" s="1"/>
  <c r="K740" i="3"/>
  <c r="L740" i="3"/>
  <c r="O740" i="3" s="1"/>
  <c r="K741" i="3"/>
  <c r="L741" i="3"/>
  <c r="O741" i="3" s="1"/>
  <c r="L8" i="48" l="1"/>
  <c r="K8" i="48"/>
  <c r="H5" i="48"/>
  <c r="L63" i="48"/>
  <c r="L64" i="48"/>
  <c r="L65" i="48"/>
  <c r="K63" i="48"/>
  <c r="K64" i="48"/>
  <c r="K65" i="48"/>
  <c r="H61" i="48"/>
  <c r="K21" i="6" l="1"/>
  <c r="L116" i="15" l="1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14" i="15"/>
  <c r="L115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14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56" i="15"/>
  <c r="L62" i="48" l="1"/>
  <c r="K62" i="48"/>
  <c r="H58" i="48"/>
  <c r="H59" i="48"/>
  <c r="H60" i="48"/>
  <c r="L83" i="15" l="1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82" i="15"/>
  <c r="L82" i="15"/>
  <c r="H55" i="15"/>
  <c r="L60" i="48"/>
  <c r="K60" i="48"/>
  <c r="H57" i="48"/>
  <c r="L59" i="48"/>
  <c r="L55" i="48"/>
  <c r="L56" i="48"/>
  <c r="L57" i="48"/>
  <c r="L58" i="48"/>
  <c r="K55" i="48"/>
  <c r="K56" i="48"/>
  <c r="K57" i="48"/>
  <c r="K58" i="48"/>
  <c r="K59" i="48"/>
  <c r="H53" i="48"/>
  <c r="H54" i="48"/>
  <c r="H55" i="48"/>
  <c r="H56" i="48"/>
  <c r="L9" i="48" l="1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29" i="48"/>
  <c r="L30" i="48"/>
  <c r="L31" i="48"/>
  <c r="L32" i="48"/>
  <c r="L33" i="48"/>
  <c r="L34" i="48"/>
  <c r="L35" i="48"/>
  <c r="L36" i="48"/>
  <c r="L37" i="48"/>
  <c r="L38" i="48"/>
  <c r="L39" i="48"/>
  <c r="L40" i="48"/>
  <c r="L41" i="48"/>
  <c r="L42" i="48"/>
  <c r="L43" i="48"/>
  <c r="L44" i="48"/>
  <c r="L45" i="48"/>
  <c r="L46" i="48"/>
  <c r="L47" i="48"/>
  <c r="L48" i="48"/>
  <c r="L49" i="48"/>
  <c r="L50" i="48"/>
  <c r="L51" i="48"/>
  <c r="L52" i="48"/>
  <c r="L53" i="48"/>
  <c r="L54" i="48"/>
  <c r="L7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33" i="48"/>
  <c r="K34" i="48"/>
  <c r="K35" i="48"/>
  <c r="K36" i="48"/>
  <c r="K37" i="48"/>
  <c r="K38" i="48"/>
  <c r="K39" i="48"/>
  <c r="K40" i="48"/>
  <c r="K41" i="48"/>
  <c r="K42" i="48"/>
  <c r="K43" i="48"/>
  <c r="K44" i="48"/>
  <c r="K45" i="48"/>
  <c r="K46" i="48"/>
  <c r="K47" i="48"/>
  <c r="K48" i="48"/>
  <c r="K49" i="48"/>
  <c r="K50" i="48"/>
  <c r="K51" i="48"/>
  <c r="K52" i="48"/>
  <c r="K53" i="48"/>
  <c r="K54" i="48"/>
  <c r="K7" i="48"/>
  <c r="H6" i="48"/>
  <c r="H7" i="48"/>
  <c r="H8" i="48"/>
  <c r="H9" i="48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48" i="48"/>
  <c r="H49" i="48"/>
  <c r="H50" i="48"/>
  <c r="H51" i="48"/>
  <c r="H52" i="48"/>
  <c r="L920" i="6" l="1"/>
  <c r="K920" i="6"/>
  <c r="L747" i="6" l="1"/>
  <c r="K747" i="6"/>
  <c r="L922" i="6"/>
  <c r="L923" i="6"/>
  <c r="L924" i="6"/>
  <c r="L925" i="6"/>
  <c r="L926" i="6"/>
  <c r="K926" i="6"/>
  <c r="K925" i="6"/>
  <c r="K922" i="6"/>
  <c r="K923" i="6"/>
  <c r="K924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297" i="6"/>
  <c r="L921" i="6"/>
  <c r="K921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L894" i="6"/>
  <c r="L895" i="6"/>
  <c r="L896" i="6"/>
  <c r="L897" i="6"/>
  <c r="L898" i="6"/>
  <c r="L899" i="6"/>
  <c r="L892" i="6"/>
  <c r="L893" i="6"/>
  <c r="L891" i="6"/>
  <c r="K891" i="6"/>
  <c r="H200" i="54" l="1"/>
  <c r="H199" i="54"/>
  <c r="H198" i="54"/>
  <c r="H197" i="54"/>
  <c r="H196" i="54"/>
  <c r="U195" i="54"/>
  <c r="T195" i="54"/>
  <c r="S195" i="54"/>
  <c r="L195" i="54"/>
  <c r="K195" i="54"/>
  <c r="H195" i="54"/>
  <c r="U194" i="54"/>
  <c r="T194" i="54"/>
  <c r="S194" i="54"/>
  <c r="L194" i="54"/>
  <c r="K194" i="54"/>
  <c r="H194" i="54"/>
  <c r="U193" i="54"/>
  <c r="T193" i="54"/>
  <c r="S193" i="54"/>
  <c r="L193" i="54"/>
  <c r="K193" i="54"/>
  <c r="H193" i="54"/>
  <c r="U192" i="54"/>
  <c r="T192" i="54"/>
  <c r="S192" i="54"/>
  <c r="L192" i="54"/>
  <c r="K192" i="54"/>
  <c r="H192" i="54"/>
  <c r="U191" i="54"/>
  <c r="T191" i="54"/>
  <c r="S191" i="54"/>
  <c r="L191" i="54"/>
  <c r="K191" i="54"/>
  <c r="H191" i="54"/>
  <c r="U190" i="54"/>
  <c r="T190" i="54"/>
  <c r="S190" i="54"/>
  <c r="L190" i="54"/>
  <c r="K190" i="54"/>
  <c r="H190" i="54"/>
  <c r="U189" i="54"/>
  <c r="T189" i="54"/>
  <c r="S189" i="54"/>
  <c r="L189" i="54"/>
  <c r="K189" i="54"/>
  <c r="H189" i="54"/>
  <c r="U188" i="54"/>
  <c r="T188" i="54"/>
  <c r="S188" i="54"/>
  <c r="L188" i="54"/>
  <c r="K188" i="54"/>
  <c r="H188" i="54"/>
  <c r="U187" i="54"/>
  <c r="T187" i="54"/>
  <c r="S187" i="54"/>
  <c r="L187" i="54"/>
  <c r="K187" i="54"/>
  <c r="H187" i="54"/>
  <c r="U186" i="54"/>
  <c r="T186" i="54"/>
  <c r="S186" i="54"/>
  <c r="L186" i="54"/>
  <c r="K186" i="54"/>
  <c r="H186" i="54"/>
  <c r="U185" i="54"/>
  <c r="T185" i="54"/>
  <c r="S185" i="54"/>
  <c r="L185" i="54"/>
  <c r="K185" i="54"/>
  <c r="H185" i="54"/>
  <c r="U184" i="54"/>
  <c r="T184" i="54"/>
  <c r="S184" i="54"/>
  <c r="L184" i="54"/>
  <c r="K184" i="54"/>
  <c r="H184" i="54"/>
  <c r="U183" i="54"/>
  <c r="T183" i="54"/>
  <c r="S183" i="54"/>
  <c r="L183" i="54"/>
  <c r="K183" i="54"/>
  <c r="H183" i="54"/>
  <c r="U182" i="54"/>
  <c r="T182" i="54"/>
  <c r="S182" i="54"/>
  <c r="L182" i="54"/>
  <c r="K182" i="54"/>
  <c r="H182" i="54"/>
  <c r="U181" i="54"/>
  <c r="T181" i="54"/>
  <c r="S181" i="54"/>
  <c r="L181" i="54"/>
  <c r="K181" i="54"/>
  <c r="H181" i="54"/>
  <c r="U180" i="54"/>
  <c r="T180" i="54"/>
  <c r="S180" i="54"/>
  <c r="L180" i="54"/>
  <c r="K180" i="54"/>
  <c r="H180" i="54"/>
  <c r="U179" i="54"/>
  <c r="T179" i="54"/>
  <c r="S179" i="54"/>
  <c r="L179" i="54"/>
  <c r="K179" i="54"/>
  <c r="H179" i="54"/>
  <c r="U178" i="54"/>
  <c r="T178" i="54"/>
  <c r="S178" i="54"/>
  <c r="L178" i="54"/>
  <c r="K178" i="54"/>
  <c r="H178" i="54"/>
  <c r="U177" i="54"/>
  <c r="T177" i="54"/>
  <c r="S177" i="54"/>
  <c r="L177" i="54"/>
  <c r="K177" i="54"/>
  <c r="H177" i="54"/>
  <c r="U176" i="54"/>
  <c r="T176" i="54"/>
  <c r="S176" i="54"/>
  <c r="L176" i="54"/>
  <c r="K176" i="54"/>
  <c r="H176" i="54"/>
  <c r="U175" i="54"/>
  <c r="T175" i="54"/>
  <c r="S175" i="54"/>
  <c r="L175" i="54"/>
  <c r="K175" i="54"/>
  <c r="H175" i="54"/>
  <c r="U174" i="54"/>
  <c r="T174" i="54"/>
  <c r="S174" i="54"/>
  <c r="L174" i="54"/>
  <c r="K174" i="54"/>
  <c r="H174" i="54"/>
  <c r="U173" i="54"/>
  <c r="T173" i="54"/>
  <c r="S173" i="54"/>
  <c r="L173" i="54"/>
  <c r="K173" i="54"/>
  <c r="H173" i="54"/>
  <c r="U172" i="54"/>
  <c r="T172" i="54"/>
  <c r="S172" i="54"/>
  <c r="L172" i="54"/>
  <c r="K172" i="54"/>
  <c r="H172" i="54"/>
  <c r="U171" i="54"/>
  <c r="T171" i="54"/>
  <c r="S171" i="54"/>
  <c r="L171" i="54"/>
  <c r="K171" i="54"/>
  <c r="H171" i="54"/>
  <c r="U170" i="54"/>
  <c r="T170" i="54"/>
  <c r="S170" i="54"/>
  <c r="L170" i="54"/>
  <c r="K170" i="54"/>
  <c r="H170" i="54"/>
  <c r="U169" i="54"/>
  <c r="T169" i="54"/>
  <c r="S169" i="54"/>
  <c r="L169" i="54"/>
  <c r="K169" i="54"/>
  <c r="H169" i="54"/>
  <c r="U168" i="54"/>
  <c r="T168" i="54"/>
  <c r="S168" i="54"/>
  <c r="L168" i="54"/>
  <c r="K168" i="54"/>
  <c r="H168" i="54"/>
  <c r="U167" i="54"/>
  <c r="T167" i="54"/>
  <c r="S167" i="54"/>
  <c r="L167" i="54"/>
  <c r="K167" i="54"/>
  <c r="H167" i="54"/>
  <c r="U166" i="54"/>
  <c r="T166" i="54"/>
  <c r="S166" i="54"/>
  <c r="L166" i="54"/>
  <c r="K166" i="54"/>
  <c r="H166" i="54"/>
  <c r="U165" i="54"/>
  <c r="T165" i="54"/>
  <c r="S165" i="54"/>
  <c r="L165" i="54"/>
  <c r="K165" i="54"/>
  <c r="H165" i="54"/>
  <c r="U164" i="54"/>
  <c r="T164" i="54"/>
  <c r="S164" i="54"/>
  <c r="L164" i="54"/>
  <c r="K164" i="54"/>
  <c r="H164" i="54"/>
  <c r="U163" i="54"/>
  <c r="T163" i="54"/>
  <c r="S163" i="54"/>
  <c r="L163" i="54"/>
  <c r="K163" i="54"/>
  <c r="H163" i="54"/>
  <c r="U162" i="54"/>
  <c r="T162" i="54"/>
  <c r="S162" i="54"/>
  <c r="L162" i="54"/>
  <c r="K162" i="54"/>
  <c r="H162" i="54"/>
  <c r="U161" i="54"/>
  <c r="T161" i="54"/>
  <c r="S161" i="54"/>
  <c r="L161" i="54"/>
  <c r="K161" i="54"/>
  <c r="H161" i="54"/>
  <c r="U160" i="54"/>
  <c r="T160" i="54"/>
  <c r="S160" i="54"/>
  <c r="L160" i="54"/>
  <c r="K160" i="54"/>
  <c r="H160" i="54"/>
  <c r="U159" i="54"/>
  <c r="T159" i="54"/>
  <c r="S159" i="54"/>
  <c r="L159" i="54"/>
  <c r="K159" i="54"/>
  <c r="H159" i="54"/>
  <c r="U158" i="54"/>
  <c r="T158" i="54"/>
  <c r="S158" i="54"/>
  <c r="L158" i="54"/>
  <c r="K158" i="54"/>
  <c r="H158" i="54"/>
  <c r="U157" i="54"/>
  <c r="T157" i="54"/>
  <c r="S157" i="54"/>
  <c r="L157" i="54"/>
  <c r="K157" i="54"/>
  <c r="H157" i="54"/>
  <c r="U156" i="54"/>
  <c r="T156" i="54"/>
  <c r="S156" i="54"/>
  <c r="L156" i="54"/>
  <c r="K156" i="54"/>
  <c r="H156" i="54"/>
  <c r="U155" i="54"/>
  <c r="T155" i="54"/>
  <c r="S155" i="54"/>
  <c r="L155" i="54"/>
  <c r="K155" i="54"/>
  <c r="H155" i="54"/>
  <c r="U154" i="54"/>
  <c r="T154" i="54"/>
  <c r="S154" i="54"/>
  <c r="L154" i="54"/>
  <c r="K154" i="54"/>
  <c r="H154" i="54"/>
  <c r="U153" i="54"/>
  <c r="T153" i="54"/>
  <c r="S153" i="54"/>
  <c r="L153" i="54"/>
  <c r="K153" i="54"/>
  <c r="H153" i="54"/>
  <c r="U152" i="54"/>
  <c r="T152" i="54"/>
  <c r="S152" i="54"/>
  <c r="L152" i="54"/>
  <c r="K152" i="54"/>
  <c r="H152" i="54"/>
  <c r="U151" i="54"/>
  <c r="T151" i="54"/>
  <c r="S151" i="54"/>
  <c r="L151" i="54"/>
  <c r="K151" i="54"/>
  <c r="H151" i="54"/>
  <c r="U150" i="54"/>
  <c r="T150" i="54"/>
  <c r="S150" i="54"/>
  <c r="L150" i="54"/>
  <c r="K150" i="54"/>
  <c r="H150" i="54"/>
  <c r="U149" i="54"/>
  <c r="T149" i="54"/>
  <c r="S149" i="54"/>
  <c r="L149" i="54"/>
  <c r="K149" i="54"/>
  <c r="H149" i="54"/>
  <c r="U148" i="54"/>
  <c r="T148" i="54"/>
  <c r="S148" i="54"/>
  <c r="L148" i="54"/>
  <c r="K148" i="54"/>
  <c r="H148" i="54"/>
  <c r="U147" i="54"/>
  <c r="T147" i="54"/>
  <c r="S147" i="54"/>
  <c r="L147" i="54"/>
  <c r="K147" i="54"/>
  <c r="H147" i="54"/>
  <c r="U146" i="54"/>
  <c r="T146" i="54"/>
  <c r="S146" i="54"/>
  <c r="L146" i="54"/>
  <c r="K146" i="54"/>
  <c r="H146" i="54"/>
  <c r="U145" i="54"/>
  <c r="T145" i="54"/>
  <c r="S145" i="54"/>
  <c r="L145" i="54"/>
  <c r="K145" i="54"/>
  <c r="H145" i="54"/>
  <c r="U144" i="54"/>
  <c r="T144" i="54"/>
  <c r="S144" i="54"/>
  <c r="L144" i="54"/>
  <c r="K144" i="54"/>
  <c r="H144" i="54"/>
  <c r="U143" i="54"/>
  <c r="T143" i="54"/>
  <c r="S143" i="54"/>
  <c r="L143" i="54"/>
  <c r="K143" i="54"/>
  <c r="H143" i="54"/>
  <c r="U142" i="54"/>
  <c r="T142" i="54"/>
  <c r="S142" i="54"/>
  <c r="L142" i="54"/>
  <c r="K142" i="54"/>
  <c r="H142" i="54"/>
  <c r="U141" i="54"/>
  <c r="T141" i="54"/>
  <c r="S141" i="54"/>
  <c r="L141" i="54"/>
  <c r="K141" i="54"/>
  <c r="H141" i="54"/>
  <c r="U140" i="54"/>
  <c r="T140" i="54"/>
  <c r="S140" i="54"/>
  <c r="L140" i="54"/>
  <c r="K140" i="54"/>
  <c r="H140" i="54"/>
  <c r="U139" i="54"/>
  <c r="T139" i="54"/>
  <c r="S139" i="54"/>
  <c r="L139" i="54"/>
  <c r="K139" i="54"/>
  <c r="H139" i="54"/>
  <c r="U138" i="54"/>
  <c r="T138" i="54"/>
  <c r="S138" i="54"/>
  <c r="L138" i="54"/>
  <c r="K138" i="54"/>
  <c r="H138" i="54"/>
  <c r="U137" i="54"/>
  <c r="T137" i="54"/>
  <c r="S137" i="54"/>
  <c r="L137" i="54"/>
  <c r="K137" i="54"/>
  <c r="H137" i="54"/>
  <c r="U136" i="54"/>
  <c r="T136" i="54"/>
  <c r="S136" i="54"/>
  <c r="L136" i="54"/>
  <c r="K136" i="54"/>
  <c r="H136" i="54"/>
  <c r="U135" i="54"/>
  <c r="T135" i="54"/>
  <c r="S135" i="54"/>
  <c r="L135" i="54"/>
  <c r="K135" i="54"/>
  <c r="H135" i="54"/>
  <c r="U134" i="54"/>
  <c r="T134" i="54"/>
  <c r="S134" i="54"/>
  <c r="L134" i="54"/>
  <c r="K134" i="54"/>
  <c r="H134" i="54"/>
  <c r="U133" i="54"/>
  <c r="T133" i="54"/>
  <c r="S133" i="54"/>
  <c r="L133" i="54"/>
  <c r="K133" i="54"/>
  <c r="H133" i="54"/>
  <c r="U132" i="54"/>
  <c r="T132" i="54"/>
  <c r="S132" i="54"/>
  <c r="L132" i="54"/>
  <c r="K132" i="54"/>
  <c r="H132" i="54"/>
  <c r="U131" i="54"/>
  <c r="T131" i="54"/>
  <c r="S131" i="54"/>
  <c r="L131" i="54"/>
  <c r="K131" i="54"/>
  <c r="H131" i="54"/>
  <c r="U130" i="54"/>
  <c r="T130" i="54"/>
  <c r="S130" i="54"/>
  <c r="L130" i="54"/>
  <c r="K130" i="54"/>
  <c r="H130" i="54"/>
  <c r="U129" i="54"/>
  <c r="T129" i="54"/>
  <c r="S129" i="54"/>
  <c r="L129" i="54"/>
  <c r="K129" i="54"/>
  <c r="H129" i="54"/>
  <c r="U128" i="54"/>
  <c r="T128" i="54"/>
  <c r="S128" i="54"/>
  <c r="L128" i="54"/>
  <c r="K128" i="54"/>
  <c r="H128" i="54"/>
  <c r="U127" i="54"/>
  <c r="T127" i="54"/>
  <c r="S127" i="54"/>
  <c r="L127" i="54"/>
  <c r="K127" i="54"/>
  <c r="H127" i="54"/>
  <c r="U126" i="54"/>
  <c r="T126" i="54"/>
  <c r="S126" i="54"/>
  <c r="L126" i="54"/>
  <c r="K126" i="54"/>
  <c r="H126" i="54"/>
  <c r="U125" i="54"/>
  <c r="T125" i="54"/>
  <c r="S125" i="54"/>
  <c r="L125" i="54"/>
  <c r="K125" i="54"/>
  <c r="H125" i="54"/>
  <c r="U124" i="54"/>
  <c r="T124" i="54"/>
  <c r="S124" i="54"/>
  <c r="L124" i="54"/>
  <c r="K124" i="54"/>
  <c r="H124" i="54"/>
  <c r="U123" i="54"/>
  <c r="T123" i="54"/>
  <c r="S123" i="54"/>
  <c r="L123" i="54"/>
  <c r="K123" i="54"/>
  <c r="H123" i="54"/>
  <c r="U122" i="54"/>
  <c r="T122" i="54"/>
  <c r="S122" i="54"/>
  <c r="L122" i="54"/>
  <c r="K122" i="54"/>
  <c r="H122" i="54"/>
  <c r="U121" i="54"/>
  <c r="T121" i="54"/>
  <c r="S121" i="54"/>
  <c r="L121" i="54"/>
  <c r="K121" i="54"/>
  <c r="H121" i="54"/>
  <c r="U120" i="54"/>
  <c r="T120" i="54"/>
  <c r="S120" i="54"/>
  <c r="L120" i="54"/>
  <c r="K120" i="54"/>
  <c r="H120" i="54"/>
  <c r="U119" i="54"/>
  <c r="T119" i="54"/>
  <c r="S119" i="54"/>
  <c r="L119" i="54"/>
  <c r="K119" i="54"/>
  <c r="H119" i="54"/>
  <c r="U118" i="54"/>
  <c r="T118" i="54"/>
  <c r="S118" i="54"/>
  <c r="L118" i="54"/>
  <c r="K118" i="54"/>
  <c r="H118" i="54"/>
  <c r="U117" i="54"/>
  <c r="T117" i="54"/>
  <c r="S117" i="54"/>
  <c r="L117" i="54"/>
  <c r="K117" i="54"/>
  <c r="H117" i="54"/>
  <c r="U116" i="54"/>
  <c r="T116" i="54"/>
  <c r="S116" i="54"/>
  <c r="L116" i="54"/>
  <c r="K116" i="54"/>
  <c r="H116" i="54"/>
  <c r="U115" i="54"/>
  <c r="T115" i="54"/>
  <c r="S115" i="54"/>
  <c r="L115" i="54"/>
  <c r="K115" i="54"/>
  <c r="H115" i="54"/>
  <c r="U114" i="54"/>
  <c r="T114" i="54"/>
  <c r="S114" i="54"/>
  <c r="L114" i="54"/>
  <c r="K114" i="54"/>
  <c r="H114" i="54"/>
  <c r="U113" i="54"/>
  <c r="T113" i="54"/>
  <c r="S113" i="54"/>
  <c r="L113" i="54"/>
  <c r="K113" i="54"/>
  <c r="H113" i="54"/>
  <c r="U112" i="54"/>
  <c r="T112" i="54"/>
  <c r="S112" i="54"/>
  <c r="L112" i="54"/>
  <c r="K112" i="54"/>
  <c r="H112" i="54"/>
  <c r="U111" i="54"/>
  <c r="T111" i="54"/>
  <c r="S111" i="54"/>
  <c r="L111" i="54"/>
  <c r="K111" i="54"/>
  <c r="H111" i="54"/>
  <c r="U110" i="54"/>
  <c r="T110" i="54"/>
  <c r="S110" i="54"/>
  <c r="L110" i="54"/>
  <c r="K110" i="54"/>
  <c r="H110" i="54"/>
  <c r="U109" i="54"/>
  <c r="T109" i="54"/>
  <c r="S109" i="54"/>
  <c r="L109" i="54"/>
  <c r="K109" i="54"/>
  <c r="H109" i="54"/>
  <c r="U108" i="54"/>
  <c r="T108" i="54"/>
  <c r="S108" i="54"/>
  <c r="L108" i="54"/>
  <c r="K108" i="54"/>
  <c r="H108" i="54"/>
  <c r="U107" i="54"/>
  <c r="T107" i="54"/>
  <c r="S107" i="54"/>
  <c r="L107" i="54"/>
  <c r="K107" i="54"/>
  <c r="H107" i="54"/>
  <c r="U106" i="54"/>
  <c r="T106" i="54"/>
  <c r="S106" i="54"/>
  <c r="L106" i="54"/>
  <c r="K106" i="54"/>
  <c r="H106" i="54"/>
  <c r="U105" i="54"/>
  <c r="T105" i="54"/>
  <c r="S105" i="54"/>
  <c r="L105" i="54"/>
  <c r="K105" i="54"/>
  <c r="H105" i="54"/>
  <c r="U104" i="54"/>
  <c r="T104" i="54"/>
  <c r="S104" i="54"/>
  <c r="L104" i="54"/>
  <c r="K104" i="54"/>
  <c r="H104" i="54"/>
  <c r="U103" i="54"/>
  <c r="T103" i="54"/>
  <c r="S103" i="54"/>
  <c r="L103" i="54"/>
  <c r="K103" i="54"/>
  <c r="H103" i="54"/>
  <c r="U102" i="54"/>
  <c r="T102" i="54"/>
  <c r="S102" i="54"/>
  <c r="L102" i="54"/>
  <c r="K102" i="54"/>
  <c r="H102" i="54"/>
  <c r="U101" i="54"/>
  <c r="T101" i="54"/>
  <c r="S101" i="54"/>
  <c r="L101" i="54"/>
  <c r="K101" i="54"/>
  <c r="H101" i="54"/>
  <c r="U100" i="54"/>
  <c r="T100" i="54"/>
  <c r="S100" i="54"/>
  <c r="L100" i="54"/>
  <c r="K100" i="54"/>
  <c r="H100" i="54"/>
  <c r="U99" i="54"/>
  <c r="T99" i="54"/>
  <c r="S99" i="54"/>
  <c r="L99" i="54"/>
  <c r="K99" i="54"/>
  <c r="H99" i="54"/>
  <c r="U98" i="54"/>
  <c r="T98" i="54"/>
  <c r="S98" i="54"/>
  <c r="L98" i="54"/>
  <c r="K98" i="54"/>
  <c r="H98" i="54"/>
  <c r="U97" i="54"/>
  <c r="T97" i="54"/>
  <c r="S97" i="54"/>
  <c r="L97" i="54"/>
  <c r="K97" i="54"/>
  <c r="H97" i="54"/>
  <c r="U96" i="54"/>
  <c r="T96" i="54"/>
  <c r="S96" i="54"/>
  <c r="L96" i="54"/>
  <c r="K96" i="54"/>
  <c r="H96" i="54"/>
  <c r="U95" i="54"/>
  <c r="T95" i="54"/>
  <c r="S95" i="54"/>
  <c r="L95" i="54"/>
  <c r="K95" i="54"/>
  <c r="H95" i="54"/>
  <c r="U94" i="54"/>
  <c r="T94" i="54"/>
  <c r="S94" i="54"/>
  <c r="L94" i="54"/>
  <c r="K94" i="54"/>
  <c r="H94" i="54"/>
  <c r="U93" i="54"/>
  <c r="T93" i="54"/>
  <c r="S93" i="54"/>
  <c r="L93" i="54"/>
  <c r="K93" i="54"/>
  <c r="H93" i="54"/>
  <c r="U92" i="54"/>
  <c r="T92" i="54"/>
  <c r="S92" i="54"/>
  <c r="L92" i="54"/>
  <c r="K92" i="54"/>
  <c r="H92" i="54"/>
  <c r="U91" i="54"/>
  <c r="T91" i="54"/>
  <c r="S91" i="54"/>
  <c r="L91" i="54"/>
  <c r="K91" i="54"/>
  <c r="H91" i="54"/>
  <c r="U90" i="54"/>
  <c r="T90" i="54"/>
  <c r="S90" i="54"/>
  <c r="L90" i="54"/>
  <c r="K90" i="54"/>
  <c r="H90" i="54"/>
  <c r="U89" i="54"/>
  <c r="T89" i="54"/>
  <c r="S89" i="54"/>
  <c r="L89" i="54"/>
  <c r="K89" i="54"/>
  <c r="H89" i="54"/>
  <c r="U88" i="54"/>
  <c r="T88" i="54"/>
  <c r="S88" i="54"/>
  <c r="L88" i="54"/>
  <c r="K88" i="54"/>
  <c r="H88" i="54"/>
  <c r="U87" i="54"/>
  <c r="T87" i="54"/>
  <c r="S87" i="54"/>
  <c r="L87" i="54"/>
  <c r="K87" i="54"/>
  <c r="H87" i="54"/>
  <c r="U86" i="54"/>
  <c r="T86" i="54"/>
  <c r="S86" i="54"/>
  <c r="L86" i="54"/>
  <c r="K86" i="54"/>
  <c r="H86" i="54"/>
  <c r="U85" i="54"/>
  <c r="T85" i="54"/>
  <c r="S85" i="54"/>
  <c r="L85" i="54"/>
  <c r="K85" i="54"/>
  <c r="H85" i="54"/>
  <c r="U84" i="54"/>
  <c r="T84" i="54"/>
  <c r="S84" i="54"/>
  <c r="L84" i="54"/>
  <c r="K84" i="54"/>
  <c r="H84" i="54"/>
  <c r="U83" i="54"/>
  <c r="T83" i="54"/>
  <c r="S83" i="54"/>
  <c r="L83" i="54"/>
  <c r="K83" i="54"/>
  <c r="H83" i="54"/>
  <c r="U82" i="54"/>
  <c r="T82" i="54"/>
  <c r="S82" i="54"/>
  <c r="L82" i="54"/>
  <c r="K82" i="54"/>
  <c r="H82" i="54"/>
  <c r="U81" i="54"/>
  <c r="T81" i="54"/>
  <c r="S81" i="54"/>
  <c r="L81" i="54"/>
  <c r="K81" i="54"/>
  <c r="H81" i="54"/>
  <c r="U80" i="54"/>
  <c r="T80" i="54"/>
  <c r="S80" i="54"/>
  <c r="L80" i="54"/>
  <c r="K80" i="54"/>
  <c r="H80" i="54"/>
  <c r="U79" i="54"/>
  <c r="T79" i="54"/>
  <c r="S79" i="54"/>
  <c r="L79" i="54"/>
  <c r="K79" i="54"/>
  <c r="H79" i="54"/>
  <c r="U78" i="54"/>
  <c r="T78" i="54"/>
  <c r="S78" i="54"/>
  <c r="L78" i="54"/>
  <c r="K78" i="54"/>
  <c r="H78" i="54"/>
  <c r="U77" i="54"/>
  <c r="T77" i="54"/>
  <c r="S77" i="54"/>
  <c r="L77" i="54"/>
  <c r="K77" i="54"/>
  <c r="H77" i="54"/>
  <c r="U76" i="54"/>
  <c r="T76" i="54"/>
  <c r="S76" i="54"/>
  <c r="L76" i="54"/>
  <c r="K76" i="54"/>
  <c r="H76" i="54"/>
  <c r="U75" i="54"/>
  <c r="T75" i="54"/>
  <c r="S75" i="54"/>
  <c r="L75" i="54"/>
  <c r="K75" i="54"/>
  <c r="H75" i="54"/>
  <c r="U74" i="54"/>
  <c r="T74" i="54"/>
  <c r="S74" i="54"/>
  <c r="L74" i="54"/>
  <c r="K74" i="54"/>
  <c r="H74" i="54"/>
  <c r="U73" i="54"/>
  <c r="T73" i="54"/>
  <c r="S73" i="54"/>
  <c r="L73" i="54"/>
  <c r="K73" i="54"/>
  <c r="H73" i="54"/>
  <c r="U72" i="54"/>
  <c r="T72" i="54"/>
  <c r="S72" i="54"/>
  <c r="L72" i="54"/>
  <c r="K72" i="54"/>
  <c r="H72" i="54"/>
  <c r="U71" i="54"/>
  <c r="T71" i="54"/>
  <c r="S71" i="54"/>
  <c r="L71" i="54"/>
  <c r="K71" i="54"/>
  <c r="H71" i="54"/>
  <c r="U70" i="54"/>
  <c r="T70" i="54"/>
  <c r="S70" i="54"/>
  <c r="L70" i="54"/>
  <c r="K70" i="54"/>
  <c r="H70" i="54"/>
  <c r="U69" i="54"/>
  <c r="T69" i="54"/>
  <c r="S69" i="54"/>
  <c r="L69" i="54"/>
  <c r="K69" i="54"/>
  <c r="H69" i="54"/>
  <c r="U68" i="54"/>
  <c r="T68" i="54"/>
  <c r="S68" i="54"/>
  <c r="L68" i="54"/>
  <c r="K68" i="54"/>
  <c r="H68" i="54"/>
  <c r="U67" i="54"/>
  <c r="T67" i="54"/>
  <c r="S67" i="54"/>
  <c r="L67" i="54"/>
  <c r="K67" i="54"/>
  <c r="H67" i="54"/>
  <c r="U66" i="54"/>
  <c r="T66" i="54"/>
  <c r="S66" i="54"/>
  <c r="L66" i="54"/>
  <c r="K66" i="54"/>
  <c r="H66" i="54"/>
  <c r="U65" i="54"/>
  <c r="T65" i="54"/>
  <c r="S65" i="54"/>
  <c r="L65" i="54"/>
  <c r="K65" i="54"/>
  <c r="H65" i="54"/>
  <c r="U64" i="54"/>
  <c r="T64" i="54"/>
  <c r="S64" i="54"/>
  <c r="L64" i="54"/>
  <c r="K64" i="54"/>
  <c r="H64" i="54"/>
  <c r="U63" i="54"/>
  <c r="T63" i="54"/>
  <c r="S63" i="54"/>
  <c r="L63" i="54"/>
  <c r="K63" i="54"/>
  <c r="H63" i="54"/>
  <c r="U62" i="54"/>
  <c r="T62" i="54"/>
  <c r="S62" i="54"/>
  <c r="L62" i="54"/>
  <c r="K62" i="54"/>
  <c r="H62" i="54"/>
  <c r="U61" i="54"/>
  <c r="T61" i="54"/>
  <c r="S61" i="54"/>
  <c r="L61" i="54"/>
  <c r="K61" i="54"/>
  <c r="H61" i="54"/>
  <c r="U60" i="54"/>
  <c r="T60" i="54"/>
  <c r="S60" i="54"/>
  <c r="L60" i="54"/>
  <c r="K60" i="54"/>
  <c r="H60" i="54"/>
  <c r="U59" i="54"/>
  <c r="T59" i="54"/>
  <c r="S59" i="54"/>
  <c r="L59" i="54"/>
  <c r="K59" i="54"/>
  <c r="H59" i="54"/>
  <c r="U58" i="54"/>
  <c r="T58" i="54"/>
  <c r="S58" i="54"/>
  <c r="L58" i="54"/>
  <c r="K58" i="54"/>
  <c r="H58" i="54"/>
  <c r="U57" i="54"/>
  <c r="T57" i="54"/>
  <c r="S57" i="54"/>
  <c r="L57" i="54"/>
  <c r="K57" i="54"/>
  <c r="H57" i="54"/>
  <c r="U56" i="54"/>
  <c r="T56" i="54"/>
  <c r="S56" i="54"/>
  <c r="L56" i="54"/>
  <c r="K56" i="54"/>
  <c r="H56" i="54"/>
  <c r="U55" i="54"/>
  <c r="T55" i="54"/>
  <c r="S55" i="54"/>
  <c r="L55" i="54"/>
  <c r="K55" i="54"/>
  <c r="H55" i="54"/>
  <c r="U54" i="54"/>
  <c r="T54" i="54"/>
  <c r="S54" i="54"/>
  <c r="L54" i="54"/>
  <c r="K54" i="54"/>
  <c r="H54" i="54"/>
  <c r="U53" i="54"/>
  <c r="T53" i="54"/>
  <c r="S53" i="54"/>
  <c r="L53" i="54"/>
  <c r="K53" i="54"/>
  <c r="H53" i="54"/>
  <c r="U52" i="54"/>
  <c r="T52" i="54"/>
  <c r="S52" i="54"/>
  <c r="L52" i="54"/>
  <c r="K52" i="54"/>
  <c r="H52" i="54"/>
  <c r="U51" i="54"/>
  <c r="T51" i="54"/>
  <c r="S51" i="54"/>
  <c r="L51" i="54"/>
  <c r="K51" i="54"/>
  <c r="H51" i="54"/>
  <c r="U50" i="54"/>
  <c r="T50" i="54"/>
  <c r="S50" i="54"/>
  <c r="L50" i="54"/>
  <c r="K50" i="54"/>
  <c r="H50" i="54"/>
  <c r="U49" i="54"/>
  <c r="T49" i="54"/>
  <c r="S49" i="54"/>
  <c r="L49" i="54"/>
  <c r="K49" i="54"/>
  <c r="H49" i="54"/>
  <c r="U48" i="54"/>
  <c r="T48" i="54"/>
  <c r="S48" i="54"/>
  <c r="L48" i="54"/>
  <c r="K48" i="54"/>
  <c r="H48" i="54"/>
  <c r="U47" i="54"/>
  <c r="T47" i="54"/>
  <c r="S47" i="54"/>
  <c r="L47" i="54"/>
  <c r="K47" i="54"/>
  <c r="H47" i="54"/>
  <c r="U46" i="54"/>
  <c r="T46" i="54"/>
  <c r="S46" i="54"/>
  <c r="L46" i="54"/>
  <c r="K46" i="54"/>
  <c r="H46" i="54"/>
  <c r="U45" i="54"/>
  <c r="T45" i="54"/>
  <c r="S45" i="54"/>
  <c r="L45" i="54"/>
  <c r="K45" i="54"/>
  <c r="H45" i="54"/>
  <c r="U44" i="54"/>
  <c r="T44" i="54"/>
  <c r="S44" i="54"/>
  <c r="L44" i="54"/>
  <c r="K44" i="54"/>
  <c r="H44" i="54"/>
  <c r="U43" i="54"/>
  <c r="T43" i="54"/>
  <c r="S43" i="54"/>
  <c r="L43" i="54"/>
  <c r="K43" i="54"/>
  <c r="H43" i="54"/>
  <c r="U42" i="54"/>
  <c r="T42" i="54"/>
  <c r="S42" i="54"/>
  <c r="L42" i="54"/>
  <c r="K42" i="54"/>
  <c r="H42" i="54"/>
  <c r="U41" i="54"/>
  <c r="T41" i="54"/>
  <c r="S41" i="54"/>
  <c r="L41" i="54"/>
  <c r="K41" i="54"/>
  <c r="H41" i="54"/>
  <c r="U40" i="54"/>
  <c r="T40" i="54"/>
  <c r="S40" i="54"/>
  <c r="L40" i="54"/>
  <c r="K40" i="54"/>
  <c r="H40" i="54"/>
  <c r="U39" i="54"/>
  <c r="T39" i="54"/>
  <c r="S39" i="54"/>
  <c r="L39" i="54"/>
  <c r="K39" i="54"/>
  <c r="H39" i="54"/>
  <c r="U38" i="54"/>
  <c r="T38" i="54"/>
  <c r="S38" i="54"/>
  <c r="L38" i="54"/>
  <c r="K38" i="54"/>
  <c r="H38" i="54"/>
  <c r="U37" i="54"/>
  <c r="T37" i="54"/>
  <c r="S37" i="54"/>
  <c r="L37" i="54"/>
  <c r="K37" i="54"/>
  <c r="H37" i="54"/>
  <c r="U36" i="54"/>
  <c r="T36" i="54"/>
  <c r="S36" i="54"/>
  <c r="L36" i="54"/>
  <c r="K36" i="54"/>
  <c r="H36" i="54"/>
  <c r="U35" i="54"/>
  <c r="T35" i="54"/>
  <c r="S35" i="54"/>
  <c r="L35" i="54"/>
  <c r="K35" i="54"/>
  <c r="H35" i="54"/>
  <c r="U34" i="54"/>
  <c r="T34" i="54"/>
  <c r="S34" i="54"/>
  <c r="L34" i="54"/>
  <c r="K34" i="54"/>
  <c r="H34" i="54"/>
  <c r="U33" i="54"/>
  <c r="T33" i="54"/>
  <c r="S33" i="54"/>
  <c r="L33" i="54"/>
  <c r="K33" i="54"/>
  <c r="H33" i="54"/>
  <c r="U32" i="54"/>
  <c r="T32" i="54"/>
  <c r="S32" i="54"/>
  <c r="L32" i="54"/>
  <c r="K32" i="54"/>
  <c r="H32" i="54"/>
  <c r="U31" i="54"/>
  <c r="T31" i="54"/>
  <c r="S31" i="54"/>
  <c r="L31" i="54"/>
  <c r="K31" i="54"/>
  <c r="H31" i="54"/>
  <c r="U30" i="54"/>
  <c r="T30" i="54"/>
  <c r="S30" i="54"/>
  <c r="L30" i="54"/>
  <c r="K30" i="54"/>
  <c r="H30" i="54"/>
  <c r="U29" i="54"/>
  <c r="T29" i="54"/>
  <c r="S29" i="54"/>
  <c r="L29" i="54"/>
  <c r="K29" i="54"/>
  <c r="H29" i="54"/>
  <c r="U28" i="54"/>
  <c r="T28" i="54"/>
  <c r="S28" i="54"/>
  <c r="L28" i="54"/>
  <c r="K28" i="54"/>
  <c r="H28" i="54"/>
  <c r="U27" i="54"/>
  <c r="T27" i="54"/>
  <c r="S27" i="54"/>
  <c r="L27" i="54"/>
  <c r="K27" i="54"/>
  <c r="H27" i="54"/>
  <c r="U26" i="54"/>
  <c r="T26" i="54"/>
  <c r="S26" i="54"/>
  <c r="L26" i="54"/>
  <c r="K26" i="54"/>
  <c r="H26" i="54"/>
  <c r="U25" i="54"/>
  <c r="T25" i="54"/>
  <c r="S25" i="54"/>
  <c r="L25" i="54"/>
  <c r="K25" i="54"/>
  <c r="H25" i="54"/>
  <c r="U24" i="54"/>
  <c r="T24" i="54"/>
  <c r="S24" i="54"/>
  <c r="L24" i="54"/>
  <c r="K24" i="54"/>
  <c r="H24" i="54"/>
  <c r="U23" i="54"/>
  <c r="T23" i="54"/>
  <c r="S23" i="54"/>
  <c r="L23" i="54"/>
  <c r="K23" i="54"/>
  <c r="H23" i="54"/>
  <c r="U22" i="54"/>
  <c r="T22" i="54"/>
  <c r="S22" i="54"/>
  <c r="L22" i="54"/>
  <c r="K22" i="54"/>
  <c r="H22" i="54"/>
  <c r="U21" i="54"/>
  <c r="T21" i="54"/>
  <c r="S21" i="54"/>
  <c r="L21" i="54"/>
  <c r="K21" i="54"/>
  <c r="H21" i="54"/>
  <c r="U20" i="54"/>
  <c r="T20" i="54"/>
  <c r="S20" i="54"/>
  <c r="L20" i="54"/>
  <c r="K20" i="54"/>
  <c r="H20" i="54"/>
  <c r="U19" i="54"/>
  <c r="T19" i="54"/>
  <c r="S19" i="54"/>
  <c r="L19" i="54"/>
  <c r="K19" i="54"/>
  <c r="H19" i="54"/>
  <c r="U18" i="54"/>
  <c r="T18" i="54"/>
  <c r="S18" i="54"/>
  <c r="L18" i="54"/>
  <c r="K18" i="54"/>
  <c r="H18" i="54"/>
  <c r="U17" i="54"/>
  <c r="T17" i="54"/>
  <c r="S17" i="54"/>
  <c r="L17" i="54"/>
  <c r="K17" i="54"/>
  <c r="H17" i="54"/>
  <c r="U16" i="54"/>
  <c r="T16" i="54"/>
  <c r="S16" i="54"/>
  <c r="L16" i="54"/>
  <c r="K16" i="54"/>
  <c r="H16" i="54"/>
  <c r="U15" i="54"/>
  <c r="T15" i="54"/>
  <c r="S15" i="54"/>
  <c r="L15" i="54"/>
  <c r="K15" i="54"/>
  <c r="H15" i="54"/>
  <c r="U14" i="54"/>
  <c r="T14" i="54"/>
  <c r="S14" i="54"/>
  <c r="L14" i="54"/>
  <c r="K14" i="54"/>
  <c r="H14" i="54"/>
  <c r="U13" i="54"/>
  <c r="T13" i="54"/>
  <c r="S13" i="54"/>
  <c r="L13" i="54"/>
  <c r="K13" i="54"/>
  <c r="H13" i="54"/>
  <c r="U12" i="54"/>
  <c r="T12" i="54"/>
  <c r="S12" i="54"/>
  <c r="L12" i="54"/>
  <c r="K12" i="54"/>
  <c r="H12" i="54"/>
  <c r="U11" i="54"/>
  <c r="T11" i="54"/>
  <c r="S11" i="54"/>
  <c r="L11" i="54"/>
  <c r="K11" i="54"/>
  <c r="H11" i="54"/>
  <c r="U10" i="54"/>
  <c r="T10" i="54"/>
  <c r="S10" i="54"/>
  <c r="L10" i="54"/>
  <c r="K10" i="54"/>
  <c r="H10" i="54"/>
  <c r="U9" i="54"/>
  <c r="T9" i="54"/>
  <c r="S9" i="54"/>
  <c r="L9" i="54"/>
  <c r="K9" i="54"/>
  <c r="H9" i="54"/>
  <c r="U8" i="54"/>
  <c r="T8" i="54"/>
  <c r="S8" i="54"/>
  <c r="L8" i="54"/>
  <c r="K8" i="54"/>
  <c r="H8" i="54"/>
  <c r="U7" i="54"/>
  <c r="T7" i="54"/>
  <c r="S7" i="54"/>
  <c r="L7" i="54"/>
  <c r="K7" i="54"/>
  <c r="H7" i="54"/>
  <c r="U6" i="54"/>
  <c r="T6" i="54"/>
  <c r="S6" i="54"/>
  <c r="L6" i="54"/>
  <c r="K6" i="54"/>
  <c r="H6" i="54"/>
  <c r="U5" i="54"/>
  <c r="T5" i="54"/>
  <c r="S5" i="54"/>
  <c r="L5" i="54"/>
  <c r="K5" i="54"/>
  <c r="H5" i="54"/>
  <c r="U4" i="54"/>
  <c r="T4" i="54"/>
  <c r="S4" i="54"/>
  <c r="L4" i="54"/>
  <c r="K4" i="54"/>
  <c r="H4" i="54"/>
  <c r="U3" i="54"/>
  <c r="T3" i="54"/>
  <c r="S3" i="54"/>
  <c r="L3" i="54"/>
  <c r="K3" i="54"/>
  <c r="H3" i="54"/>
  <c r="H2" i="54"/>
  <c r="H337" i="3" l="1"/>
  <c r="H338" i="3"/>
  <c r="H339" i="3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" i="6"/>
  <c r="L870" i="6"/>
  <c r="K870" i="6"/>
  <c r="L869" i="6"/>
  <c r="K869" i="6"/>
  <c r="L868" i="6"/>
  <c r="K868" i="6"/>
  <c r="L867" i="6"/>
  <c r="K867" i="6"/>
  <c r="L866" i="6"/>
  <c r="K866" i="6"/>
  <c r="L865" i="6"/>
  <c r="K865" i="6"/>
  <c r="L864" i="6"/>
  <c r="K864" i="6"/>
  <c r="L863" i="6"/>
  <c r="K863" i="6"/>
  <c r="L862" i="6"/>
  <c r="K862" i="6"/>
  <c r="L861" i="6"/>
  <c r="K861" i="6"/>
  <c r="L860" i="6"/>
  <c r="K860" i="6"/>
  <c r="L859" i="6"/>
  <c r="K859" i="6"/>
  <c r="L858" i="6"/>
  <c r="K858" i="6"/>
  <c r="L857" i="6"/>
  <c r="K857" i="6"/>
  <c r="L856" i="6"/>
  <c r="K856" i="6"/>
  <c r="L855" i="6"/>
  <c r="K855" i="6"/>
  <c r="L854" i="6"/>
  <c r="K854" i="6"/>
  <c r="L853" i="6"/>
  <c r="K853" i="6"/>
  <c r="L852" i="6"/>
  <c r="K852" i="6"/>
  <c r="L851" i="6"/>
  <c r="K851" i="6"/>
  <c r="L850" i="6"/>
  <c r="K850" i="6"/>
  <c r="L849" i="6"/>
  <c r="K849" i="6"/>
  <c r="K872" i="6"/>
  <c r="L872" i="6"/>
  <c r="K873" i="6"/>
  <c r="L873" i="6"/>
  <c r="K874" i="6"/>
  <c r="L874" i="6"/>
  <c r="K875" i="6"/>
  <c r="L875" i="6"/>
  <c r="K876" i="6"/>
  <c r="L876" i="6"/>
  <c r="K877" i="6"/>
  <c r="L877" i="6"/>
  <c r="K878" i="6"/>
  <c r="L878" i="6"/>
  <c r="K879" i="6"/>
  <c r="L879" i="6"/>
  <c r="K880" i="6"/>
  <c r="L880" i="6"/>
  <c r="K881" i="6"/>
  <c r="L881" i="6"/>
  <c r="K882" i="6"/>
  <c r="L882" i="6"/>
  <c r="K883" i="6"/>
  <c r="L883" i="6"/>
  <c r="K884" i="6"/>
  <c r="L884" i="6"/>
  <c r="K885" i="6"/>
  <c r="L885" i="6"/>
  <c r="K886" i="6"/>
  <c r="L886" i="6"/>
  <c r="K887" i="6"/>
  <c r="L887" i="6"/>
  <c r="K888" i="6"/>
  <c r="L888" i="6"/>
  <c r="K889" i="6"/>
  <c r="L889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K841" i="6"/>
  <c r="K840" i="6"/>
  <c r="K847" i="6"/>
  <c r="K846" i="6"/>
  <c r="K845" i="6"/>
  <c r="K844" i="6"/>
  <c r="K843" i="6"/>
  <c r="K842" i="6"/>
  <c r="K839" i="6"/>
  <c r="K838" i="6"/>
  <c r="K837" i="6"/>
  <c r="K836" i="6"/>
  <c r="K835" i="6"/>
  <c r="K834" i="6"/>
  <c r="K833" i="6"/>
  <c r="K832" i="6"/>
  <c r="K831" i="6"/>
  <c r="K830" i="6"/>
  <c r="K829" i="6"/>
  <c r="K828" i="6"/>
  <c r="K827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H3" i="53" l="1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84" i="53"/>
  <c r="H85" i="53"/>
  <c r="H86" i="53"/>
  <c r="H87" i="53"/>
  <c r="H88" i="53"/>
  <c r="H89" i="53"/>
  <c r="H90" i="53"/>
  <c r="H91" i="53"/>
  <c r="H92" i="53"/>
  <c r="H93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H135" i="53"/>
  <c r="H136" i="53"/>
  <c r="H137" i="53"/>
  <c r="H138" i="53"/>
  <c r="H139" i="53"/>
  <c r="H140" i="53"/>
  <c r="H141" i="53"/>
  <c r="H142" i="53"/>
  <c r="H143" i="53"/>
  <c r="H144" i="53"/>
  <c r="H145" i="53"/>
  <c r="H146" i="53"/>
  <c r="H147" i="53"/>
  <c r="H148" i="53"/>
  <c r="H149" i="53"/>
  <c r="H150" i="53"/>
  <c r="H151" i="53"/>
  <c r="H152" i="53"/>
  <c r="H153" i="53"/>
  <c r="H154" i="53"/>
  <c r="H155" i="53"/>
  <c r="H156" i="53"/>
  <c r="H157" i="53"/>
  <c r="H158" i="53"/>
  <c r="H159" i="53"/>
  <c r="H160" i="53"/>
  <c r="H161" i="53"/>
  <c r="H162" i="53"/>
  <c r="H163" i="53"/>
  <c r="H164" i="53"/>
  <c r="H165" i="53"/>
  <c r="H166" i="53"/>
  <c r="H167" i="53"/>
  <c r="H168" i="53"/>
  <c r="H169" i="53"/>
  <c r="H170" i="53"/>
  <c r="H171" i="53"/>
  <c r="H172" i="53"/>
  <c r="H173" i="53"/>
  <c r="H174" i="53"/>
  <c r="H175" i="53"/>
  <c r="H176" i="53"/>
  <c r="H177" i="53"/>
  <c r="H178" i="53"/>
  <c r="H179" i="53"/>
  <c r="H180" i="53"/>
  <c r="H181" i="53"/>
  <c r="H182" i="53"/>
  <c r="H183" i="53"/>
  <c r="H184" i="53"/>
  <c r="H185" i="53"/>
  <c r="H186" i="53"/>
  <c r="H187" i="53"/>
  <c r="H188" i="53"/>
  <c r="H189" i="53"/>
  <c r="H190" i="53"/>
  <c r="H191" i="53"/>
  <c r="H192" i="53"/>
  <c r="H193" i="53"/>
  <c r="H194" i="53"/>
  <c r="H195" i="53"/>
  <c r="H196" i="53"/>
  <c r="H197" i="53"/>
  <c r="H198" i="53"/>
  <c r="H199" i="53"/>
  <c r="H200" i="53"/>
  <c r="H201" i="53"/>
  <c r="H202" i="53"/>
  <c r="H203" i="53"/>
  <c r="H204" i="53"/>
  <c r="H205" i="53"/>
  <c r="H206" i="53"/>
  <c r="H207" i="53"/>
  <c r="H208" i="53"/>
  <c r="H209" i="53"/>
  <c r="H210" i="53"/>
  <c r="H211" i="53"/>
  <c r="H212" i="53"/>
  <c r="H213" i="53"/>
  <c r="H214" i="53"/>
  <c r="H215" i="53"/>
  <c r="H216" i="53"/>
  <c r="H217" i="53"/>
  <c r="H218" i="53"/>
  <c r="H219" i="53"/>
  <c r="H220" i="53"/>
  <c r="H221" i="53"/>
  <c r="H222" i="53"/>
  <c r="H223" i="53"/>
  <c r="H224" i="53"/>
  <c r="H225" i="53"/>
  <c r="H226" i="53"/>
  <c r="H227" i="53"/>
  <c r="H228" i="53"/>
  <c r="H229" i="53"/>
  <c r="H230" i="53"/>
  <c r="H231" i="53"/>
  <c r="H232" i="53"/>
  <c r="H233" i="53"/>
  <c r="H234" i="53"/>
  <c r="H235" i="53"/>
  <c r="H236" i="53"/>
  <c r="H237" i="53"/>
  <c r="H238" i="53"/>
  <c r="H239" i="53"/>
  <c r="H240" i="53"/>
  <c r="H241" i="53"/>
  <c r="H242" i="53"/>
  <c r="H243" i="53"/>
  <c r="H244" i="53"/>
  <c r="H245" i="53"/>
  <c r="H246" i="53"/>
  <c r="H247" i="53"/>
  <c r="H248" i="53"/>
  <c r="H249" i="53"/>
  <c r="H250" i="53"/>
  <c r="H251" i="53"/>
  <c r="H252" i="53"/>
  <c r="H253" i="53"/>
  <c r="H254" i="53"/>
  <c r="H255" i="53"/>
  <c r="H256" i="53"/>
  <c r="H257" i="53"/>
  <c r="H258" i="53"/>
  <c r="H259" i="53"/>
  <c r="H260" i="53"/>
  <c r="H261" i="53"/>
  <c r="H262" i="53"/>
  <c r="H263" i="53"/>
  <c r="H264" i="53"/>
  <c r="H265" i="53"/>
  <c r="H266" i="53"/>
  <c r="H267" i="53"/>
  <c r="H268" i="53"/>
  <c r="H269" i="53"/>
  <c r="H270" i="53"/>
  <c r="H271" i="53"/>
  <c r="H272" i="53"/>
  <c r="H273" i="53"/>
  <c r="H274" i="53"/>
  <c r="H275" i="53"/>
  <c r="H276" i="53"/>
  <c r="H277" i="53"/>
  <c r="H278" i="53"/>
  <c r="H279" i="53"/>
  <c r="H280" i="53"/>
  <c r="H281" i="53"/>
  <c r="H282" i="53"/>
  <c r="H283" i="53"/>
  <c r="H284" i="53"/>
  <c r="H285" i="53"/>
  <c r="H286" i="53"/>
  <c r="H287" i="53"/>
  <c r="H288" i="53"/>
  <c r="H289" i="53"/>
  <c r="H290" i="53"/>
  <c r="H291" i="53"/>
  <c r="H292" i="53"/>
  <c r="H293" i="53"/>
  <c r="H294" i="53"/>
  <c r="H295" i="53"/>
  <c r="H296" i="53"/>
  <c r="H297" i="53"/>
  <c r="H298" i="53"/>
  <c r="H299" i="53"/>
  <c r="H300" i="53"/>
  <c r="H301" i="53"/>
  <c r="H302" i="53"/>
  <c r="H303" i="53"/>
  <c r="H304" i="53"/>
  <c r="H305" i="53"/>
  <c r="H306" i="53"/>
  <c r="H307" i="53"/>
  <c r="H308" i="53"/>
  <c r="H309" i="53"/>
  <c r="H310" i="53"/>
  <c r="H311" i="53"/>
  <c r="H312" i="53"/>
  <c r="H313" i="53"/>
  <c r="H314" i="53"/>
  <c r="H315" i="53"/>
  <c r="H316" i="53"/>
  <c r="H317" i="53"/>
  <c r="H318" i="53"/>
  <c r="H319" i="53"/>
  <c r="H320" i="53"/>
  <c r="H321" i="53"/>
  <c r="H322" i="53"/>
  <c r="H323" i="53"/>
  <c r="H324" i="53"/>
  <c r="H325" i="53"/>
  <c r="H326" i="53"/>
  <c r="H327" i="53"/>
  <c r="H328" i="53"/>
  <c r="H329" i="53"/>
  <c r="H330" i="53"/>
  <c r="H331" i="53"/>
  <c r="H332" i="53"/>
  <c r="H333" i="53"/>
  <c r="H334" i="53"/>
  <c r="H335" i="53"/>
  <c r="H336" i="53"/>
  <c r="H337" i="53"/>
  <c r="H338" i="53"/>
  <c r="H339" i="53"/>
  <c r="H340" i="53"/>
  <c r="H341" i="53"/>
  <c r="H342" i="53"/>
  <c r="H343" i="53"/>
  <c r="H344" i="53"/>
  <c r="H345" i="53"/>
  <c r="H346" i="53"/>
  <c r="H347" i="53"/>
  <c r="H348" i="53"/>
  <c r="H349" i="53"/>
  <c r="H350" i="53"/>
  <c r="H351" i="53"/>
  <c r="H352" i="53"/>
  <c r="H353" i="53"/>
  <c r="H354" i="53"/>
  <c r="H355" i="53"/>
  <c r="H356" i="53"/>
  <c r="H357" i="53"/>
  <c r="H358" i="53"/>
  <c r="H359" i="53"/>
  <c r="H360" i="53"/>
  <c r="H361" i="53"/>
  <c r="H362" i="53"/>
  <c r="H363" i="53"/>
  <c r="H364" i="53"/>
  <c r="H365" i="53"/>
  <c r="H366" i="53"/>
  <c r="H367" i="53"/>
  <c r="H368" i="53"/>
  <c r="H369" i="53"/>
  <c r="H370" i="53"/>
  <c r="H371" i="53"/>
  <c r="H372" i="53"/>
  <c r="H373" i="53"/>
  <c r="H374" i="53"/>
  <c r="H375" i="53"/>
  <c r="H376" i="53"/>
  <c r="H377" i="53"/>
  <c r="H378" i="53"/>
  <c r="H379" i="53"/>
  <c r="H380" i="53"/>
  <c r="H381" i="53"/>
  <c r="H382" i="53"/>
  <c r="H383" i="53"/>
  <c r="H384" i="53"/>
  <c r="H385" i="53"/>
  <c r="H386" i="53"/>
  <c r="H387" i="53"/>
  <c r="H388" i="53"/>
  <c r="H389" i="53"/>
  <c r="H390" i="53"/>
  <c r="H391" i="53"/>
  <c r="H392" i="53"/>
  <c r="H393" i="53"/>
  <c r="H394" i="53"/>
  <c r="H395" i="53"/>
  <c r="H396" i="53"/>
  <c r="H397" i="53"/>
  <c r="H398" i="53"/>
  <c r="H399" i="53"/>
  <c r="H400" i="53"/>
  <c r="H401" i="53"/>
  <c r="H402" i="53"/>
  <c r="H403" i="53"/>
  <c r="H404" i="53"/>
  <c r="H405" i="53"/>
  <c r="H406" i="53"/>
  <c r="H407" i="53"/>
  <c r="H408" i="53"/>
  <c r="H409" i="53"/>
  <c r="H410" i="53"/>
  <c r="H411" i="53"/>
  <c r="H412" i="53"/>
  <c r="H413" i="53"/>
  <c r="H414" i="53"/>
  <c r="H415" i="53"/>
  <c r="H416" i="53"/>
  <c r="H417" i="53"/>
  <c r="H418" i="53"/>
  <c r="H419" i="53"/>
  <c r="H420" i="53"/>
  <c r="H421" i="53"/>
  <c r="H422" i="53"/>
  <c r="H423" i="53"/>
  <c r="H424" i="53"/>
  <c r="H425" i="53"/>
  <c r="H426" i="53"/>
  <c r="H427" i="53"/>
  <c r="H428" i="53"/>
  <c r="H429" i="53"/>
  <c r="H430" i="53"/>
  <c r="H431" i="53"/>
  <c r="H432" i="53"/>
  <c r="H433" i="53"/>
  <c r="H434" i="53"/>
  <c r="H435" i="53"/>
  <c r="H436" i="53"/>
  <c r="H437" i="53"/>
  <c r="H438" i="53"/>
  <c r="H439" i="53"/>
  <c r="H440" i="53"/>
  <c r="H441" i="53"/>
  <c r="H442" i="53"/>
  <c r="H443" i="53"/>
  <c r="H444" i="53"/>
  <c r="H445" i="53"/>
  <c r="H446" i="53"/>
  <c r="H447" i="53"/>
  <c r="H448" i="53"/>
  <c r="H449" i="53"/>
  <c r="H450" i="53"/>
  <c r="H451" i="53"/>
  <c r="H452" i="53"/>
  <c r="H453" i="53"/>
  <c r="H454" i="53"/>
  <c r="H455" i="53"/>
  <c r="H456" i="53"/>
  <c r="H457" i="53"/>
  <c r="H458" i="53"/>
  <c r="H459" i="53"/>
  <c r="H460" i="53"/>
  <c r="H461" i="53"/>
  <c r="H462" i="53"/>
  <c r="H463" i="53"/>
  <c r="H464" i="53"/>
  <c r="H465" i="53"/>
  <c r="H466" i="53"/>
  <c r="H467" i="53"/>
  <c r="H468" i="53"/>
  <c r="H469" i="53"/>
  <c r="H470" i="53"/>
  <c r="H471" i="53"/>
  <c r="H472" i="53"/>
  <c r="H473" i="53"/>
  <c r="H474" i="53"/>
  <c r="H475" i="53"/>
  <c r="H476" i="53"/>
  <c r="H477" i="53"/>
  <c r="H478" i="53"/>
  <c r="H479" i="53"/>
  <c r="H480" i="53"/>
  <c r="H481" i="53"/>
  <c r="H482" i="53"/>
  <c r="H483" i="53"/>
  <c r="H484" i="53"/>
  <c r="H485" i="53"/>
  <c r="H486" i="53"/>
  <c r="H487" i="53"/>
  <c r="H488" i="53"/>
  <c r="H489" i="53"/>
  <c r="H490" i="53"/>
  <c r="H491" i="53"/>
  <c r="H492" i="53"/>
  <c r="H493" i="53"/>
  <c r="H494" i="53"/>
  <c r="H495" i="53"/>
  <c r="H496" i="53"/>
  <c r="H497" i="53"/>
  <c r="H498" i="53"/>
  <c r="H499" i="53"/>
  <c r="H500" i="53"/>
  <c r="H501" i="53"/>
  <c r="H502" i="53"/>
  <c r="H503" i="53"/>
  <c r="H504" i="53"/>
  <c r="H505" i="53"/>
  <c r="H506" i="53"/>
  <c r="H507" i="53"/>
  <c r="H508" i="53"/>
  <c r="H509" i="53"/>
  <c r="H510" i="53"/>
  <c r="H511" i="53"/>
  <c r="H512" i="53"/>
  <c r="H513" i="53"/>
  <c r="H514" i="53"/>
  <c r="H515" i="53"/>
  <c r="H516" i="53"/>
  <c r="H517" i="53"/>
  <c r="H518" i="53"/>
  <c r="H519" i="53"/>
  <c r="H520" i="53"/>
  <c r="H521" i="53"/>
  <c r="H522" i="53"/>
  <c r="H523" i="53"/>
  <c r="H524" i="53"/>
  <c r="H525" i="53"/>
  <c r="H526" i="53"/>
  <c r="H527" i="53"/>
  <c r="H528" i="53"/>
  <c r="H529" i="53"/>
  <c r="H530" i="53"/>
  <c r="H531" i="53"/>
  <c r="H532" i="53"/>
  <c r="H533" i="53"/>
  <c r="H534" i="53"/>
  <c r="H535" i="53"/>
  <c r="H536" i="53"/>
  <c r="H537" i="53"/>
  <c r="H538" i="53"/>
  <c r="H539" i="53"/>
  <c r="H540" i="53"/>
  <c r="H541" i="53"/>
  <c r="H542" i="53"/>
  <c r="H543" i="53"/>
  <c r="H544" i="53"/>
  <c r="H545" i="53"/>
  <c r="H546" i="53"/>
  <c r="H547" i="53"/>
  <c r="H548" i="53"/>
  <c r="H549" i="53"/>
  <c r="H550" i="53"/>
  <c r="H551" i="53"/>
  <c r="H552" i="53"/>
  <c r="H553" i="53"/>
  <c r="H554" i="53"/>
  <c r="H555" i="53"/>
  <c r="H556" i="53"/>
  <c r="H557" i="53"/>
  <c r="H558" i="53"/>
  <c r="H559" i="53"/>
  <c r="H560" i="53"/>
  <c r="H561" i="53"/>
  <c r="H562" i="53"/>
  <c r="H563" i="53"/>
  <c r="H564" i="53"/>
  <c r="H565" i="53"/>
  <c r="H566" i="53"/>
  <c r="H567" i="53"/>
  <c r="H568" i="53"/>
  <c r="H569" i="53"/>
  <c r="H570" i="53"/>
  <c r="H571" i="53"/>
  <c r="H572" i="53"/>
  <c r="H573" i="53"/>
  <c r="H574" i="53"/>
  <c r="H575" i="53"/>
  <c r="H576" i="53"/>
  <c r="H577" i="53"/>
  <c r="H578" i="53"/>
  <c r="H579" i="53"/>
  <c r="H580" i="53"/>
  <c r="H581" i="53"/>
  <c r="H582" i="53"/>
  <c r="H583" i="53"/>
  <c r="H584" i="53"/>
  <c r="H585" i="53"/>
  <c r="H586" i="53"/>
  <c r="H587" i="53"/>
  <c r="H588" i="53"/>
  <c r="H589" i="53"/>
  <c r="H590" i="53"/>
  <c r="H591" i="53"/>
  <c r="H592" i="53"/>
  <c r="H593" i="53"/>
  <c r="H594" i="53"/>
  <c r="H595" i="53"/>
  <c r="H596" i="53"/>
  <c r="H597" i="53"/>
  <c r="H598" i="53"/>
  <c r="H599" i="53"/>
  <c r="H600" i="53"/>
  <c r="H601" i="53"/>
  <c r="H602" i="53"/>
  <c r="H603" i="53"/>
  <c r="H604" i="53"/>
  <c r="H605" i="53"/>
  <c r="H606" i="53"/>
  <c r="H607" i="53"/>
  <c r="H608" i="53"/>
  <c r="H609" i="53"/>
  <c r="H610" i="53"/>
  <c r="H611" i="53"/>
  <c r="H612" i="53"/>
  <c r="H613" i="53"/>
  <c r="H614" i="53"/>
  <c r="H615" i="53"/>
  <c r="H616" i="53"/>
  <c r="H617" i="53"/>
  <c r="H618" i="53"/>
  <c r="H619" i="53"/>
  <c r="H620" i="53"/>
  <c r="H621" i="53"/>
  <c r="H622" i="53"/>
  <c r="H623" i="53"/>
  <c r="H624" i="53"/>
  <c r="H625" i="53"/>
  <c r="H626" i="53"/>
  <c r="H627" i="53"/>
  <c r="H628" i="53"/>
  <c r="H629" i="53"/>
  <c r="H630" i="53"/>
  <c r="H631" i="53"/>
  <c r="H632" i="53"/>
  <c r="H633" i="53"/>
  <c r="H634" i="53"/>
  <c r="H635" i="53"/>
  <c r="H636" i="53"/>
  <c r="H637" i="53"/>
  <c r="H638" i="53"/>
  <c r="H639" i="53"/>
  <c r="H640" i="53"/>
  <c r="H641" i="53"/>
  <c r="H642" i="53"/>
  <c r="H643" i="53"/>
  <c r="H644" i="53"/>
  <c r="H645" i="53"/>
  <c r="H646" i="53"/>
  <c r="H647" i="53"/>
  <c r="H648" i="53"/>
  <c r="H649" i="53"/>
  <c r="H650" i="53"/>
  <c r="H651" i="53"/>
  <c r="H652" i="53"/>
  <c r="H653" i="53"/>
  <c r="H654" i="53"/>
  <c r="H655" i="53"/>
  <c r="H656" i="53"/>
  <c r="H657" i="53"/>
  <c r="H658" i="53"/>
  <c r="H659" i="53"/>
  <c r="H660" i="53"/>
  <c r="H661" i="53"/>
  <c r="H662" i="53"/>
  <c r="H663" i="53"/>
  <c r="H664" i="53"/>
  <c r="H665" i="53"/>
  <c r="H666" i="53"/>
  <c r="H667" i="53"/>
  <c r="H668" i="53"/>
  <c r="H669" i="53"/>
  <c r="H670" i="53"/>
  <c r="H671" i="53"/>
  <c r="H672" i="53"/>
  <c r="H673" i="53"/>
  <c r="H674" i="53"/>
  <c r="H675" i="53"/>
  <c r="H676" i="53"/>
  <c r="H677" i="53"/>
  <c r="H678" i="53"/>
  <c r="H679" i="53"/>
  <c r="H680" i="53"/>
  <c r="H681" i="53"/>
  <c r="H682" i="53"/>
  <c r="H683" i="53"/>
  <c r="H684" i="53"/>
  <c r="H685" i="53"/>
  <c r="H686" i="53"/>
  <c r="H687" i="53"/>
  <c r="H688" i="53"/>
  <c r="H689" i="53"/>
  <c r="H690" i="53"/>
  <c r="H691" i="53"/>
  <c r="H692" i="53"/>
  <c r="H693" i="53"/>
  <c r="H694" i="53"/>
  <c r="H695" i="53"/>
  <c r="H696" i="53"/>
  <c r="H697" i="53"/>
  <c r="H698" i="53"/>
  <c r="H699" i="53"/>
  <c r="H700" i="53"/>
  <c r="H701" i="53"/>
  <c r="H702" i="53"/>
  <c r="H703" i="53"/>
  <c r="H704" i="53"/>
  <c r="H705" i="53"/>
  <c r="H706" i="53"/>
  <c r="H707" i="53"/>
  <c r="H708" i="53"/>
  <c r="H709" i="53"/>
  <c r="H710" i="53"/>
  <c r="H711" i="53"/>
  <c r="H712" i="53"/>
  <c r="H713" i="53"/>
  <c r="H714" i="53"/>
  <c r="H715" i="53"/>
  <c r="H716" i="53"/>
  <c r="H717" i="53"/>
  <c r="H718" i="53"/>
  <c r="H719" i="53"/>
  <c r="H720" i="53"/>
  <c r="H721" i="53"/>
  <c r="H722" i="53"/>
  <c r="H723" i="53"/>
  <c r="H724" i="53"/>
  <c r="H725" i="53"/>
  <c r="H726" i="53"/>
  <c r="H727" i="53"/>
  <c r="H728" i="53"/>
  <c r="H729" i="53"/>
  <c r="H730" i="53"/>
  <c r="H731" i="53"/>
  <c r="H732" i="53"/>
  <c r="H733" i="53"/>
  <c r="H734" i="53"/>
  <c r="H735" i="53"/>
  <c r="H736" i="53"/>
  <c r="H737" i="53"/>
  <c r="H738" i="53"/>
  <c r="H739" i="53"/>
  <c r="H740" i="53"/>
  <c r="H741" i="53"/>
  <c r="H742" i="53"/>
  <c r="H743" i="53"/>
  <c r="H744" i="53"/>
  <c r="H745" i="53"/>
  <c r="H746" i="53"/>
  <c r="H747" i="53"/>
  <c r="H748" i="53"/>
  <c r="H749" i="53"/>
  <c r="H750" i="53"/>
  <c r="H751" i="53"/>
  <c r="H752" i="53"/>
  <c r="H753" i="53"/>
  <c r="H754" i="53"/>
  <c r="H755" i="53"/>
  <c r="H756" i="53"/>
  <c r="H757" i="53"/>
  <c r="H758" i="53"/>
  <c r="H759" i="53"/>
  <c r="H760" i="53"/>
  <c r="H761" i="53"/>
  <c r="H762" i="53"/>
  <c r="H763" i="53"/>
  <c r="H764" i="53"/>
  <c r="H765" i="53"/>
  <c r="H766" i="53"/>
  <c r="H767" i="53"/>
  <c r="H768" i="53"/>
  <c r="H769" i="53"/>
  <c r="H770" i="53"/>
  <c r="H771" i="53"/>
  <c r="H772" i="53"/>
  <c r="H773" i="53"/>
  <c r="H774" i="53"/>
  <c r="H775" i="53"/>
  <c r="H776" i="53"/>
  <c r="H777" i="53"/>
  <c r="H778" i="53"/>
  <c r="H779" i="53"/>
  <c r="H780" i="53"/>
  <c r="H781" i="53"/>
  <c r="H782" i="53"/>
  <c r="H783" i="53"/>
  <c r="H784" i="53"/>
  <c r="H785" i="53"/>
  <c r="H786" i="53"/>
  <c r="H787" i="53"/>
  <c r="H788" i="53"/>
  <c r="H789" i="53"/>
  <c r="H790" i="53"/>
  <c r="H791" i="53"/>
  <c r="H792" i="53"/>
  <c r="H793" i="53"/>
  <c r="H794" i="53"/>
  <c r="H795" i="53"/>
  <c r="H796" i="53"/>
  <c r="H797" i="53"/>
  <c r="H798" i="53"/>
  <c r="H799" i="53"/>
  <c r="H800" i="53"/>
  <c r="H801" i="53"/>
  <c r="H802" i="53"/>
  <c r="H803" i="53"/>
  <c r="H804" i="53"/>
  <c r="H805" i="53"/>
  <c r="H806" i="53"/>
  <c r="H807" i="53"/>
  <c r="H808" i="53"/>
  <c r="H809" i="53"/>
  <c r="H810" i="53"/>
  <c r="H811" i="53"/>
  <c r="H812" i="53"/>
  <c r="H813" i="53"/>
  <c r="H814" i="53"/>
  <c r="H815" i="53"/>
  <c r="H816" i="53"/>
  <c r="H817" i="53"/>
  <c r="H818" i="53"/>
  <c r="H819" i="53"/>
  <c r="H820" i="53"/>
  <c r="H821" i="53"/>
  <c r="H822" i="53"/>
  <c r="H823" i="53"/>
  <c r="H824" i="53"/>
  <c r="H825" i="53"/>
  <c r="H826" i="53"/>
  <c r="H827" i="53"/>
  <c r="H828" i="53"/>
  <c r="H829" i="53"/>
  <c r="H830" i="53"/>
  <c r="H831" i="53"/>
  <c r="H832" i="53"/>
  <c r="H833" i="53"/>
  <c r="H834" i="53"/>
  <c r="H835" i="53"/>
  <c r="H836" i="53"/>
  <c r="H837" i="53"/>
  <c r="H838" i="53"/>
  <c r="H839" i="53"/>
  <c r="H840" i="53"/>
  <c r="H841" i="53"/>
  <c r="H842" i="53"/>
  <c r="H843" i="53"/>
  <c r="H844" i="53"/>
  <c r="H845" i="53"/>
  <c r="H846" i="53"/>
  <c r="H847" i="53"/>
  <c r="H848" i="53"/>
  <c r="H849" i="53"/>
  <c r="H850" i="53"/>
  <c r="H851" i="53"/>
  <c r="H852" i="53"/>
  <c r="H853" i="53"/>
  <c r="H854" i="53"/>
  <c r="H855" i="53"/>
  <c r="H856" i="53"/>
  <c r="H857" i="53"/>
  <c r="H858" i="53"/>
  <c r="H859" i="53"/>
  <c r="H860" i="53"/>
  <c r="H861" i="53"/>
  <c r="H862" i="53"/>
  <c r="H863" i="53"/>
  <c r="H864" i="53"/>
  <c r="H865" i="53"/>
  <c r="H866" i="53"/>
  <c r="H867" i="53"/>
  <c r="H868" i="53"/>
  <c r="H869" i="53"/>
  <c r="H870" i="53"/>
  <c r="H871" i="53"/>
  <c r="H872" i="53"/>
  <c r="H873" i="53"/>
  <c r="H874" i="53"/>
  <c r="H875" i="53"/>
  <c r="H876" i="53"/>
  <c r="H877" i="53"/>
  <c r="H878" i="53"/>
  <c r="H879" i="53"/>
  <c r="H880" i="53"/>
  <c r="H881" i="53"/>
  <c r="H882" i="53"/>
  <c r="H883" i="53"/>
  <c r="H884" i="53"/>
  <c r="H885" i="53"/>
  <c r="H886" i="53"/>
  <c r="H887" i="53"/>
  <c r="H888" i="53"/>
  <c r="H889" i="53"/>
  <c r="H890" i="53"/>
  <c r="H891" i="53"/>
  <c r="H892" i="53"/>
  <c r="H893" i="53"/>
  <c r="H894" i="53"/>
  <c r="H895" i="53"/>
  <c r="H896" i="53"/>
  <c r="H897" i="53"/>
  <c r="H898" i="53"/>
  <c r="H899" i="53"/>
  <c r="H900" i="53"/>
  <c r="H901" i="53"/>
  <c r="H902" i="53"/>
  <c r="H903" i="53"/>
  <c r="H904" i="53"/>
  <c r="H905" i="53"/>
  <c r="H906" i="53"/>
  <c r="H907" i="53"/>
  <c r="H908" i="53"/>
  <c r="H909" i="53"/>
  <c r="H910" i="53"/>
  <c r="H911" i="53"/>
  <c r="H912" i="53"/>
  <c r="H913" i="53"/>
  <c r="H914" i="53"/>
  <c r="H915" i="53"/>
  <c r="H916" i="53"/>
  <c r="H917" i="53"/>
  <c r="H918" i="53"/>
  <c r="H919" i="53"/>
  <c r="H920" i="53"/>
  <c r="H921" i="53"/>
  <c r="H922" i="53"/>
  <c r="H923" i="53"/>
  <c r="H924" i="53"/>
  <c r="H925" i="53"/>
  <c r="H926" i="53"/>
  <c r="H927" i="53"/>
  <c r="H928" i="53"/>
  <c r="H929" i="53"/>
  <c r="H930" i="53"/>
  <c r="H931" i="53"/>
  <c r="H932" i="53"/>
  <c r="H933" i="53"/>
  <c r="H934" i="53"/>
  <c r="H935" i="53"/>
  <c r="H936" i="53"/>
  <c r="H937" i="53"/>
  <c r="H938" i="53"/>
  <c r="H939" i="53"/>
  <c r="H940" i="53"/>
  <c r="H941" i="53"/>
  <c r="H942" i="53"/>
  <c r="H943" i="53"/>
  <c r="H944" i="53"/>
  <c r="H945" i="53"/>
  <c r="H946" i="53"/>
  <c r="H947" i="53"/>
  <c r="H948" i="53"/>
  <c r="H949" i="53"/>
  <c r="H950" i="53"/>
  <c r="H951" i="53"/>
  <c r="H952" i="53"/>
  <c r="H953" i="53"/>
  <c r="H954" i="53"/>
  <c r="H955" i="53"/>
  <c r="H956" i="53"/>
  <c r="H957" i="53"/>
  <c r="H958" i="53"/>
  <c r="H959" i="53"/>
  <c r="H960" i="53"/>
  <c r="H961" i="53"/>
  <c r="H962" i="53"/>
  <c r="H963" i="53"/>
  <c r="H964" i="53"/>
  <c r="H965" i="53"/>
  <c r="H966" i="53"/>
  <c r="H967" i="53"/>
  <c r="H968" i="53"/>
  <c r="H969" i="53"/>
  <c r="H970" i="53"/>
  <c r="H971" i="53"/>
  <c r="H972" i="53"/>
  <c r="H973" i="53"/>
  <c r="H974" i="53"/>
  <c r="H975" i="53"/>
  <c r="H976" i="53"/>
  <c r="H977" i="53"/>
  <c r="H978" i="53"/>
  <c r="H979" i="53"/>
  <c r="H980" i="53"/>
  <c r="H981" i="53"/>
  <c r="H982" i="53"/>
  <c r="H983" i="53"/>
  <c r="H984" i="53"/>
  <c r="H985" i="53"/>
  <c r="H986" i="53"/>
  <c r="H987" i="53"/>
  <c r="H988" i="53"/>
  <c r="H989" i="53"/>
  <c r="H990" i="53"/>
  <c r="H991" i="53"/>
  <c r="H992" i="53"/>
  <c r="H993" i="53"/>
  <c r="H994" i="53"/>
  <c r="H995" i="53"/>
  <c r="H996" i="53"/>
  <c r="H997" i="53"/>
  <c r="H998" i="53"/>
  <c r="H2" i="53"/>
  <c r="L999" i="53" l="1"/>
  <c r="K999" i="53"/>
  <c r="L998" i="53"/>
  <c r="K998" i="53"/>
  <c r="L997" i="53"/>
  <c r="K997" i="53"/>
  <c r="L996" i="53"/>
  <c r="K996" i="53"/>
  <c r="L995" i="53"/>
  <c r="K995" i="53"/>
  <c r="L994" i="53"/>
  <c r="K994" i="53"/>
  <c r="L993" i="53"/>
  <c r="K993" i="53"/>
  <c r="L992" i="53"/>
  <c r="K992" i="53"/>
  <c r="L991" i="53"/>
  <c r="K991" i="53"/>
  <c r="L990" i="53"/>
  <c r="K990" i="53"/>
  <c r="L989" i="53"/>
  <c r="K989" i="53"/>
  <c r="L988" i="53"/>
  <c r="K988" i="53"/>
  <c r="L987" i="53"/>
  <c r="K987" i="53"/>
  <c r="L986" i="53"/>
  <c r="K986" i="53"/>
  <c r="L985" i="53"/>
  <c r="K985" i="53"/>
  <c r="L984" i="53"/>
  <c r="K984" i="53"/>
  <c r="L983" i="53"/>
  <c r="K983" i="53"/>
  <c r="L982" i="53"/>
  <c r="K982" i="53"/>
  <c r="L981" i="53"/>
  <c r="K981" i="53"/>
  <c r="L980" i="53"/>
  <c r="K980" i="53"/>
  <c r="L979" i="53"/>
  <c r="K979" i="53"/>
  <c r="L978" i="53"/>
  <c r="K978" i="53"/>
  <c r="L977" i="53"/>
  <c r="K977" i="53"/>
  <c r="L976" i="53"/>
  <c r="K976" i="53"/>
  <c r="L975" i="53"/>
  <c r="K975" i="53"/>
  <c r="L974" i="53"/>
  <c r="K974" i="53"/>
  <c r="L973" i="53"/>
  <c r="K973" i="53"/>
  <c r="L972" i="53"/>
  <c r="K972" i="53"/>
  <c r="L971" i="53"/>
  <c r="K971" i="53"/>
  <c r="L970" i="53"/>
  <c r="K970" i="53"/>
  <c r="L969" i="53"/>
  <c r="K969" i="53"/>
  <c r="L968" i="53"/>
  <c r="K968" i="53"/>
  <c r="L967" i="53"/>
  <c r="K967" i="53"/>
  <c r="L966" i="53"/>
  <c r="K966" i="53"/>
  <c r="L965" i="53"/>
  <c r="K965" i="53"/>
  <c r="L964" i="53"/>
  <c r="K964" i="53"/>
  <c r="L963" i="53"/>
  <c r="K963" i="53"/>
  <c r="L962" i="53"/>
  <c r="K962" i="53"/>
  <c r="L961" i="53"/>
  <c r="K961" i="53"/>
  <c r="L960" i="53"/>
  <c r="K960" i="53"/>
  <c r="L959" i="53"/>
  <c r="K959" i="53"/>
  <c r="L958" i="53"/>
  <c r="K958" i="53"/>
  <c r="L957" i="53"/>
  <c r="K957" i="53"/>
  <c r="L956" i="53"/>
  <c r="K956" i="53"/>
  <c r="L955" i="53"/>
  <c r="K955" i="53"/>
  <c r="L954" i="53"/>
  <c r="K954" i="53"/>
  <c r="L953" i="53"/>
  <c r="K953" i="53"/>
  <c r="L952" i="53"/>
  <c r="K952" i="53"/>
  <c r="L951" i="53"/>
  <c r="K951" i="53"/>
  <c r="L950" i="53"/>
  <c r="K950" i="53"/>
  <c r="L949" i="53"/>
  <c r="K949" i="53"/>
  <c r="L948" i="53"/>
  <c r="K948" i="53"/>
  <c r="L947" i="53"/>
  <c r="K947" i="53"/>
  <c r="L946" i="53"/>
  <c r="K946" i="53"/>
  <c r="L945" i="53"/>
  <c r="K945" i="53"/>
  <c r="L944" i="53"/>
  <c r="K944" i="53"/>
  <c r="L943" i="53"/>
  <c r="K943" i="53"/>
  <c r="L942" i="53"/>
  <c r="K942" i="53"/>
  <c r="L941" i="53"/>
  <c r="K941" i="53"/>
  <c r="L940" i="53"/>
  <c r="K940" i="53"/>
  <c r="L939" i="53"/>
  <c r="K939" i="53"/>
  <c r="L938" i="53"/>
  <c r="K938" i="53"/>
  <c r="L937" i="53"/>
  <c r="K937" i="53"/>
  <c r="L936" i="53"/>
  <c r="K936" i="53"/>
  <c r="L935" i="53"/>
  <c r="K935" i="53"/>
  <c r="L934" i="53"/>
  <c r="K934" i="53"/>
  <c r="L933" i="53"/>
  <c r="K933" i="53"/>
  <c r="L932" i="53"/>
  <c r="K932" i="53"/>
  <c r="L931" i="53"/>
  <c r="K931" i="53"/>
  <c r="L930" i="53"/>
  <c r="K930" i="53"/>
  <c r="L929" i="53"/>
  <c r="K929" i="53"/>
  <c r="L928" i="53"/>
  <c r="K928" i="53"/>
  <c r="L927" i="53"/>
  <c r="K927" i="53"/>
  <c r="L926" i="53"/>
  <c r="K926" i="53"/>
  <c r="L925" i="53"/>
  <c r="K925" i="53"/>
  <c r="L924" i="53"/>
  <c r="K924" i="53"/>
  <c r="L923" i="53"/>
  <c r="K923" i="53"/>
  <c r="L922" i="53"/>
  <c r="K922" i="53"/>
  <c r="L921" i="53"/>
  <c r="K921" i="53"/>
  <c r="L920" i="53"/>
  <c r="K920" i="53"/>
  <c r="L919" i="53"/>
  <c r="K919" i="53"/>
  <c r="L918" i="53"/>
  <c r="K918" i="53"/>
  <c r="L917" i="53"/>
  <c r="K917" i="53"/>
  <c r="L916" i="53"/>
  <c r="K916" i="53"/>
  <c r="L915" i="53"/>
  <c r="K915" i="53"/>
  <c r="L914" i="53"/>
  <c r="K914" i="53"/>
  <c r="L913" i="53"/>
  <c r="K913" i="53"/>
  <c r="L912" i="53"/>
  <c r="K912" i="53"/>
  <c r="L911" i="53"/>
  <c r="K911" i="53"/>
  <c r="L910" i="53"/>
  <c r="K910" i="53"/>
  <c r="L909" i="53"/>
  <c r="K909" i="53"/>
  <c r="L908" i="53"/>
  <c r="K908" i="53"/>
  <c r="L907" i="53"/>
  <c r="K907" i="53"/>
  <c r="L906" i="53"/>
  <c r="K906" i="53"/>
  <c r="L905" i="53"/>
  <c r="K905" i="53"/>
  <c r="L904" i="53"/>
  <c r="K904" i="53"/>
  <c r="L903" i="53"/>
  <c r="K903" i="53"/>
  <c r="L902" i="53"/>
  <c r="K902" i="53"/>
  <c r="L901" i="53"/>
  <c r="K901" i="53"/>
  <c r="L900" i="53"/>
  <c r="K900" i="53"/>
  <c r="L899" i="53"/>
  <c r="K899" i="53"/>
  <c r="L898" i="53"/>
  <c r="K898" i="53"/>
  <c r="L897" i="53"/>
  <c r="K897" i="53"/>
  <c r="L896" i="53"/>
  <c r="K896" i="53"/>
  <c r="L895" i="53"/>
  <c r="K895" i="53"/>
  <c r="L894" i="53"/>
  <c r="K894" i="53"/>
  <c r="L893" i="53"/>
  <c r="K893" i="53"/>
  <c r="L892" i="53"/>
  <c r="K892" i="53"/>
  <c r="L891" i="53"/>
  <c r="K891" i="53"/>
  <c r="L890" i="53"/>
  <c r="K890" i="53"/>
  <c r="L889" i="53"/>
  <c r="K889" i="53"/>
  <c r="L888" i="53"/>
  <c r="K888" i="53"/>
  <c r="L887" i="53"/>
  <c r="K887" i="53"/>
  <c r="L886" i="53"/>
  <c r="K886" i="53"/>
  <c r="L885" i="53"/>
  <c r="K885" i="53"/>
  <c r="L884" i="53"/>
  <c r="K884" i="53"/>
  <c r="L883" i="53"/>
  <c r="K883" i="53"/>
  <c r="L882" i="53"/>
  <c r="K882" i="53"/>
  <c r="L881" i="53"/>
  <c r="K881" i="53"/>
  <c r="L880" i="53"/>
  <c r="K880" i="53"/>
  <c r="L879" i="53"/>
  <c r="K879" i="53"/>
  <c r="L878" i="53"/>
  <c r="K878" i="53"/>
  <c r="L877" i="53"/>
  <c r="K877" i="53"/>
  <c r="L876" i="53"/>
  <c r="K876" i="53"/>
  <c r="L875" i="53"/>
  <c r="K875" i="53"/>
  <c r="L874" i="53"/>
  <c r="K874" i="53"/>
  <c r="L873" i="53"/>
  <c r="K873" i="53"/>
  <c r="L872" i="53"/>
  <c r="K872" i="53"/>
  <c r="L871" i="53"/>
  <c r="K871" i="53"/>
  <c r="L870" i="53"/>
  <c r="K870" i="53"/>
  <c r="L869" i="53"/>
  <c r="K869" i="53"/>
  <c r="L868" i="53"/>
  <c r="K868" i="53"/>
  <c r="L867" i="53"/>
  <c r="K867" i="53"/>
  <c r="L866" i="53"/>
  <c r="K866" i="53"/>
  <c r="L865" i="53"/>
  <c r="K865" i="53"/>
  <c r="L864" i="53"/>
  <c r="K864" i="53"/>
  <c r="L863" i="53"/>
  <c r="K863" i="53"/>
  <c r="L862" i="53"/>
  <c r="K862" i="53"/>
  <c r="L861" i="53"/>
  <c r="K861" i="53"/>
  <c r="L860" i="53"/>
  <c r="K860" i="53"/>
  <c r="L859" i="53"/>
  <c r="K859" i="53"/>
  <c r="L858" i="53"/>
  <c r="K858" i="53"/>
  <c r="L857" i="53"/>
  <c r="K857" i="53"/>
  <c r="L856" i="53"/>
  <c r="K856" i="53"/>
  <c r="L855" i="53"/>
  <c r="K855" i="53"/>
  <c r="L854" i="53"/>
  <c r="K854" i="53"/>
  <c r="L853" i="53"/>
  <c r="K853" i="53"/>
  <c r="L852" i="53"/>
  <c r="K852" i="53"/>
  <c r="L851" i="53"/>
  <c r="K851" i="53"/>
  <c r="L850" i="53"/>
  <c r="K850" i="53"/>
  <c r="L849" i="53"/>
  <c r="K849" i="53"/>
  <c r="L848" i="53"/>
  <c r="K848" i="53"/>
  <c r="L847" i="53"/>
  <c r="K847" i="53"/>
  <c r="L846" i="53"/>
  <c r="K846" i="53"/>
  <c r="L845" i="53"/>
  <c r="K845" i="53"/>
  <c r="L844" i="53"/>
  <c r="K844" i="53"/>
  <c r="L843" i="53"/>
  <c r="K843" i="53"/>
  <c r="L842" i="53"/>
  <c r="K842" i="53"/>
  <c r="L841" i="53"/>
  <c r="K841" i="53"/>
  <c r="L840" i="53"/>
  <c r="K840" i="53"/>
  <c r="L839" i="53"/>
  <c r="K839" i="53"/>
  <c r="L838" i="53"/>
  <c r="K838" i="53"/>
  <c r="L837" i="53"/>
  <c r="K837" i="53"/>
  <c r="L836" i="53"/>
  <c r="K836" i="53"/>
  <c r="L835" i="53"/>
  <c r="K835" i="53"/>
  <c r="L834" i="53"/>
  <c r="K834" i="53"/>
  <c r="L833" i="53"/>
  <c r="K833" i="53"/>
  <c r="L832" i="53"/>
  <c r="K832" i="53"/>
  <c r="L831" i="53"/>
  <c r="K831" i="53"/>
  <c r="L830" i="53"/>
  <c r="K830" i="53"/>
  <c r="L829" i="53"/>
  <c r="K829" i="53"/>
  <c r="L828" i="53"/>
  <c r="K828" i="53"/>
  <c r="L827" i="53"/>
  <c r="K827" i="53"/>
  <c r="L826" i="53"/>
  <c r="K826" i="53"/>
  <c r="L825" i="53"/>
  <c r="K825" i="53"/>
  <c r="L824" i="53"/>
  <c r="K824" i="53"/>
  <c r="L823" i="53"/>
  <c r="K823" i="53"/>
  <c r="L822" i="53"/>
  <c r="K822" i="53"/>
  <c r="L821" i="53"/>
  <c r="K821" i="53"/>
  <c r="L820" i="53"/>
  <c r="K820" i="53"/>
  <c r="L819" i="53"/>
  <c r="K819" i="53"/>
  <c r="L818" i="53"/>
  <c r="K818" i="53"/>
  <c r="L817" i="53"/>
  <c r="K817" i="53"/>
  <c r="L816" i="53"/>
  <c r="K816" i="53"/>
  <c r="L815" i="53"/>
  <c r="K815" i="53"/>
  <c r="L814" i="53"/>
  <c r="K814" i="53"/>
  <c r="L813" i="53"/>
  <c r="K813" i="53"/>
  <c r="L812" i="53"/>
  <c r="K812" i="53"/>
  <c r="L811" i="53"/>
  <c r="K811" i="53"/>
  <c r="L810" i="53"/>
  <c r="K810" i="53"/>
  <c r="L809" i="53"/>
  <c r="K809" i="53"/>
  <c r="L808" i="53"/>
  <c r="K808" i="53"/>
  <c r="L807" i="53"/>
  <c r="K807" i="53"/>
  <c r="L806" i="53"/>
  <c r="K806" i="53"/>
  <c r="L805" i="53"/>
  <c r="K805" i="53"/>
  <c r="L804" i="53"/>
  <c r="K804" i="53"/>
  <c r="L803" i="53"/>
  <c r="K803" i="53"/>
  <c r="L802" i="53"/>
  <c r="K802" i="53"/>
  <c r="L801" i="53"/>
  <c r="K801" i="53"/>
  <c r="L800" i="53"/>
  <c r="K800" i="53"/>
  <c r="L799" i="53"/>
  <c r="K799" i="53"/>
  <c r="L798" i="53"/>
  <c r="K798" i="53"/>
  <c r="L797" i="53"/>
  <c r="K797" i="53"/>
  <c r="L796" i="53"/>
  <c r="K796" i="53"/>
  <c r="L795" i="53"/>
  <c r="K795" i="53"/>
  <c r="L794" i="53"/>
  <c r="K794" i="53"/>
  <c r="L793" i="53"/>
  <c r="K793" i="53"/>
  <c r="L792" i="53"/>
  <c r="K792" i="53"/>
  <c r="L791" i="53"/>
  <c r="K791" i="53"/>
  <c r="L790" i="53"/>
  <c r="K790" i="53"/>
  <c r="L789" i="53"/>
  <c r="K789" i="53"/>
  <c r="L788" i="53"/>
  <c r="K788" i="53"/>
  <c r="L787" i="53"/>
  <c r="K787" i="53"/>
  <c r="L786" i="53"/>
  <c r="K786" i="53"/>
  <c r="L785" i="53"/>
  <c r="K785" i="53"/>
  <c r="L784" i="53"/>
  <c r="K784" i="53"/>
  <c r="L783" i="53"/>
  <c r="K783" i="53"/>
  <c r="L782" i="53"/>
  <c r="K782" i="53"/>
  <c r="L781" i="53"/>
  <c r="K781" i="53"/>
  <c r="L780" i="53"/>
  <c r="K780" i="53"/>
  <c r="L779" i="53"/>
  <c r="K779" i="53"/>
  <c r="L778" i="53"/>
  <c r="K778" i="53"/>
  <c r="L777" i="53"/>
  <c r="K777" i="53"/>
  <c r="L776" i="53"/>
  <c r="K776" i="53"/>
  <c r="L775" i="53"/>
  <c r="K775" i="53"/>
  <c r="L774" i="53"/>
  <c r="K774" i="53"/>
  <c r="L773" i="53"/>
  <c r="K773" i="53"/>
  <c r="L772" i="53"/>
  <c r="K772" i="53"/>
  <c r="L771" i="53"/>
  <c r="K771" i="53"/>
  <c r="L770" i="53"/>
  <c r="K770" i="53"/>
  <c r="L769" i="53"/>
  <c r="K769" i="53"/>
  <c r="L768" i="53"/>
  <c r="K768" i="53"/>
  <c r="L767" i="53"/>
  <c r="K767" i="53"/>
  <c r="L766" i="53"/>
  <c r="K766" i="53"/>
  <c r="L765" i="53"/>
  <c r="K765" i="53"/>
  <c r="L764" i="53"/>
  <c r="K764" i="53"/>
  <c r="L763" i="53"/>
  <c r="K763" i="53"/>
  <c r="L762" i="53"/>
  <c r="K762" i="53"/>
  <c r="L761" i="53"/>
  <c r="K761" i="53"/>
  <c r="L760" i="53"/>
  <c r="K760" i="53"/>
  <c r="L759" i="53"/>
  <c r="K759" i="53"/>
  <c r="L758" i="53"/>
  <c r="K758" i="53"/>
  <c r="L757" i="53"/>
  <c r="K757" i="53"/>
  <c r="L756" i="53"/>
  <c r="K756" i="53"/>
  <c r="L755" i="53"/>
  <c r="K755" i="53"/>
  <c r="L754" i="53"/>
  <c r="K754" i="53"/>
  <c r="L753" i="53"/>
  <c r="K753" i="53"/>
  <c r="L752" i="53"/>
  <c r="K752" i="53"/>
  <c r="L751" i="53"/>
  <c r="K751" i="53"/>
  <c r="L750" i="53"/>
  <c r="K750" i="53"/>
  <c r="L749" i="53"/>
  <c r="K749" i="53"/>
  <c r="L748" i="53"/>
  <c r="K748" i="53"/>
  <c r="L747" i="53"/>
  <c r="K747" i="53"/>
  <c r="L746" i="53"/>
  <c r="K746" i="53"/>
  <c r="L745" i="53"/>
  <c r="K745" i="53"/>
  <c r="L744" i="53"/>
  <c r="K744" i="53"/>
  <c r="L743" i="53"/>
  <c r="K743" i="53"/>
  <c r="L742" i="53"/>
  <c r="K742" i="53"/>
  <c r="L741" i="53"/>
  <c r="K741" i="53"/>
  <c r="L740" i="53"/>
  <c r="K740" i="53"/>
  <c r="L739" i="53"/>
  <c r="K739" i="53"/>
  <c r="L738" i="53"/>
  <c r="K738" i="53"/>
  <c r="L737" i="53"/>
  <c r="K737" i="53"/>
  <c r="L736" i="53"/>
  <c r="K736" i="53"/>
  <c r="L735" i="53"/>
  <c r="K735" i="53"/>
  <c r="L734" i="53"/>
  <c r="K734" i="53"/>
  <c r="L733" i="53"/>
  <c r="K733" i="53"/>
  <c r="L732" i="53"/>
  <c r="K732" i="53"/>
  <c r="L731" i="53"/>
  <c r="K731" i="53"/>
  <c r="L730" i="53"/>
  <c r="K730" i="53"/>
  <c r="L729" i="53"/>
  <c r="K729" i="53"/>
  <c r="L728" i="53"/>
  <c r="K728" i="53"/>
  <c r="L727" i="53"/>
  <c r="K727" i="53"/>
  <c r="L726" i="53"/>
  <c r="K726" i="53"/>
  <c r="L725" i="53"/>
  <c r="K725" i="53"/>
  <c r="L724" i="53"/>
  <c r="K724" i="53"/>
  <c r="L723" i="53"/>
  <c r="K723" i="53"/>
  <c r="L722" i="53"/>
  <c r="K722" i="53"/>
  <c r="L721" i="53"/>
  <c r="K721" i="53"/>
  <c r="L720" i="53"/>
  <c r="K720" i="53"/>
  <c r="L719" i="53"/>
  <c r="K719" i="53"/>
  <c r="L718" i="53"/>
  <c r="K718" i="53"/>
  <c r="L717" i="53"/>
  <c r="K717" i="53"/>
  <c r="L716" i="53"/>
  <c r="K716" i="53"/>
  <c r="L715" i="53"/>
  <c r="K715" i="53"/>
  <c r="L714" i="53"/>
  <c r="K714" i="53"/>
  <c r="L713" i="53"/>
  <c r="K713" i="53"/>
  <c r="L712" i="53"/>
  <c r="K712" i="53"/>
  <c r="L711" i="53"/>
  <c r="K711" i="53"/>
  <c r="L710" i="53"/>
  <c r="K710" i="53"/>
  <c r="L709" i="53"/>
  <c r="K709" i="53"/>
  <c r="L708" i="53"/>
  <c r="K708" i="53"/>
  <c r="L707" i="53"/>
  <c r="K707" i="53"/>
  <c r="L706" i="53"/>
  <c r="K706" i="53"/>
  <c r="L705" i="53"/>
  <c r="K705" i="53"/>
  <c r="L704" i="53"/>
  <c r="K704" i="53"/>
  <c r="L703" i="53"/>
  <c r="K703" i="53"/>
  <c r="L702" i="53"/>
  <c r="K702" i="53"/>
  <c r="L701" i="53"/>
  <c r="K701" i="53"/>
  <c r="L700" i="53"/>
  <c r="K700" i="53"/>
  <c r="L699" i="53"/>
  <c r="K699" i="53"/>
  <c r="L698" i="53"/>
  <c r="K698" i="53"/>
  <c r="L697" i="53"/>
  <c r="K697" i="53"/>
  <c r="L696" i="53"/>
  <c r="K696" i="53"/>
  <c r="L695" i="53"/>
  <c r="K695" i="53"/>
  <c r="L694" i="53"/>
  <c r="K694" i="53"/>
  <c r="L693" i="53"/>
  <c r="K693" i="53"/>
  <c r="L692" i="53"/>
  <c r="K692" i="53"/>
  <c r="L691" i="53"/>
  <c r="K691" i="53"/>
  <c r="L690" i="53"/>
  <c r="K690" i="53"/>
  <c r="L689" i="53"/>
  <c r="K689" i="53"/>
  <c r="L688" i="53"/>
  <c r="K688" i="53"/>
  <c r="L687" i="53"/>
  <c r="K687" i="53"/>
  <c r="L686" i="53"/>
  <c r="K686" i="53"/>
  <c r="L685" i="53"/>
  <c r="K685" i="53"/>
  <c r="L684" i="53"/>
  <c r="K684" i="53"/>
  <c r="L683" i="53"/>
  <c r="K683" i="53"/>
  <c r="L682" i="53"/>
  <c r="K682" i="53"/>
  <c r="L681" i="53"/>
  <c r="K681" i="53"/>
  <c r="L680" i="53"/>
  <c r="K680" i="53"/>
  <c r="L679" i="53"/>
  <c r="K679" i="53"/>
  <c r="L678" i="53"/>
  <c r="K678" i="53"/>
  <c r="L677" i="53"/>
  <c r="K677" i="53"/>
  <c r="L676" i="53"/>
  <c r="K676" i="53"/>
  <c r="L675" i="53"/>
  <c r="K675" i="53"/>
  <c r="L674" i="53"/>
  <c r="K674" i="53"/>
  <c r="L673" i="53"/>
  <c r="K673" i="53"/>
  <c r="L672" i="53"/>
  <c r="K672" i="53"/>
  <c r="L671" i="53"/>
  <c r="K671" i="53"/>
  <c r="L670" i="53"/>
  <c r="K670" i="53"/>
  <c r="L669" i="53"/>
  <c r="K669" i="53"/>
  <c r="L668" i="53"/>
  <c r="K668" i="53"/>
  <c r="L667" i="53"/>
  <c r="K667" i="53"/>
  <c r="L666" i="53"/>
  <c r="K666" i="53"/>
  <c r="L665" i="53"/>
  <c r="K665" i="53"/>
  <c r="L664" i="53"/>
  <c r="K664" i="53"/>
  <c r="L663" i="53"/>
  <c r="K663" i="53"/>
  <c r="L662" i="53"/>
  <c r="K662" i="53"/>
  <c r="L661" i="53"/>
  <c r="K661" i="53"/>
  <c r="L660" i="53"/>
  <c r="K660" i="53"/>
  <c r="L659" i="53"/>
  <c r="K659" i="53"/>
  <c r="L658" i="53"/>
  <c r="K658" i="53"/>
  <c r="L657" i="53"/>
  <c r="K657" i="53"/>
  <c r="L656" i="53"/>
  <c r="K656" i="53"/>
  <c r="L655" i="53"/>
  <c r="K655" i="53"/>
  <c r="L654" i="53"/>
  <c r="K654" i="53"/>
  <c r="L653" i="53"/>
  <c r="K653" i="53"/>
  <c r="L652" i="53"/>
  <c r="K652" i="53"/>
  <c r="L651" i="53"/>
  <c r="K651" i="53"/>
  <c r="L650" i="53"/>
  <c r="K650" i="53"/>
  <c r="L649" i="53"/>
  <c r="K649" i="53"/>
  <c r="L648" i="53"/>
  <c r="K648" i="53"/>
  <c r="L647" i="53"/>
  <c r="K647" i="53"/>
  <c r="L646" i="53"/>
  <c r="K646" i="53"/>
  <c r="L645" i="53"/>
  <c r="K645" i="53"/>
  <c r="L644" i="53"/>
  <c r="K644" i="53"/>
  <c r="L643" i="53"/>
  <c r="K643" i="53"/>
  <c r="L642" i="53"/>
  <c r="K642" i="53"/>
  <c r="L641" i="53"/>
  <c r="K641" i="53"/>
  <c r="L640" i="53"/>
  <c r="K640" i="53"/>
  <c r="L639" i="53"/>
  <c r="K639" i="53"/>
  <c r="L638" i="53"/>
  <c r="K638" i="53"/>
  <c r="L637" i="53"/>
  <c r="K637" i="53"/>
  <c r="L636" i="53"/>
  <c r="K636" i="53"/>
  <c r="L635" i="53"/>
  <c r="K635" i="53"/>
  <c r="L634" i="53"/>
  <c r="K634" i="53"/>
  <c r="L633" i="53"/>
  <c r="K633" i="53"/>
  <c r="L632" i="53"/>
  <c r="K632" i="53"/>
  <c r="L631" i="53"/>
  <c r="K631" i="53"/>
  <c r="L630" i="53"/>
  <c r="K630" i="53"/>
  <c r="L629" i="53"/>
  <c r="K629" i="53"/>
  <c r="L628" i="53"/>
  <c r="K628" i="53"/>
  <c r="L627" i="53"/>
  <c r="K627" i="53"/>
  <c r="L626" i="53"/>
  <c r="K626" i="53"/>
  <c r="L625" i="53"/>
  <c r="K625" i="53"/>
  <c r="L624" i="53"/>
  <c r="K624" i="53"/>
  <c r="L623" i="53"/>
  <c r="K623" i="53"/>
  <c r="L622" i="53"/>
  <c r="K622" i="53"/>
  <c r="L621" i="53"/>
  <c r="K621" i="53"/>
  <c r="L620" i="53"/>
  <c r="K620" i="53"/>
  <c r="L619" i="53"/>
  <c r="K619" i="53"/>
  <c r="L618" i="53"/>
  <c r="K618" i="53"/>
  <c r="L617" i="53"/>
  <c r="K617" i="53"/>
  <c r="L616" i="53"/>
  <c r="K616" i="53"/>
  <c r="L615" i="53"/>
  <c r="K615" i="53"/>
  <c r="L614" i="53"/>
  <c r="K614" i="53"/>
  <c r="L613" i="53"/>
  <c r="K613" i="53"/>
  <c r="L612" i="53"/>
  <c r="K612" i="53"/>
  <c r="L611" i="53"/>
  <c r="K611" i="53"/>
  <c r="L610" i="53"/>
  <c r="K610" i="53"/>
  <c r="L609" i="53"/>
  <c r="K609" i="53"/>
  <c r="L608" i="53"/>
  <c r="K608" i="53"/>
  <c r="L607" i="53"/>
  <c r="K607" i="53"/>
  <c r="L606" i="53"/>
  <c r="K606" i="53"/>
  <c r="L605" i="53"/>
  <c r="K605" i="53"/>
  <c r="L604" i="53"/>
  <c r="K604" i="53"/>
  <c r="L603" i="53"/>
  <c r="K603" i="53"/>
  <c r="L602" i="53"/>
  <c r="K602" i="53"/>
  <c r="L601" i="53"/>
  <c r="K601" i="53"/>
  <c r="L600" i="53"/>
  <c r="K600" i="53"/>
  <c r="L599" i="53"/>
  <c r="K599" i="53"/>
  <c r="L598" i="53"/>
  <c r="K598" i="53"/>
  <c r="L597" i="53"/>
  <c r="K597" i="53"/>
  <c r="L596" i="53"/>
  <c r="K596" i="53"/>
  <c r="L595" i="53"/>
  <c r="K595" i="53"/>
  <c r="L594" i="53"/>
  <c r="K594" i="53"/>
  <c r="L593" i="53"/>
  <c r="K593" i="53"/>
  <c r="L592" i="53"/>
  <c r="K592" i="53"/>
  <c r="L591" i="53"/>
  <c r="K591" i="53"/>
  <c r="L590" i="53"/>
  <c r="K590" i="53"/>
  <c r="L589" i="53"/>
  <c r="K589" i="53"/>
  <c r="L588" i="53"/>
  <c r="K588" i="53"/>
  <c r="L587" i="53"/>
  <c r="K587" i="53"/>
  <c r="L586" i="53"/>
  <c r="K586" i="53"/>
  <c r="L585" i="53"/>
  <c r="K585" i="53"/>
  <c r="L584" i="53"/>
  <c r="K584" i="53"/>
  <c r="L583" i="53"/>
  <c r="K583" i="53"/>
  <c r="L582" i="53"/>
  <c r="K582" i="53"/>
  <c r="L581" i="53"/>
  <c r="K581" i="53"/>
  <c r="L580" i="53"/>
  <c r="K580" i="53"/>
  <c r="L579" i="53"/>
  <c r="K579" i="53"/>
  <c r="L578" i="53"/>
  <c r="K578" i="53"/>
  <c r="L577" i="53"/>
  <c r="K577" i="53"/>
  <c r="L576" i="53"/>
  <c r="K576" i="53"/>
  <c r="L575" i="53"/>
  <c r="K575" i="53"/>
  <c r="L574" i="53"/>
  <c r="K574" i="53"/>
  <c r="L573" i="53"/>
  <c r="K573" i="53"/>
  <c r="L572" i="53"/>
  <c r="K572" i="53"/>
  <c r="L571" i="53"/>
  <c r="K571" i="53"/>
  <c r="L570" i="53"/>
  <c r="K570" i="53"/>
  <c r="L569" i="53"/>
  <c r="K569" i="53"/>
  <c r="L568" i="53"/>
  <c r="K568" i="53"/>
  <c r="L567" i="53"/>
  <c r="K567" i="53"/>
  <c r="L566" i="53"/>
  <c r="K566" i="53"/>
  <c r="L565" i="53"/>
  <c r="K565" i="53"/>
  <c r="L564" i="53"/>
  <c r="K564" i="53"/>
  <c r="L563" i="53"/>
  <c r="K563" i="53"/>
  <c r="L562" i="53"/>
  <c r="K562" i="53"/>
  <c r="L561" i="53"/>
  <c r="K561" i="53"/>
  <c r="L560" i="53"/>
  <c r="K560" i="53"/>
  <c r="L559" i="53"/>
  <c r="K559" i="53"/>
  <c r="L558" i="53"/>
  <c r="K558" i="53"/>
  <c r="L557" i="53"/>
  <c r="K557" i="53"/>
  <c r="L556" i="53"/>
  <c r="K556" i="53"/>
  <c r="L555" i="53"/>
  <c r="K555" i="53"/>
  <c r="L554" i="53"/>
  <c r="K554" i="53"/>
  <c r="L553" i="53"/>
  <c r="K553" i="53"/>
  <c r="L552" i="53"/>
  <c r="K552" i="53"/>
  <c r="L551" i="53"/>
  <c r="K551" i="53"/>
  <c r="L550" i="53"/>
  <c r="K550" i="53"/>
  <c r="L549" i="53"/>
  <c r="K549" i="53"/>
  <c r="L548" i="53"/>
  <c r="K548" i="53"/>
  <c r="L547" i="53"/>
  <c r="K547" i="53"/>
  <c r="L546" i="53"/>
  <c r="K546" i="53"/>
  <c r="L545" i="53"/>
  <c r="K545" i="53"/>
  <c r="L544" i="53"/>
  <c r="K544" i="53"/>
  <c r="L543" i="53"/>
  <c r="K543" i="53"/>
  <c r="L542" i="53"/>
  <c r="K542" i="53"/>
  <c r="L541" i="53"/>
  <c r="K541" i="53"/>
  <c r="L540" i="53"/>
  <c r="K540" i="53"/>
  <c r="L539" i="53"/>
  <c r="K539" i="53"/>
  <c r="L538" i="53"/>
  <c r="K538" i="53"/>
  <c r="L537" i="53"/>
  <c r="K537" i="53"/>
  <c r="L536" i="53"/>
  <c r="K536" i="53"/>
  <c r="L535" i="53"/>
  <c r="K535" i="53"/>
  <c r="L534" i="53"/>
  <c r="K534" i="53"/>
  <c r="L533" i="53"/>
  <c r="K533" i="53"/>
  <c r="L532" i="53"/>
  <c r="K532" i="53"/>
  <c r="L531" i="53"/>
  <c r="K531" i="53"/>
  <c r="L530" i="53"/>
  <c r="K530" i="53"/>
  <c r="L529" i="53"/>
  <c r="K529" i="53"/>
  <c r="L528" i="53"/>
  <c r="K528" i="53"/>
  <c r="L527" i="53"/>
  <c r="K527" i="53"/>
  <c r="L526" i="53"/>
  <c r="K526" i="53"/>
  <c r="L525" i="53"/>
  <c r="K525" i="53"/>
  <c r="L524" i="53"/>
  <c r="K524" i="53"/>
  <c r="L523" i="53"/>
  <c r="K523" i="53"/>
  <c r="L522" i="53"/>
  <c r="K522" i="53"/>
  <c r="L521" i="53"/>
  <c r="K521" i="53"/>
  <c r="L520" i="53"/>
  <c r="K520" i="53"/>
  <c r="L519" i="53"/>
  <c r="K519" i="53"/>
  <c r="L518" i="53"/>
  <c r="K518" i="53"/>
  <c r="L517" i="53"/>
  <c r="K517" i="53"/>
  <c r="L516" i="53"/>
  <c r="K516" i="53"/>
  <c r="L515" i="53"/>
  <c r="K515" i="53"/>
  <c r="L514" i="53"/>
  <c r="K514" i="53"/>
  <c r="L513" i="53"/>
  <c r="K513" i="53"/>
  <c r="L512" i="53"/>
  <c r="K512" i="53"/>
  <c r="L511" i="53"/>
  <c r="K511" i="53"/>
  <c r="L510" i="53"/>
  <c r="K510" i="53"/>
  <c r="L509" i="53"/>
  <c r="K509" i="53"/>
  <c r="L508" i="53"/>
  <c r="K508" i="53"/>
  <c r="L507" i="53"/>
  <c r="K507" i="53"/>
  <c r="L506" i="53"/>
  <c r="K506" i="53"/>
  <c r="L505" i="53"/>
  <c r="K505" i="53"/>
  <c r="L504" i="53"/>
  <c r="K504" i="53"/>
  <c r="L503" i="53"/>
  <c r="K503" i="53"/>
  <c r="L502" i="53"/>
  <c r="K502" i="53"/>
  <c r="L501" i="53"/>
  <c r="K501" i="53"/>
  <c r="L500" i="53"/>
  <c r="K500" i="53"/>
  <c r="L499" i="53"/>
  <c r="K499" i="53"/>
  <c r="L498" i="53"/>
  <c r="K498" i="53"/>
  <c r="L497" i="53"/>
  <c r="K497" i="53"/>
  <c r="L496" i="53"/>
  <c r="K496" i="53"/>
  <c r="L495" i="53"/>
  <c r="K495" i="53"/>
  <c r="L494" i="53"/>
  <c r="K494" i="53"/>
  <c r="L493" i="53"/>
  <c r="K493" i="53"/>
  <c r="L492" i="53"/>
  <c r="K492" i="53"/>
  <c r="L491" i="53"/>
  <c r="K491" i="53"/>
  <c r="L490" i="53"/>
  <c r="K490" i="53"/>
  <c r="L489" i="53"/>
  <c r="K489" i="53"/>
  <c r="L488" i="53"/>
  <c r="K488" i="53"/>
  <c r="L487" i="53"/>
  <c r="K487" i="53"/>
  <c r="L486" i="53"/>
  <c r="K486" i="53"/>
  <c r="L485" i="53"/>
  <c r="K485" i="53"/>
  <c r="L484" i="53"/>
  <c r="K484" i="53"/>
  <c r="L483" i="53"/>
  <c r="K483" i="53"/>
  <c r="L482" i="53"/>
  <c r="K482" i="53"/>
  <c r="L481" i="53"/>
  <c r="K481" i="53"/>
  <c r="L480" i="53"/>
  <c r="K480" i="53"/>
  <c r="L479" i="53"/>
  <c r="K479" i="53"/>
  <c r="L478" i="53"/>
  <c r="K478" i="53"/>
  <c r="L477" i="53"/>
  <c r="K477" i="53"/>
  <c r="L476" i="53"/>
  <c r="K476" i="53"/>
  <c r="L475" i="53"/>
  <c r="K475" i="53"/>
  <c r="L474" i="53"/>
  <c r="K474" i="53"/>
  <c r="L473" i="53"/>
  <c r="K473" i="53"/>
  <c r="L472" i="53"/>
  <c r="K472" i="53"/>
  <c r="L471" i="53"/>
  <c r="K471" i="53"/>
  <c r="L470" i="53"/>
  <c r="K470" i="53"/>
  <c r="L469" i="53"/>
  <c r="K469" i="53"/>
  <c r="L468" i="53"/>
  <c r="K468" i="53"/>
  <c r="L467" i="53"/>
  <c r="K467" i="53"/>
  <c r="L466" i="53"/>
  <c r="K466" i="53"/>
  <c r="L465" i="53"/>
  <c r="K465" i="53"/>
  <c r="L464" i="53"/>
  <c r="K464" i="53"/>
  <c r="L463" i="53"/>
  <c r="K463" i="53"/>
  <c r="L462" i="53"/>
  <c r="K462" i="53"/>
  <c r="L461" i="53"/>
  <c r="K461" i="53"/>
  <c r="L460" i="53"/>
  <c r="K460" i="53"/>
  <c r="L459" i="53"/>
  <c r="K459" i="53"/>
  <c r="L458" i="53"/>
  <c r="K458" i="53"/>
  <c r="L457" i="53"/>
  <c r="K457" i="53"/>
  <c r="L456" i="53"/>
  <c r="K456" i="53"/>
  <c r="L455" i="53"/>
  <c r="K455" i="53"/>
  <c r="L454" i="53"/>
  <c r="K454" i="53"/>
  <c r="L453" i="53"/>
  <c r="K453" i="53"/>
  <c r="L452" i="53"/>
  <c r="K452" i="53"/>
  <c r="L451" i="53"/>
  <c r="K451" i="53"/>
  <c r="L450" i="53"/>
  <c r="K450" i="53"/>
  <c r="L449" i="53"/>
  <c r="K449" i="53"/>
  <c r="L448" i="53"/>
  <c r="K448" i="53"/>
  <c r="L447" i="53"/>
  <c r="K447" i="53"/>
  <c r="L446" i="53"/>
  <c r="K446" i="53"/>
  <c r="L445" i="53"/>
  <c r="K445" i="53"/>
  <c r="L444" i="53"/>
  <c r="K444" i="53"/>
  <c r="L443" i="53"/>
  <c r="K443" i="53"/>
  <c r="L442" i="53"/>
  <c r="K442" i="53"/>
  <c r="L441" i="53"/>
  <c r="K441" i="53"/>
  <c r="L440" i="53"/>
  <c r="K440" i="53"/>
  <c r="L439" i="53"/>
  <c r="K439" i="53"/>
  <c r="L438" i="53"/>
  <c r="K438" i="53"/>
  <c r="L437" i="53"/>
  <c r="K437" i="53"/>
  <c r="L436" i="53"/>
  <c r="K436" i="53"/>
  <c r="L435" i="53"/>
  <c r="K435" i="53"/>
  <c r="L434" i="53"/>
  <c r="K434" i="53"/>
  <c r="L433" i="53"/>
  <c r="K433" i="53"/>
  <c r="L432" i="53"/>
  <c r="K432" i="53"/>
  <c r="L431" i="53"/>
  <c r="K431" i="53"/>
  <c r="L430" i="53"/>
  <c r="K430" i="53"/>
  <c r="L429" i="53"/>
  <c r="K429" i="53"/>
  <c r="L428" i="53"/>
  <c r="K428" i="53"/>
  <c r="L427" i="53"/>
  <c r="K427" i="53"/>
  <c r="L426" i="53"/>
  <c r="K426" i="53"/>
  <c r="L425" i="53"/>
  <c r="K425" i="53"/>
  <c r="L424" i="53"/>
  <c r="K424" i="53"/>
  <c r="L423" i="53"/>
  <c r="K423" i="53"/>
  <c r="L422" i="53"/>
  <c r="K422" i="53"/>
  <c r="L421" i="53"/>
  <c r="K421" i="53"/>
  <c r="L420" i="53"/>
  <c r="K420" i="53"/>
  <c r="L419" i="53"/>
  <c r="K419" i="53"/>
  <c r="L418" i="53"/>
  <c r="K418" i="53"/>
  <c r="L417" i="53"/>
  <c r="K417" i="53"/>
  <c r="L416" i="53"/>
  <c r="K416" i="53"/>
  <c r="L415" i="53"/>
  <c r="K415" i="53"/>
  <c r="L414" i="53"/>
  <c r="K414" i="53"/>
  <c r="L413" i="53"/>
  <c r="K413" i="53"/>
  <c r="L412" i="53"/>
  <c r="K412" i="53"/>
  <c r="L411" i="53"/>
  <c r="K411" i="53"/>
  <c r="L410" i="53"/>
  <c r="K410" i="53"/>
  <c r="L409" i="53"/>
  <c r="K409" i="53"/>
  <c r="L408" i="53"/>
  <c r="K408" i="53"/>
  <c r="L407" i="53"/>
  <c r="K407" i="53"/>
  <c r="L406" i="53"/>
  <c r="K406" i="53"/>
  <c r="L405" i="53"/>
  <c r="K405" i="53"/>
  <c r="L404" i="53"/>
  <c r="K404" i="53"/>
  <c r="L403" i="53"/>
  <c r="K403" i="53"/>
  <c r="L402" i="53"/>
  <c r="K402" i="53"/>
  <c r="L401" i="53"/>
  <c r="K401" i="53"/>
  <c r="L400" i="53"/>
  <c r="K400" i="53"/>
  <c r="L399" i="53"/>
  <c r="K399" i="53"/>
  <c r="L398" i="53"/>
  <c r="K398" i="53"/>
  <c r="L397" i="53"/>
  <c r="K397" i="53"/>
  <c r="L396" i="53"/>
  <c r="K396" i="53"/>
  <c r="L395" i="53"/>
  <c r="K395" i="53"/>
  <c r="L394" i="53"/>
  <c r="K394" i="53"/>
  <c r="L393" i="53"/>
  <c r="K393" i="53"/>
  <c r="L392" i="53"/>
  <c r="K392" i="53"/>
  <c r="L391" i="53"/>
  <c r="K391" i="53"/>
  <c r="L390" i="53"/>
  <c r="K390" i="53"/>
  <c r="L389" i="53"/>
  <c r="K389" i="53"/>
  <c r="L388" i="53"/>
  <c r="K388" i="53"/>
  <c r="L387" i="53"/>
  <c r="K387" i="53"/>
  <c r="L386" i="53"/>
  <c r="K386" i="53"/>
  <c r="L385" i="53"/>
  <c r="K385" i="53"/>
  <c r="L384" i="53"/>
  <c r="K384" i="53"/>
  <c r="L383" i="53"/>
  <c r="K383" i="53"/>
  <c r="L382" i="53"/>
  <c r="K382" i="53"/>
  <c r="L381" i="53"/>
  <c r="K381" i="53"/>
  <c r="L380" i="53"/>
  <c r="K380" i="53"/>
  <c r="L379" i="53"/>
  <c r="K379" i="53"/>
  <c r="L378" i="53"/>
  <c r="K378" i="53"/>
  <c r="L377" i="53"/>
  <c r="K377" i="53"/>
  <c r="L376" i="53"/>
  <c r="K376" i="53"/>
  <c r="L375" i="53"/>
  <c r="K375" i="53"/>
  <c r="L374" i="53"/>
  <c r="K374" i="53"/>
  <c r="L373" i="53"/>
  <c r="K373" i="53"/>
  <c r="L372" i="53"/>
  <c r="K372" i="53"/>
  <c r="L371" i="53"/>
  <c r="K371" i="53"/>
  <c r="L370" i="53"/>
  <c r="K370" i="53"/>
  <c r="L369" i="53"/>
  <c r="K369" i="53"/>
  <c r="L368" i="53"/>
  <c r="K368" i="53"/>
  <c r="L367" i="53"/>
  <c r="K367" i="53"/>
  <c r="L366" i="53"/>
  <c r="K366" i="53"/>
  <c r="L365" i="53"/>
  <c r="K365" i="53"/>
  <c r="L364" i="53"/>
  <c r="K364" i="53"/>
  <c r="L363" i="53"/>
  <c r="K363" i="53"/>
  <c r="L362" i="53"/>
  <c r="K362" i="53"/>
  <c r="L361" i="53"/>
  <c r="K361" i="53"/>
  <c r="L360" i="53"/>
  <c r="K360" i="53"/>
  <c r="L359" i="53"/>
  <c r="K359" i="53"/>
  <c r="L358" i="53"/>
  <c r="K358" i="53"/>
  <c r="L357" i="53"/>
  <c r="K357" i="53"/>
  <c r="L356" i="53"/>
  <c r="K356" i="53"/>
  <c r="L355" i="53"/>
  <c r="K355" i="53"/>
  <c r="L354" i="53"/>
  <c r="K354" i="53"/>
  <c r="L353" i="53"/>
  <c r="K353" i="53"/>
  <c r="L352" i="53"/>
  <c r="K352" i="53"/>
  <c r="L351" i="53"/>
  <c r="K351" i="53"/>
  <c r="L350" i="53"/>
  <c r="K350" i="53"/>
  <c r="L349" i="53"/>
  <c r="K349" i="53"/>
  <c r="L348" i="53"/>
  <c r="K348" i="53"/>
  <c r="L347" i="53"/>
  <c r="K347" i="53"/>
  <c r="L346" i="53"/>
  <c r="K346" i="53"/>
  <c r="L345" i="53"/>
  <c r="K345" i="53"/>
  <c r="L344" i="53"/>
  <c r="K344" i="53"/>
  <c r="L343" i="53"/>
  <c r="K343" i="53"/>
  <c r="L342" i="53"/>
  <c r="K342" i="53"/>
  <c r="L341" i="53"/>
  <c r="K341" i="53"/>
  <c r="L340" i="53"/>
  <c r="K340" i="53"/>
  <c r="L339" i="53"/>
  <c r="K339" i="53"/>
  <c r="L338" i="53"/>
  <c r="K338" i="53"/>
  <c r="L337" i="53"/>
  <c r="K337" i="53"/>
  <c r="L336" i="53"/>
  <c r="K336" i="53"/>
  <c r="L335" i="53"/>
  <c r="K335" i="53"/>
  <c r="L334" i="53"/>
  <c r="K334" i="53"/>
  <c r="L333" i="53"/>
  <c r="K333" i="53"/>
  <c r="L332" i="53"/>
  <c r="K332" i="53"/>
  <c r="L331" i="53"/>
  <c r="K331" i="53"/>
  <c r="L330" i="53"/>
  <c r="K330" i="53"/>
  <c r="L329" i="53"/>
  <c r="K329" i="53"/>
  <c r="L328" i="53"/>
  <c r="K328" i="53"/>
  <c r="L327" i="53"/>
  <c r="K327" i="53"/>
  <c r="L326" i="53"/>
  <c r="K326" i="53"/>
  <c r="L325" i="53"/>
  <c r="K325" i="53"/>
  <c r="L324" i="53"/>
  <c r="K324" i="53"/>
  <c r="L323" i="53"/>
  <c r="K323" i="53"/>
  <c r="L322" i="53"/>
  <c r="K322" i="53"/>
  <c r="L321" i="53"/>
  <c r="K321" i="53"/>
  <c r="L320" i="53"/>
  <c r="K320" i="53"/>
  <c r="L319" i="53"/>
  <c r="K319" i="53"/>
  <c r="L318" i="53"/>
  <c r="K318" i="53"/>
  <c r="L317" i="53"/>
  <c r="K317" i="53"/>
  <c r="L316" i="53"/>
  <c r="K316" i="53"/>
  <c r="L315" i="53"/>
  <c r="K315" i="53"/>
  <c r="L314" i="53"/>
  <c r="K314" i="53"/>
  <c r="L313" i="53"/>
  <c r="K313" i="53"/>
  <c r="L312" i="53"/>
  <c r="K312" i="53"/>
  <c r="L311" i="53"/>
  <c r="K311" i="53"/>
  <c r="L310" i="53"/>
  <c r="K310" i="53"/>
  <c r="L309" i="53"/>
  <c r="K309" i="53"/>
  <c r="L308" i="53"/>
  <c r="K308" i="53"/>
  <c r="L307" i="53"/>
  <c r="K307" i="53"/>
  <c r="L306" i="53"/>
  <c r="K306" i="53"/>
  <c r="L305" i="53"/>
  <c r="K305" i="53"/>
  <c r="L304" i="53"/>
  <c r="K304" i="53"/>
  <c r="L303" i="53"/>
  <c r="K303" i="53"/>
  <c r="L302" i="53"/>
  <c r="K302" i="53"/>
  <c r="L301" i="53"/>
  <c r="K301" i="53"/>
  <c r="L300" i="53"/>
  <c r="K300" i="53"/>
  <c r="L299" i="53"/>
  <c r="K299" i="53"/>
  <c r="L298" i="53"/>
  <c r="K298" i="53"/>
  <c r="L297" i="53"/>
  <c r="K297" i="53"/>
  <c r="L296" i="53"/>
  <c r="K296" i="53"/>
  <c r="L295" i="53"/>
  <c r="K295" i="53"/>
  <c r="L294" i="53"/>
  <c r="K294" i="53"/>
  <c r="L293" i="53"/>
  <c r="K293" i="53"/>
  <c r="L292" i="53"/>
  <c r="K292" i="53"/>
  <c r="L291" i="53"/>
  <c r="K291" i="53"/>
  <c r="L290" i="53"/>
  <c r="K290" i="53"/>
  <c r="L289" i="53"/>
  <c r="K289" i="53"/>
  <c r="L288" i="53"/>
  <c r="K288" i="53"/>
  <c r="L287" i="53"/>
  <c r="K287" i="53"/>
  <c r="L286" i="53"/>
  <c r="K286" i="53"/>
  <c r="L285" i="53"/>
  <c r="K285" i="53"/>
  <c r="L284" i="53"/>
  <c r="K284" i="53"/>
  <c r="L283" i="53"/>
  <c r="K283" i="53"/>
  <c r="L282" i="53"/>
  <c r="K282" i="53"/>
  <c r="L281" i="53"/>
  <c r="K281" i="53"/>
  <c r="L280" i="53"/>
  <c r="K280" i="53"/>
  <c r="L279" i="53"/>
  <c r="K279" i="53"/>
  <c r="L278" i="53"/>
  <c r="K278" i="53"/>
  <c r="L277" i="53"/>
  <c r="K277" i="53"/>
  <c r="L276" i="53"/>
  <c r="K276" i="53"/>
  <c r="L275" i="53"/>
  <c r="K275" i="53"/>
  <c r="L274" i="53"/>
  <c r="K274" i="53"/>
  <c r="L273" i="53"/>
  <c r="K273" i="53"/>
  <c r="L272" i="53"/>
  <c r="K272" i="53"/>
  <c r="L271" i="53"/>
  <c r="K271" i="53"/>
  <c r="L270" i="53"/>
  <c r="K270" i="53"/>
  <c r="L269" i="53"/>
  <c r="K269" i="53"/>
  <c r="L268" i="53"/>
  <c r="K268" i="53"/>
  <c r="L267" i="53"/>
  <c r="K267" i="53"/>
  <c r="L266" i="53"/>
  <c r="K266" i="53"/>
  <c r="L265" i="53"/>
  <c r="K265" i="53"/>
  <c r="L264" i="53"/>
  <c r="K264" i="53"/>
  <c r="L263" i="53"/>
  <c r="K263" i="53"/>
  <c r="L262" i="53"/>
  <c r="K262" i="53"/>
  <c r="L261" i="53"/>
  <c r="K261" i="53"/>
  <c r="L260" i="53"/>
  <c r="K260" i="53"/>
  <c r="L259" i="53"/>
  <c r="K259" i="53"/>
  <c r="L258" i="53"/>
  <c r="K258" i="53"/>
  <c r="L257" i="53"/>
  <c r="K257" i="53"/>
  <c r="L256" i="53"/>
  <c r="K256" i="53"/>
  <c r="L255" i="53"/>
  <c r="K255" i="53"/>
  <c r="L254" i="53"/>
  <c r="K254" i="53"/>
  <c r="L253" i="53"/>
  <c r="K253" i="53"/>
  <c r="L252" i="53"/>
  <c r="K252" i="53"/>
  <c r="L251" i="53"/>
  <c r="K251" i="53"/>
  <c r="L250" i="53"/>
  <c r="K250" i="53"/>
  <c r="L249" i="53"/>
  <c r="K249" i="53"/>
  <c r="L248" i="53"/>
  <c r="K248" i="53"/>
  <c r="L247" i="53"/>
  <c r="K247" i="53"/>
  <c r="L246" i="53"/>
  <c r="K246" i="53"/>
  <c r="L245" i="53"/>
  <c r="K245" i="53"/>
  <c r="L244" i="53"/>
  <c r="K244" i="53"/>
  <c r="L243" i="53"/>
  <c r="K243" i="53"/>
  <c r="L242" i="53"/>
  <c r="K242" i="53"/>
  <c r="L241" i="53"/>
  <c r="K241" i="53"/>
  <c r="L240" i="53"/>
  <c r="K240" i="53"/>
  <c r="L239" i="53"/>
  <c r="K239" i="53"/>
  <c r="L238" i="53"/>
  <c r="K238" i="53"/>
  <c r="L237" i="53"/>
  <c r="K237" i="53"/>
  <c r="L236" i="53"/>
  <c r="K236" i="53"/>
  <c r="L235" i="53"/>
  <c r="K235" i="53"/>
  <c r="L234" i="53"/>
  <c r="K234" i="53"/>
  <c r="L233" i="53"/>
  <c r="K233" i="53"/>
  <c r="L232" i="53"/>
  <c r="K232" i="53"/>
  <c r="L231" i="53"/>
  <c r="K231" i="53"/>
  <c r="L230" i="53"/>
  <c r="K230" i="53"/>
  <c r="L229" i="53"/>
  <c r="K229" i="53"/>
  <c r="L228" i="53"/>
  <c r="K228" i="53"/>
  <c r="L227" i="53"/>
  <c r="K227" i="53"/>
  <c r="L226" i="53"/>
  <c r="K226" i="53"/>
  <c r="L225" i="53"/>
  <c r="K225" i="53"/>
  <c r="L224" i="53"/>
  <c r="K224" i="53"/>
  <c r="L223" i="53"/>
  <c r="K223" i="53"/>
  <c r="L222" i="53"/>
  <c r="K222" i="53"/>
  <c r="L221" i="53"/>
  <c r="K221" i="53"/>
  <c r="L220" i="53"/>
  <c r="K220" i="53"/>
  <c r="L219" i="53"/>
  <c r="K219" i="53"/>
  <c r="L218" i="53"/>
  <c r="K218" i="53"/>
  <c r="L217" i="53"/>
  <c r="K217" i="53"/>
  <c r="L216" i="53"/>
  <c r="K216" i="53"/>
  <c r="L215" i="53"/>
  <c r="K215" i="53"/>
  <c r="L214" i="53"/>
  <c r="K214" i="53"/>
  <c r="L213" i="53"/>
  <c r="K213" i="53"/>
  <c r="L212" i="53"/>
  <c r="K212" i="53"/>
  <c r="L211" i="53"/>
  <c r="K211" i="53"/>
  <c r="L210" i="53"/>
  <c r="K210" i="53"/>
  <c r="L209" i="53"/>
  <c r="K209" i="53"/>
  <c r="L208" i="53"/>
  <c r="K208" i="53"/>
  <c r="L207" i="53"/>
  <c r="K207" i="53"/>
  <c r="L206" i="53"/>
  <c r="K206" i="53"/>
  <c r="L205" i="53"/>
  <c r="K205" i="53"/>
  <c r="L204" i="53"/>
  <c r="K204" i="53"/>
  <c r="L203" i="53"/>
  <c r="K203" i="53"/>
  <c r="L202" i="53"/>
  <c r="K202" i="53"/>
  <c r="L201" i="53"/>
  <c r="K201" i="53"/>
  <c r="L200" i="53"/>
  <c r="K200" i="53"/>
  <c r="L199" i="53"/>
  <c r="K199" i="53"/>
  <c r="L198" i="53"/>
  <c r="K198" i="53"/>
  <c r="L197" i="53"/>
  <c r="K197" i="53"/>
  <c r="L196" i="53"/>
  <c r="K196" i="53"/>
  <c r="L195" i="53"/>
  <c r="K195" i="53"/>
  <c r="L194" i="53"/>
  <c r="K194" i="53"/>
  <c r="L193" i="53"/>
  <c r="K193" i="53"/>
  <c r="L192" i="53"/>
  <c r="K192" i="53"/>
  <c r="L191" i="53"/>
  <c r="K191" i="53"/>
  <c r="L190" i="53"/>
  <c r="K190" i="53"/>
  <c r="L189" i="53"/>
  <c r="K189" i="53"/>
  <c r="L188" i="53"/>
  <c r="K188" i="53"/>
  <c r="L187" i="53"/>
  <c r="K187" i="53"/>
  <c r="L186" i="53"/>
  <c r="K186" i="53"/>
  <c r="L185" i="53"/>
  <c r="K185" i="53"/>
  <c r="L184" i="53"/>
  <c r="K184" i="53"/>
  <c r="L183" i="53"/>
  <c r="K183" i="53"/>
  <c r="L182" i="53"/>
  <c r="K182" i="53"/>
  <c r="L181" i="53"/>
  <c r="K181" i="53"/>
  <c r="L180" i="53"/>
  <c r="K180" i="53"/>
  <c r="L179" i="53"/>
  <c r="K179" i="53"/>
  <c r="L178" i="53"/>
  <c r="K178" i="53"/>
  <c r="L177" i="53"/>
  <c r="K177" i="53"/>
  <c r="L176" i="53"/>
  <c r="K176" i="53"/>
  <c r="L175" i="53"/>
  <c r="K175" i="53"/>
  <c r="L174" i="53"/>
  <c r="K174" i="53"/>
  <c r="L173" i="53"/>
  <c r="K173" i="53"/>
  <c r="L172" i="53"/>
  <c r="K172" i="53"/>
  <c r="L171" i="53"/>
  <c r="K171" i="53"/>
  <c r="L170" i="53"/>
  <c r="K170" i="53"/>
  <c r="L169" i="53"/>
  <c r="K169" i="53"/>
  <c r="L168" i="53"/>
  <c r="K168" i="53"/>
  <c r="L167" i="53"/>
  <c r="K167" i="53"/>
  <c r="L166" i="53"/>
  <c r="K166" i="53"/>
  <c r="L165" i="53"/>
  <c r="K165" i="53"/>
  <c r="L164" i="53"/>
  <c r="K164" i="53"/>
  <c r="L163" i="53"/>
  <c r="K163" i="53"/>
  <c r="L162" i="53"/>
  <c r="K162" i="53"/>
  <c r="L161" i="53"/>
  <c r="K161" i="53"/>
  <c r="L160" i="53"/>
  <c r="K160" i="53"/>
  <c r="L159" i="53"/>
  <c r="K159" i="53"/>
  <c r="L158" i="53"/>
  <c r="K158" i="53"/>
  <c r="L157" i="53"/>
  <c r="K157" i="53"/>
  <c r="L156" i="53"/>
  <c r="K156" i="53"/>
  <c r="L155" i="53"/>
  <c r="K155" i="53"/>
  <c r="L154" i="53"/>
  <c r="K154" i="53"/>
  <c r="L153" i="53"/>
  <c r="K153" i="53"/>
  <c r="L152" i="53"/>
  <c r="K152" i="53"/>
  <c r="L151" i="53"/>
  <c r="K151" i="53"/>
  <c r="L150" i="53"/>
  <c r="K150" i="53"/>
  <c r="L149" i="53"/>
  <c r="K149" i="53"/>
  <c r="L148" i="53"/>
  <c r="K148" i="53"/>
  <c r="L147" i="53"/>
  <c r="K147" i="53"/>
  <c r="L146" i="53"/>
  <c r="K146" i="53"/>
  <c r="L145" i="53"/>
  <c r="K145" i="53"/>
  <c r="L144" i="53"/>
  <c r="K144" i="53"/>
  <c r="L143" i="53"/>
  <c r="K143" i="53"/>
  <c r="L142" i="53"/>
  <c r="K142" i="53"/>
  <c r="L141" i="53"/>
  <c r="K141" i="53"/>
  <c r="L140" i="53"/>
  <c r="K140" i="53"/>
  <c r="L139" i="53"/>
  <c r="K139" i="53"/>
  <c r="L138" i="53"/>
  <c r="K138" i="53"/>
  <c r="L137" i="53"/>
  <c r="K137" i="53"/>
  <c r="L136" i="53"/>
  <c r="K136" i="53"/>
  <c r="L135" i="53"/>
  <c r="K135" i="53"/>
  <c r="L134" i="53"/>
  <c r="K134" i="53"/>
  <c r="L133" i="53"/>
  <c r="K133" i="53"/>
  <c r="L132" i="53"/>
  <c r="K132" i="53"/>
  <c r="L131" i="53"/>
  <c r="K131" i="53"/>
  <c r="L130" i="53"/>
  <c r="K130" i="53"/>
  <c r="L129" i="53"/>
  <c r="K129" i="53"/>
  <c r="L128" i="53"/>
  <c r="K128" i="53"/>
  <c r="L127" i="53"/>
  <c r="K127" i="53"/>
  <c r="L126" i="53"/>
  <c r="K126" i="53"/>
  <c r="L125" i="53"/>
  <c r="K125" i="53"/>
  <c r="L124" i="53"/>
  <c r="K124" i="53"/>
  <c r="L123" i="53"/>
  <c r="K123" i="53"/>
  <c r="L122" i="53"/>
  <c r="K122" i="53"/>
  <c r="L121" i="53"/>
  <c r="K121" i="53"/>
  <c r="L120" i="53"/>
  <c r="K120" i="53"/>
  <c r="L119" i="53"/>
  <c r="K119" i="53"/>
  <c r="L118" i="53"/>
  <c r="K118" i="53"/>
  <c r="L117" i="53"/>
  <c r="K117" i="53"/>
  <c r="L116" i="53"/>
  <c r="K116" i="53"/>
  <c r="L115" i="53"/>
  <c r="K115" i="53"/>
  <c r="L114" i="53"/>
  <c r="K114" i="53"/>
  <c r="L113" i="53"/>
  <c r="K113" i="53"/>
  <c r="L112" i="53"/>
  <c r="K112" i="53"/>
  <c r="L111" i="53"/>
  <c r="K111" i="53"/>
  <c r="L110" i="53"/>
  <c r="K110" i="53"/>
  <c r="L109" i="53"/>
  <c r="K109" i="53"/>
  <c r="L108" i="53"/>
  <c r="K108" i="53"/>
  <c r="L107" i="53"/>
  <c r="K107" i="53"/>
  <c r="L106" i="53"/>
  <c r="K106" i="53"/>
  <c r="L105" i="53"/>
  <c r="K105" i="53"/>
  <c r="L104" i="53"/>
  <c r="K104" i="53"/>
  <c r="L103" i="53"/>
  <c r="K103" i="53"/>
  <c r="L102" i="53"/>
  <c r="K102" i="53"/>
  <c r="L101" i="53"/>
  <c r="K101" i="53"/>
  <c r="L100" i="53"/>
  <c r="K100" i="53"/>
  <c r="L99" i="53"/>
  <c r="K99" i="53"/>
  <c r="L98" i="53"/>
  <c r="K98" i="53"/>
  <c r="L97" i="53"/>
  <c r="K97" i="53"/>
  <c r="L96" i="53"/>
  <c r="K96" i="53"/>
  <c r="L95" i="53"/>
  <c r="K95" i="53"/>
  <c r="L94" i="53"/>
  <c r="K94" i="53"/>
  <c r="L93" i="53"/>
  <c r="K93" i="53"/>
  <c r="L92" i="53"/>
  <c r="K92" i="53"/>
  <c r="L91" i="53"/>
  <c r="K91" i="53"/>
  <c r="L90" i="53"/>
  <c r="K90" i="53"/>
  <c r="L89" i="53"/>
  <c r="K89" i="53"/>
  <c r="L88" i="53"/>
  <c r="K88" i="53"/>
  <c r="L87" i="53"/>
  <c r="K87" i="53"/>
  <c r="L86" i="53"/>
  <c r="K86" i="53"/>
  <c r="L85" i="53"/>
  <c r="K85" i="53"/>
  <c r="L84" i="53"/>
  <c r="K84" i="53"/>
  <c r="L83" i="53"/>
  <c r="K83" i="53"/>
  <c r="L82" i="53"/>
  <c r="K82" i="53"/>
  <c r="L81" i="53"/>
  <c r="K81" i="53"/>
  <c r="L80" i="53"/>
  <c r="K80" i="53"/>
  <c r="L79" i="53"/>
  <c r="K79" i="53"/>
  <c r="L78" i="53"/>
  <c r="K78" i="53"/>
  <c r="L77" i="53"/>
  <c r="K77" i="53"/>
  <c r="L76" i="53"/>
  <c r="K76" i="53"/>
  <c r="L75" i="53"/>
  <c r="K75" i="53"/>
  <c r="L74" i="53"/>
  <c r="K74" i="53"/>
  <c r="L73" i="53"/>
  <c r="K73" i="53"/>
  <c r="L72" i="53"/>
  <c r="K72" i="53"/>
  <c r="L71" i="53"/>
  <c r="K71" i="53"/>
  <c r="L70" i="53"/>
  <c r="K70" i="53"/>
  <c r="L69" i="53"/>
  <c r="K69" i="53"/>
  <c r="L68" i="53"/>
  <c r="K68" i="53"/>
  <c r="L67" i="53"/>
  <c r="K67" i="53"/>
  <c r="L66" i="53"/>
  <c r="K66" i="53"/>
  <c r="L65" i="53"/>
  <c r="K65" i="53"/>
  <c r="L64" i="53"/>
  <c r="K64" i="53"/>
  <c r="L63" i="53"/>
  <c r="K63" i="53"/>
  <c r="L62" i="53"/>
  <c r="K62" i="53"/>
  <c r="L61" i="53"/>
  <c r="K61" i="53"/>
  <c r="L60" i="53"/>
  <c r="K60" i="53"/>
  <c r="L59" i="53"/>
  <c r="K59" i="53"/>
  <c r="L58" i="53"/>
  <c r="K58" i="53"/>
  <c r="L57" i="53"/>
  <c r="K57" i="53"/>
  <c r="L56" i="53"/>
  <c r="K56" i="53"/>
  <c r="L55" i="53"/>
  <c r="K55" i="53"/>
  <c r="L54" i="53"/>
  <c r="K54" i="53"/>
  <c r="L53" i="53"/>
  <c r="K53" i="53"/>
  <c r="L52" i="53"/>
  <c r="K52" i="53"/>
  <c r="L51" i="53"/>
  <c r="K51" i="53"/>
  <c r="L50" i="53"/>
  <c r="K50" i="53"/>
  <c r="L49" i="53"/>
  <c r="K49" i="53"/>
  <c r="L48" i="53"/>
  <c r="K48" i="53"/>
  <c r="L47" i="53"/>
  <c r="K47" i="53"/>
  <c r="L46" i="53"/>
  <c r="K46" i="53"/>
  <c r="L45" i="53"/>
  <c r="K45" i="53"/>
  <c r="L44" i="53"/>
  <c r="K44" i="53"/>
  <c r="L43" i="53"/>
  <c r="K43" i="53"/>
  <c r="L42" i="53"/>
  <c r="K42" i="53"/>
  <c r="L41" i="53"/>
  <c r="K41" i="53"/>
  <c r="L40" i="53"/>
  <c r="K40" i="53"/>
  <c r="L39" i="53"/>
  <c r="K39" i="53"/>
  <c r="L38" i="53"/>
  <c r="K38" i="53"/>
  <c r="L37" i="53"/>
  <c r="K37" i="53"/>
  <c r="L36" i="53"/>
  <c r="K36" i="53"/>
  <c r="L35" i="53"/>
  <c r="K35" i="53"/>
  <c r="L34" i="53"/>
  <c r="K34" i="53"/>
  <c r="L33" i="53"/>
  <c r="K33" i="53"/>
  <c r="L32" i="53"/>
  <c r="K32" i="53"/>
  <c r="L31" i="53"/>
  <c r="K31" i="53"/>
  <c r="L30" i="53"/>
  <c r="K30" i="53"/>
  <c r="L29" i="53"/>
  <c r="K29" i="53"/>
  <c r="L28" i="53"/>
  <c r="K28" i="53"/>
  <c r="L27" i="53"/>
  <c r="K27" i="53"/>
  <c r="L26" i="53"/>
  <c r="K26" i="53"/>
  <c r="L25" i="53"/>
  <c r="K25" i="53"/>
  <c r="L24" i="53"/>
  <c r="K24" i="53"/>
  <c r="L23" i="53"/>
  <c r="K23" i="53"/>
  <c r="L22" i="53"/>
  <c r="K22" i="53"/>
  <c r="L21" i="53"/>
  <c r="K21" i="53"/>
  <c r="L20" i="53"/>
  <c r="K20" i="53"/>
  <c r="L19" i="53"/>
  <c r="K19" i="53"/>
  <c r="L18" i="53"/>
  <c r="K18" i="53"/>
  <c r="L17" i="53"/>
  <c r="K17" i="53"/>
  <c r="L16" i="53"/>
  <c r="K16" i="53"/>
  <c r="L15" i="53"/>
  <c r="K15" i="53"/>
  <c r="L14" i="53"/>
  <c r="K14" i="53"/>
  <c r="L13" i="53"/>
  <c r="K13" i="53"/>
  <c r="L12" i="53"/>
  <c r="K12" i="53"/>
  <c r="L11" i="53"/>
  <c r="K11" i="53"/>
  <c r="L10" i="53"/>
  <c r="K10" i="53"/>
  <c r="L9" i="53"/>
  <c r="K9" i="53"/>
  <c r="L8" i="53"/>
  <c r="K8" i="53"/>
  <c r="L7" i="53"/>
  <c r="K7" i="53"/>
  <c r="L6" i="53"/>
  <c r="K6" i="53"/>
  <c r="L5" i="53"/>
  <c r="K5" i="53"/>
  <c r="L4" i="53"/>
  <c r="K4" i="53"/>
  <c r="L3" i="53"/>
  <c r="K3" i="53"/>
  <c r="L10" i="27" l="1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135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204" i="27"/>
  <c r="L205" i="27"/>
  <c r="L206" i="27"/>
  <c r="L207" i="27"/>
  <c r="L208" i="27"/>
  <c r="L209" i="27"/>
  <c r="L210" i="27"/>
  <c r="L211" i="27"/>
  <c r="L212" i="27"/>
  <c r="L213" i="27"/>
  <c r="L214" i="27"/>
  <c r="L215" i="27"/>
  <c r="L216" i="27"/>
  <c r="L217" i="27"/>
  <c r="L218" i="27"/>
  <c r="L219" i="27"/>
  <c r="L220" i="27"/>
  <c r="L221" i="27"/>
  <c r="L222" i="27"/>
  <c r="L223" i="27"/>
  <c r="L224" i="27"/>
  <c r="L225" i="27"/>
  <c r="L226" i="27"/>
  <c r="L227" i="27"/>
  <c r="L228" i="27"/>
  <c r="L229" i="27"/>
  <c r="L230" i="27"/>
  <c r="L231" i="27"/>
  <c r="L232" i="27"/>
  <c r="L233" i="27"/>
  <c r="L234" i="27"/>
  <c r="L235" i="27"/>
  <c r="L236" i="27"/>
  <c r="L237" i="27"/>
  <c r="L238" i="27"/>
  <c r="L239" i="27"/>
  <c r="L240" i="27"/>
  <c r="L241" i="27"/>
  <c r="L242" i="27"/>
  <c r="L243" i="27"/>
  <c r="L244" i="27"/>
  <c r="L245" i="27"/>
  <c r="L246" i="27"/>
  <c r="L247" i="27"/>
  <c r="L248" i="27"/>
  <c r="L249" i="27"/>
  <c r="L250" i="27"/>
  <c r="L251" i="27"/>
  <c r="L252" i="27"/>
  <c r="L253" i="27"/>
  <c r="L254" i="27"/>
  <c r="L255" i="27"/>
  <c r="L256" i="27"/>
  <c r="L257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L9" i="27"/>
  <c r="K9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K4" i="52" l="1"/>
  <c r="K5" i="52"/>
  <c r="K6" i="52"/>
  <c r="K7" i="52"/>
  <c r="K8" i="52"/>
  <c r="K9" i="52"/>
  <c r="K10" i="52"/>
  <c r="K3" i="52"/>
  <c r="H4" i="52"/>
  <c r="H5" i="52"/>
  <c r="H6" i="52"/>
  <c r="H7" i="52"/>
  <c r="H8" i="52"/>
  <c r="H9" i="52"/>
  <c r="L3" i="52"/>
  <c r="H3" i="52"/>
  <c r="H2" i="52"/>
  <c r="L5" i="50" l="1"/>
  <c r="K5" i="50"/>
  <c r="K9" i="50"/>
  <c r="L9" i="50"/>
  <c r="L64" i="15" l="1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63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H46" i="15"/>
  <c r="H47" i="15"/>
  <c r="H48" i="15"/>
  <c r="H49" i="15"/>
  <c r="H50" i="15"/>
  <c r="H51" i="15"/>
  <c r="H52" i="15"/>
  <c r="H53" i="15"/>
  <c r="H54" i="15"/>
  <c r="K15" i="50" l="1"/>
  <c r="K16" i="50"/>
  <c r="K10" i="50"/>
  <c r="K7" i="50"/>
  <c r="K11" i="50"/>
  <c r="K8" i="50"/>
  <c r="K12" i="50"/>
  <c r="K4" i="50"/>
  <c r="K6" i="50"/>
  <c r="L16" i="4" l="1"/>
  <c r="K16" i="4"/>
  <c r="L15" i="4"/>
  <c r="K15" i="4"/>
  <c r="L14" i="4"/>
  <c r="K14" i="4"/>
  <c r="L13" i="4"/>
  <c r="K13" i="4"/>
  <c r="H13" i="4"/>
  <c r="L12" i="4"/>
  <c r="K12" i="4"/>
  <c r="H12" i="4"/>
  <c r="L11" i="4"/>
  <c r="K11" i="4"/>
  <c r="H11" i="4"/>
  <c r="L10" i="4"/>
  <c r="K10" i="4"/>
  <c r="H10" i="4"/>
  <c r="L9" i="4"/>
  <c r="K9" i="4"/>
  <c r="H9" i="4"/>
  <c r="L8" i="4"/>
  <c r="K8" i="4"/>
  <c r="H8" i="4"/>
  <c r="H7" i="4"/>
  <c r="L6" i="4"/>
  <c r="K6" i="4"/>
  <c r="H6" i="4"/>
  <c r="L5" i="4"/>
  <c r="K5" i="4"/>
  <c r="H5" i="4"/>
  <c r="L4" i="4"/>
  <c r="K4" i="4"/>
  <c r="H4" i="4"/>
  <c r="L3" i="4"/>
  <c r="K3" i="4"/>
  <c r="H3" i="4"/>
  <c r="H2" i="4"/>
  <c r="L135" i="44"/>
  <c r="K135" i="44"/>
  <c r="L134" i="44"/>
  <c r="L133" i="44"/>
  <c r="L132" i="44"/>
  <c r="K132" i="44"/>
  <c r="L131" i="44"/>
  <c r="K131" i="44"/>
  <c r="L130" i="44"/>
  <c r="K130" i="44"/>
  <c r="L129" i="44"/>
  <c r="K129" i="44"/>
  <c r="L128" i="44"/>
  <c r="K128" i="44"/>
  <c r="L127" i="44"/>
  <c r="K127" i="44"/>
  <c r="L126" i="44"/>
  <c r="K126" i="44"/>
  <c r="L125" i="44"/>
  <c r="K125" i="44"/>
  <c r="L124" i="44"/>
  <c r="K124" i="44"/>
  <c r="L123" i="44"/>
  <c r="K123" i="44"/>
  <c r="L121" i="44"/>
  <c r="K121" i="44"/>
  <c r="L120" i="44"/>
  <c r="K120" i="44"/>
  <c r="L119" i="44"/>
  <c r="K119" i="44"/>
  <c r="L118" i="44"/>
  <c r="K118" i="44"/>
  <c r="L117" i="44"/>
  <c r="K117" i="44"/>
  <c r="L116" i="44"/>
  <c r="K116" i="44"/>
  <c r="L115" i="44"/>
  <c r="K115" i="44"/>
  <c r="L114" i="44"/>
  <c r="K114" i="44"/>
  <c r="L113" i="44"/>
  <c r="K113" i="44"/>
  <c r="L112" i="44"/>
  <c r="K112" i="44"/>
  <c r="L111" i="44"/>
  <c r="K111" i="44"/>
  <c r="L110" i="44"/>
  <c r="K110" i="44"/>
  <c r="L109" i="44"/>
  <c r="K109" i="44"/>
  <c r="L108" i="44"/>
  <c r="K108" i="44"/>
  <c r="L107" i="44"/>
  <c r="K107" i="44"/>
  <c r="L106" i="44"/>
  <c r="K106" i="44"/>
  <c r="L105" i="44"/>
  <c r="K105" i="44"/>
  <c r="L104" i="44"/>
  <c r="K104" i="44"/>
  <c r="L103" i="44"/>
  <c r="K103" i="44"/>
  <c r="L102" i="44"/>
  <c r="K102" i="44"/>
  <c r="L101" i="44"/>
  <c r="K101" i="44"/>
  <c r="L100" i="44"/>
  <c r="K100" i="44"/>
  <c r="L99" i="44"/>
  <c r="K99" i="44"/>
  <c r="L98" i="44"/>
  <c r="K98" i="44"/>
  <c r="L97" i="44"/>
  <c r="K97" i="44"/>
  <c r="L96" i="44"/>
  <c r="K96" i="44"/>
  <c r="L95" i="44"/>
  <c r="K95" i="44"/>
  <c r="L94" i="44"/>
  <c r="K94" i="44"/>
  <c r="L93" i="44"/>
  <c r="K93" i="44"/>
  <c r="L92" i="44"/>
  <c r="K92" i="44"/>
  <c r="L91" i="44"/>
  <c r="K91" i="44"/>
  <c r="L90" i="44"/>
  <c r="K90" i="44"/>
  <c r="L89" i="44"/>
  <c r="K89" i="44"/>
  <c r="H89" i="44"/>
  <c r="L88" i="44"/>
  <c r="K88" i="44"/>
  <c r="H88" i="44"/>
  <c r="L87" i="44"/>
  <c r="K87" i="44"/>
  <c r="H87" i="44"/>
  <c r="L86" i="44"/>
  <c r="K86" i="44"/>
  <c r="H86" i="44"/>
  <c r="L85" i="44"/>
  <c r="K85" i="44"/>
  <c r="H85" i="44"/>
  <c r="L84" i="44"/>
  <c r="K84" i="44"/>
  <c r="H84" i="44"/>
  <c r="L83" i="44"/>
  <c r="K83" i="44"/>
  <c r="H83" i="44"/>
  <c r="L82" i="44"/>
  <c r="K82" i="44"/>
  <c r="H82" i="44"/>
  <c r="L81" i="44"/>
  <c r="K81" i="44"/>
  <c r="H81" i="44"/>
  <c r="L80" i="44"/>
  <c r="K80" i="44"/>
  <c r="H80" i="44"/>
  <c r="L79" i="44"/>
  <c r="K79" i="44"/>
  <c r="H79" i="44"/>
  <c r="L78" i="44"/>
  <c r="K78" i="44"/>
  <c r="H78" i="44"/>
  <c r="L77" i="44"/>
  <c r="K77" i="44"/>
  <c r="H77" i="44"/>
  <c r="L76" i="44"/>
  <c r="K76" i="44"/>
  <c r="H76" i="44"/>
  <c r="L75" i="44"/>
  <c r="K75" i="44"/>
  <c r="H75" i="44"/>
  <c r="L74" i="44"/>
  <c r="K74" i="44"/>
  <c r="H74" i="44"/>
  <c r="L73" i="44"/>
  <c r="K73" i="44"/>
  <c r="H73" i="44"/>
  <c r="L72" i="44"/>
  <c r="K72" i="44"/>
  <c r="H72" i="44"/>
  <c r="L71" i="44"/>
  <c r="K71" i="44"/>
  <c r="H71" i="44"/>
  <c r="L70" i="44"/>
  <c r="K70" i="44"/>
  <c r="H70" i="44"/>
  <c r="L69" i="44"/>
  <c r="K69" i="44"/>
  <c r="H69" i="44"/>
  <c r="L68" i="44"/>
  <c r="K68" i="44"/>
  <c r="H68" i="44"/>
  <c r="L67" i="44"/>
  <c r="K67" i="44"/>
  <c r="H67" i="44"/>
  <c r="L66" i="44"/>
  <c r="K66" i="44"/>
  <c r="H66" i="44"/>
  <c r="L65" i="44"/>
  <c r="K65" i="44"/>
  <c r="H65" i="44"/>
  <c r="L64" i="44"/>
  <c r="K64" i="44"/>
  <c r="H64" i="44"/>
  <c r="L63" i="44"/>
  <c r="K63" i="44"/>
  <c r="H63" i="44"/>
  <c r="L62" i="44"/>
  <c r="K62" i="44"/>
  <c r="H62" i="44"/>
  <c r="L61" i="44"/>
  <c r="K61" i="44"/>
  <c r="H61" i="44"/>
  <c r="L60" i="44"/>
  <c r="K60" i="44"/>
  <c r="H60" i="44"/>
  <c r="L59" i="44"/>
  <c r="K59" i="44"/>
  <c r="H59" i="44"/>
  <c r="L58" i="44"/>
  <c r="K58" i="44"/>
  <c r="H58" i="44"/>
  <c r="L57" i="44"/>
  <c r="K57" i="44"/>
  <c r="H57" i="44"/>
  <c r="L56" i="44"/>
  <c r="K56" i="44"/>
  <c r="H56" i="44"/>
  <c r="L55" i="44"/>
  <c r="K55" i="44"/>
  <c r="H55" i="44"/>
  <c r="L54" i="44"/>
  <c r="K54" i="44"/>
  <c r="H54" i="44"/>
  <c r="H53" i="44"/>
  <c r="L52" i="44"/>
  <c r="K52" i="44"/>
  <c r="H52" i="44"/>
  <c r="L51" i="44"/>
  <c r="K51" i="44"/>
  <c r="H51" i="44"/>
  <c r="L50" i="44"/>
  <c r="K50" i="44"/>
  <c r="H50" i="44"/>
  <c r="L49" i="44"/>
  <c r="K49" i="44"/>
  <c r="H49" i="44"/>
  <c r="L48" i="44"/>
  <c r="K48" i="44"/>
  <c r="H48" i="44"/>
  <c r="L47" i="44"/>
  <c r="K47" i="44"/>
  <c r="H47" i="44"/>
  <c r="L46" i="44"/>
  <c r="K46" i="44"/>
  <c r="H46" i="44"/>
  <c r="L45" i="44"/>
  <c r="K45" i="44"/>
  <c r="H45" i="44"/>
  <c r="L44" i="44"/>
  <c r="K44" i="44"/>
  <c r="H44" i="44"/>
  <c r="L43" i="44"/>
  <c r="K43" i="44"/>
  <c r="H43" i="44"/>
  <c r="L42" i="44"/>
  <c r="K42" i="44"/>
  <c r="H42" i="44"/>
  <c r="L41" i="44"/>
  <c r="K41" i="44"/>
  <c r="H41" i="44"/>
  <c r="L40" i="44"/>
  <c r="K40" i="44"/>
  <c r="H40" i="44"/>
  <c r="L39" i="44"/>
  <c r="K39" i="44"/>
  <c r="H39" i="44"/>
  <c r="L38" i="44"/>
  <c r="K38" i="44"/>
  <c r="H38" i="44"/>
  <c r="L37" i="44"/>
  <c r="K37" i="44"/>
  <c r="H37" i="44"/>
  <c r="L36" i="44"/>
  <c r="K36" i="44"/>
  <c r="H36" i="44"/>
  <c r="L35" i="44"/>
  <c r="K35" i="44"/>
  <c r="H35" i="44"/>
  <c r="L34" i="44"/>
  <c r="K34" i="44"/>
  <c r="H34" i="44"/>
  <c r="L33" i="44"/>
  <c r="K33" i="44"/>
  <c r="H33" i="44"/>
  <c r="L32" i="44"/>
  <c r="K32" i="44"/>
  <c r="H32" i="44"/>
  <c r="L31" i="44"/>
  <c r="K31" i="44"/>
  <c r="H31" i="44"/>
  <c r="L30" i="44"/>
  <c r="K30" i="44"/>
  <c r="H30" i="44"/>
  <c r="L29" i="44"/>
  <c r="K29" i="44"/>
  <c r="H29" i="44"/>
  <c r="L28" i="44"/>
  <c r="K28" i="44"/>
  <c r="H28" i="44"/>
  <c r="L27" i="44"/>
  <c r="K27" i="44"/>
  <c r="H27" i="44"/>
  <c r="L26" i="44"/>
  <c r="K26" i="44"/>
  <c r="H26" i="44"/>
  <c r="L25" i="44"/>
  <c r="K25" i="44"/>
  <c r="H25" i="44"/>
  <c r="L24" i="44"/>
  <c r="K24" i="44"/>
  <c r="H24" i="44"/>
  <c r="L23" i="44"/>
  <c r="K23" i="44"/>
  <c r="H23" i="44"/>
  <c r="L22" i="44"/>
  <c r="K22" i="44"/>
  <c r="H22" i="44"/>
  <c r="L21" i="44"/>
  <c r="K21" i="44"/>
  <c r="H21" i="44"/>
  <c r="L20" i="44"/>
  <c r="K20" i="44"/>
  <c r="H20" i="44"/>
  <c r="L19" i="44"/>
  <c r="K19" i="44"/>
  <c r="H19" i="44"/>
  <c r="L18" i="44"/>
  <c r="K18" i="44"/>
  <c r="H18" i="44"/>
  <c r="L17" i="44"/>
  <c r="K17" i="44"/>
  <c r="H17" i="44"/>
  <c r="L16" i="44"/>
  <c r="K16" i="44"/>
  <c r="H16" i="44"/>
  <c r="L15" i="44"/>
  <c r="K15" i="44"/>
  <c r="H15" i="44"/>
  <c r="L14" i="44"/>
  <c r="K14" i="44"/>
  <c r="H14" i="44"/>
  <c r="L13" i="44"/>
  <c r="K13" i="44"/>
  <c r="H13" i="44"/>
  <c r="L12" i="44"/>
  <c r="K12" i="44"/>
  <c r="H12" i="44"/>
  <c r="L11" i="44"/>
  <c r="K11" i="44"/>
  <c r="H11" i="44"/>
  <c r="L10" i="44"/>
  <c r="K10" i="44"/>
  <c r="H10" i="44"/>
  <c r="L9" i="44"/>
  <c r="K9" i="44"/>
  <c r="H9" i="44"/>
  <c r="L8" i="44"/>
  <c r="K8" i="44"/>
  <c r="H8" i="44"/>
  <c r="L7" i="44"/>
  <c r="K7" i="44"/>
  <c r="H7" i="44"/>
  <c r="L6" i="44"/>
  <c r="K6" i="44"/>
  <c r="H6" i="44"/>
  <c r="L5" i="44"/>
  <c r="K5" i="44"/>
  <c r="H5" i="44"/>
  <c r="L4" i="44"/>
  <c r="K4" i="44"/>
  <c r="H4" i="44"/>
  <c r="L3" i="44"/>
  <c r="K3" i="44"/>
  <c r="H3" i="44"/>
  <c r="H2" i="44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6" i="32"/>
  <c r="K56" i="32"/>
  <c r="L55" i="32"/>
  <c r="K55" i="32"/>
  <c r="L54" i="32"/>
  <c r="K54" i="32"/>
  <c r="L53" i="32"/>
  <c r="K53" i="32"/>
  <c r="L52" i="32"/>
  <c r="K52" i="32"/>
  <c r="L51" i="32"/>
  <c r="K51" i="32"/>
  <c r="L50" i="32"/>
  <c r="K50" i="32"/>
  <c r="H50" i="32"/>
  <c r="L49" i="32"/>
  <c r="K49" i="32"/>
  <c r="H49" i="32"/>
  <c r="L48" i="32"/>
  <c r="K48" i="32"/>
  <c r="H48" i="32"/>
  <c r="L47" i="32"/>
  <c r="K47" i="32"/>
  <c r="H47" i="32"/>
  <c r="L46" i="32"/>
  <c r="K46" i="32"/>
  <c r="H46" i="32"/>
  <c r="L45" i="32"/>
  <c r="K45" i="32"/>
  <c r="H45" i="32"/>
  <c r="L44" i="32"/>
  <c r="K44" i="32"/>
  <c r="H44" i="32"/>
  <c r="L43" i="32"/>
  <c r="K43" i="32"/>
  <c r="H43" i="32"/>
  <c r="L42" i="32"/>
  <c r="K42" i="32"/>
  <c r="H42" i="32"/>
  <c r="L41" i="32"/>
  <c r="K41" i="32"/>
  <c r="H41" i="32"/>
  <c r="L40" i="32"/>
  <c r="K40" i="32"/>
  <c r="H40" i="32"/>
  <c r="L39" i="32"/>
  <c r="K39" i="32"/>
  <c r="H39" i="32"/>
  <c r="L38" i="32"/>
  <c r="K38" i="32"/>
  <c r="H38" i="32"/>
  <c r="L37" i="32"/>
  <c r="K37" i="32"/>
  <c r="H37" i="32"/>
  <c r="H36" i="32"/>
  <c r="L35" i="32"/>
  <c r="K35" i="32"/>
  <c r="H35" i="32"/>
  <c r="L34" i="32"/>
  <c r="K34" i="32"/>
  <c r="H34" i="32"/>
  <c r="L33" i="32"/>
  <c r="K33" i="32"/>
  <c r="H33" i="32"/>
  <c r="L32" i="32"/>
  <c r="K32" i="32"/>
  <c r="H32" i="32"/>
  <c r="L31" i="32"/>
  <c r="K31" i="32"/>
  <c r="H31" i="32"/>
  <c r="L30" i="32"/>
  <c r="K30" i="32"/>
  <c r="H30" i="32"/>
  <c r="L29" i="32"/>
  <c r="K29" i="32"/>
  <c r="H29" i="32"/>
  <c r="L28" i="32"/>
  <c r="K28" i="32"/>
  <c r="H28" i="32"/>
  <c r="L27" i="32"/>
  <c r="K27" i="32"/>
  <c r="H27" i="32"/>
  <c r="L26" i="32"/>
  <c r="K26" i="32"/>
  <c r="H26" i="32"/>
  <c r="L25" i="32"/>
  <c r="K25" i="32"/>
  <c r="H25" i="32"/>
  <c r="L24" i="32"/>
  <c r="K24" i="32"/>
  <c r="H24" i="32"/>
  <c r="L23" i="32"/>
  <c r="K23" i="32"/>
  <c r="H23" i="32"/>
  <c r="L22" i="32"/>
  <c r="K22" i="32"/>
  <c r="H22" i="32"/>
  <c r="L21" i="32"/>
  <c r="K21" i="32"/>
  <c r="H21" i="32"/>
  <c r="L20" i="32"/>
  <c r="K20" i="32"/>
  <c r="H20" i="32"/>
  <c r="H19" i="32"/>
  <c r="L18" i="32"/>
  <c r="K18" i="32"/>
  <c r="H18" i="32"/>
  <c r="L17" i="32"/>
  <c r="K17" i="32"/>
  <c r="H17" i="32"/>
  <c r="L16" i="32"/>
  <c r="K16" i="32"/>
  <c r="H16" i="32"/>
  <c r="L15" i="32"/>
  <c r="K15" i="32"/>
  <c r="H15" i="32"/>
  <c r="L14" i="32"/>
  <c r="K14" i="32"/>
  <c r="H14" i="32"/>
  <c r="L13" i="32"/>
  <c r="K13" i="32"/>
  <c r="H13" i="32"/>
  <c r="L12" i="32"/>
  <c r="K12" i="32"/>
  <c r="H12" i="32"/>
  <c r="L11" i="32"/>
  <c r="K11" i="32"/>
  <c r="H11" i="32"/>
  <c r="L10" i="32"/>
  <c r="K10" i="32"/>
  <c r="H10" i="32"/>
  <c r="L9" i="32"/>
  <c r="K9" i="32"/>
  <c r="H9" i="32"/>
  <c r="L8" i="32"/>
  <c r="K8" i="32"/>
  <c r="H8" i="32"/>
  <c r="L7" i="32"/>
  <c r="K7" i="32"/>
  <c r="H7" i="32"/>
  <c r="L6" i="32"/>
  <c r="K6" i="32"/>
  <c r="H6" i="32"/>
  <c r="L5" i="32"/>
  <c r="K5" i="32"/>
  <c r="H5" i="32"/>
  <c r="L4" i="32"/>
  <c r="K4" i="32"/>
  <c r="H4" i="32"/>
  <c r="L3" i="32"/>
  <c r="K3" i="32"/>
  <c r="H3" i="32"/>
  <c r="H2" i="32"/>
  <c r="L61" i="15"/>
  <c r="K61" i="15"/>
  <c r="L60" i="15"/>
  <c r="K60" i="15"/>
  <c r="L59" i="15"/>
  <c r="K59" i="15"/>
  <c r="L58" i="15"/>
  <c r="K58" i="15"/>
  <c r="L57" i="15"/>
  <c r="K57" i="15"/>
  <c r="L56" i="15"/>
  <c r="K56" i="15"/>
  <c r="L55" i="15"/>
  <c r="K55" i="15"/>
  <c r="L54" i="15"/>
  <c r="K54" i="15"/>
  <c r="L53" i="15"/>
  <c r="K53" i="15"/>
  <c r="L52" i="15"/>
  <c r="K52" i="15"/>
  <c r="L51" i="15"/>
  <c r="K51" i="15"/>
  <c r="L50" i="15"/>
  <c r="K50" i="15"/>
  <c r="L49" i="15"/>
  <c r="K49" i="15"/>
  <c r="L48" i="15"/>
  <c r="K48" i="15"/>
  <c r="L47" i="15"/>
  <c r="K47" i="15"/>
  <c r="L46" i="15"/>
  <c r="K46" i="15"/>
  <c r="L45" i="15"/>
  <c r="K45" i="15"/>
  <c r="H45" i="15"/>
  <c r="L44" i="15"/>
  <c r="K44" i="15"/>
  <c r="H44" i="15"/>
  <c r="L43" i="15"/>
  <c r="K43" i="15"/>
  <c r="H43" i="15"/>
  <c r="L42" i="15"/>
  <c r="K42" i="15"/>
  <c r="H42" i="15"/>
  <c r="L41" i="15"/>
  <c r="K41" i="15"/>
  <c r="H41" i="15"/>
  <c r="L40" i="15"/>
  <c r="K40" i="15"/>
  <c r="H40" i="15"/>
  <c r="L39" i="15"/>
  <c r="K39" i="15"/>
  <c r="H39" i="15"/>
  <c r="L38" i="15"/>
  <c r="K38" i="15"/>
  <c r="H38" i="15"/>
  <c r="L37" i="15"/>
  <c r="K37" i="15"/>
  <c r="H37" i="15"/>
  <c r="L36" i="15"/>
  <c r="K36" i="15"/>
  <c r="H36" i="15"/>
  <c r="L35" i="15"/>
  <c r="K35" i="15"/>
  <c r="H35" i="15"/>
  <c r="L34" i="15"/>
  <c r="K34" i="15"/>
  <c r="H34" i="15"/>
  <c r="L33" i="15"/>
  <c r="K33" i="15"/>
  <c r="H33" i="15"/>
  <c r="L32" i="15"/>
  <c r="K32" i="15"/>
  <c r="H32" i="15"/>
  <c r="L31" i="15"/>
  <c r="K31" i="15"/>
  <c r="H31" i="15"/>
  <c r="L30" i="15"/>
  <c r="K30" i="15"/>
  <c r="H30" i="15"/>
  <c r="L29" i="15"/>
  <c r="K29" i="15"/>
  <c r="H29" i="15"/>
  <c r="L28" i="15"/>
  <c r="K28" i="15"/>
  <c r="H28" i="15"/>
  <c r="H27" i="15"/>
  <c r="L26" i="15"/>
  <c r="K26" i="15"/>
  <c r="H26" i="15"/>
  <c r="L25" i="15"/>
  <c r="K25" i="15"/>
  <c r="H25" i="15"/>
  <c r="H24" i="15"/>
  <c r="L23" i="15"/>
  <c r="K23" i="15"/>
  <c r="H23" i="15"/>
  <c r="L22" i="15"/>
  <c r="K22" i="15"/>
  <c r="H22" i="15"/>
  <c r="H21" i="15"/>
  <c r="L20" i="15"/>
  <c r="K20" i="15"/>
  <c r="H20" i="15"/>
  <c r="L19" i="15"/>
  <c r="K19" i="15"/>
  <c r="H19" i="15"/>
  <c r="L18" i="15"/>
  <c r="K18" i="15"/>
  <c r="H18" i="15"/>
  <c r="L17" i="15"/>
  <c r="K17" i="15"/>
  <c r="H17" i="15"/>
  <c r="L16" i="15"/>
  <c r="K16" i="15"/>
  <c r="H16" i="15"/>
  <c r="L15" i="15"/>
  <c r="K15" i="15"/>
  <c r="H15" i="15"/>
  <c r="L14" i="15"/>
  <c r="K14" i="15"/>
  <c r="H14" i="15"/>
  <c r="L13" i="15"/>
  <c r="K13" i="15"/>
  <c r="H13" i="15"/>
  <c r="L12" i="15"/>
  <c r="K12" i="15"/>
  <c r="H12" i="15"/>
  <c r="L11" i="15"/>
  <c r="K11" i="15"/>
  <c r="H11" i="15"/>
  <c r="L10" i="15"/>
  <c r="K10" i="15"/>
  <c r="H10" i="15"/>
  <c r="H9" i="15"/>
  <c r="L8" i="15"/>
  <c r="K8" i="15"/>
  <c r="H8" i="15"/>
  <c r="L7" i="15"/>
  <c r="K7" i="15"/>
  <c r="H7" i="15"/>
  <c r="L6" i="15"/>
  <c r="K6" i="15"/>
  <c r="H6" i="15"/>
  <c r="L5" i="15"/>
  <c r="K5" i="15"/>
  <c r="H5" i="15"/>
  <c r="L4" i="15"/>
  <c r="K4" i="15"/>
  <c r="H4" i="15"/>
  <c r="L3" i="15"/>
  <c r="K3" i="15"/>
  <c r="H3" i="15"/>
  <c r="H2" i="15"/>
  <c r="L15" i="16"/>
  <c r="K15" i="16"/>
  <c r="L14" i="16"/>
  <c r="K14" i="16"/>
  <c r="L13" i="16"/>
  <c r="K13" i="16"/>
  <c r="L11" i="16"/>
  <c r="K11" i="16"/>
  <c r="L10" i="16"/>
  <c r="K10" i="16"/>
  <c r="H10" i="16"/>
  <c r="L9" i="16"/>
  <c r="K9" i="16"/>
  <c r="H9" i="16"/>
  <c r="H8" i="16"/>
  <c r="L7" i="16"/>
  <c r="K7" i="16"/>
  <c r="H7" i="16"/>
  <c r="L6" i="16"/>
  <c r="K6" i="16"/>
  <c r="H6" i="16"/>
  <c r="L5" i="16"/>
  <c r="K5" i="16"/>
  <c r="H5" i="16"/>
  <c r="L4" i="16"/>
  <c r="H4" i="16"/>
  <c r="L3" i="16"/>
  <c r="H3" i="16"/>
  <c r="H2" i="16"/>
  <c r="L8" i="23"/>
  <c r="K8" i="23"/>
  <c r="L7" i="23"/>
  <c r="K7" i="23"/>
  <c r="H6" i="23"/>
  <c r="L5" i="23"/>
  <c r="K5" i="23"/>
  <c r="H5" i="23"/>
  <c r="L4" i="23"/>
  <c r="K4" i="23"/>
  <c r="H4" i="23"/>
  <c r="L3" i="23"/>
  <c r="K3" i="23"/>
  <c r="H3" i="23"/>
  <c r="H2" i="23"/>
  <c r="L8" i="31"/>
  <c r="L7" i="31"/>
  <c r="L6" i="31"/>
  <c r="H6" i="31"/>
  <c r="H5" i="31"/>
  <c r="L4" i="31"/>
  <c r="H4" i="31"/>
  <c r="L3" i="31"/>
  <c r="H3" i="31"/>
  <c r="H2" i="31"/>
  <c r="L16" i="50"/>
  <c r="L15" i="50"/>
  <c r="L14" i="50"/>
  <c r="K14" i="50"/>
  <c r="H13" i="50"/>
  <c r="L6" i="50"/>
  <c r="H12" i="50"/>
  <c r="H11" i="50"/>
  <c r="L4" i="50"/>
  <c r="H10" i="50"/>
  <c r="L12" i="50"/>
  <c r="H9" i="50"/>
  <c r="L8" i="50"/>
  <c r="H8" i="50"/>
  <c r="L11" i="50"/>
  <c r="H7" i="50"/>
  <c r="L7" i="50"/>
  <c r="H6" i="50"/>
  <c r="L10" i="50"/>
  <c r="H5" i="50"/>
  <c r="H4" i="50"/>
  <c r="L3" i="50"/>
  <c r="K3" i="50"/>
  <c r="H3" i="50"/>
  <c r="H2" i="50"/>
  <c r="L27" i="17"/>
  <c r="K27" i="17"/>
  <c r="L26" i="17"/>
  <c r="K26" i="17"/>
  <c r="H26" i="17"/>
  <c r="L25" i="17"/>
  <c r="K25" i="17"/>
  <c r="H25" i="17"/>
  <c r="L24" i="17"/>
  <c r="K24" i="17"/>
  <c r="H24" i="17"/>
  <c r="L23" i="17"/>
  <c r="K23" i="17"/>
  <c r="H23" i="17"/>
  <c r="L22" i="17"/>
  <c r="K22" i="17"/>
  <c r="H22" i="17"/>
  <c r="L21" i="17"/>
  <c r="K21" i="17"/>
  <c r="H21" i="17"/>
  <c r="L20" i="17"/>
  <c r="K20" i="17"/>
  <c r="H20" i="17"/>
  <c r="L19" i="17"/>
  <c r="K19" i="17"/>
  <c r="H19" i="17"/>
  <c r="L18" i="17"/>
  <c r="K18" i="17"/>
  <c r="H18" i="17"/>
  <c r="L17" i="17"/>
  <c r="K17" i="17"/>
  <c r="H17" i="17"/>
  <c r="L16" i="17"/>
  <c r="K16" i="17"/>
  <c r="H16" i="17"/>
  <c r="L15" i="17"/>
  <c r="K15" i="17"/>
  <c r="H15" i="17"/>
  <c r="L14" i="17"/>
  <c r="K14" i="17"/>
  <c r="H14" i="17"/>
  <c r="L13" i="17"/>
  <c r="K13" i="17"/>
  <c r="H13" i="17"/>
  <c r="L12" i="17"/>
  <c r="K12" i="17"/>
  <c r="H12" i="17"/>
  <c r="L11" i="17"/>
  <c r="K11" i="17"/>
  <c r="H11" i="17"/>
  <c r="L10" i="17"/>
  <c r="K10" i="17"/>
  <c r="H10" i="17"/>
  <c r="L9" i="17"/>
  <c r="K9" i="17"/>
  <c r="H9" i="17"/>
  <c r="L8" i="17"/>
  <c r="K8" i="17"/>
  <c r="H8" i="17"/>
  <c r="L7" i="17"/>
  <c r="K7" i="17"/>
  <c r="H7" i="17"/>
  <c r="L6" i="17"/>
  <c r="K6" i="17"/>
  <c r="H6" i="17"/>
  <c r="L5" i="17"/>
  <c r="K5" i="17"/>
  <c r="H5" i="17"/>
  <c r="L4" i="17"/>
  <c r="K4" i="17"/>
  <c r="H4" i="17"/>
  <c r="L3" i="17"/>
  <c r="K3" i="17"/>
  <c r="H3" i="17"/>
  <c r="H2" i="17"/>
  <c r="L11" i="24"/>
  <c r="K11" i="24"/>
  <c r="L10" i="24"/>
  <c r="K10" i="24"/>
  <c r="L9" i="24"/>
  <c r="K9" i="24"/>
  <c r="H8" i="24"/>
  <c r="L7" i="24"/>
  <c r="K7" i="24"/>
  <c r="H7" i="24"/>
  <c r="L6" i="24"/>
  <c r="K6" i="24"/>
  <c r="H6" i="24"/>
  <c r="L5" i="24"/>
  <c r="K5" i="24"/>
  <c r="H5" i="24"/>
  <c r="L4" i="24"/>
  <c r="K4" i="24"/>
  <c r="H4" i="24"/>
  <c r="L3" i="24"/>
  <c r="K3" i="24"/>
  <c r="H3" i="24"/>
  <c r="H2" i="24"/>
  <c r="L27" i="26"/>
  <c r="K27" i="26"/>
  <c r="L26" i="26"/>
  <c r="K26" i="26"/>
  <c r="L25" i="26"/>
  <c r="K25" i="26"/>
  <c r="K23" i="26"/>
  <c r="L22" i="26"/>
  <c r="K22" i="26"/>
  <c r="L21" i="26"/>
  <c r="K21" i="26"/>
  <c r="L20" i="26"/>
  <c r="K20" i="26"/>
  <c r="H20" i="26"/>
  <c r="H19" i="26"/>
  <c r="L18" i="26"/>
  <c r="K18" i="26"/>
  <c r="H18" i="26"/>
  <c r="L17" i="26"/>
  <c r="K17" i="26"/>
  <c r="H17" i="26"/>
  <c r="L16" i="26"/>
  <c r="K16" i="26"/>
  <c r="H16" i="26"/>
  <c r="H15" i="26"/>
  <c r="L14" i="26"/>
  <c r="K14" i="26"/>
  <c r="H14" i="26"/>
  <c r="L13" i="26"/>
  <c r="K13" i="26"/>
  <c r="H13" i="26"/>
  <c r="L12" i="26"/>
  <c r="K12" i="26"/>
  <c r="H12" i="26"/>
  <c r="L11" i="26"/>
  <c r="K11" i="26"/>
  <c r="H11" i="26"/>
  <c r="L10" i="26"/>
  <c r="K10" i="26"/>
  <c r="H10" i="26"/>
  <c r="L9" i="26"/>
  <c r="K9" i="26"/>
  <c r="H9" i="26"/>
  <c r="L8" i="26"/>
  <c r="K8" i="26"/>
  <c r="H8" i="26"/>
  <c r="L7" i="26"/>
  <c r="K7" i="26"/>
  <c r="H7" i="26"/>
  <c r="L6" i="26"/>
  <c r="K6" i="26"/>
  <c r="H6" i="26"/>
  <c r="L5" i="26"/>
  <c r="K5" i="26"/>
  <c r="H5" i="26"/>
  <c r="L4" i="26"/>
  <c r="K4" i="26"/>
  <c r="H4" i="26"/>
  <c r="L3" i="26"/>
  <c r="K3" i="26"/>
  <c r="H3" i="26"/>
  <c r="H2" i="26"/>
  <c r="L5" i="33"/>
  <c r="L4" i="33"/>
  <c r="H4" i="33"/>
  <c r="L3" i="33"/>
  <c r="H3" i="33"/>
  <c r="H2" i="33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8" i="47"/>
  <c r="K18" i="47"/>
  <c r="L17" i="47"/>
  <c r="K17" i="47"/>
  <c r="L16" i="47"/>
  <c r="K16" i="47"/>
  <c r="L15" i="47"/>
  <c r="K15" i="47"/>
  <c r="L14" i="47"/>
  <c r="K14" i="47"/>
  <c r="L13" i="47"/>
  <c r="K13" i="47"/>
  <c r="L12" i="47"/>
  <c r="K12" i="47"/>
  <c r="L11" i="47"/>
  <c r="K11" i="47"/>
  <c r="L10" i="47"/>
  <c r="K10" i="47"/>
  <c r="L9" i="47"/>
  <c r="K9" i="47"/>
  <c r="L8" i="47"/>
  <c r="K8" i="47"/>
  <c r="L7" i="47"/>
  <c r="K7" i="47"/>
  <c r="L6" i="47"/>
  <c r="K6" i="47"/>
  <c r="L5" i="47"/>
  <c r="K5" i="47"/>
  <c r="L4" i="47"/>
  <c r="K4" i="47"/>
  <c r="L3" i="47"/>
  <c r="H2" i="47"/>
  <c r="L4" i="46"/>
  <c r="K4" i="46"/>
  <c r="L3" i="46"/>
  <c r="K3" i="46"/>
  <c r="H3" i="46"/>
  <c r="H2" i="46"/>
  <c r="L5" i="48"/>
  <c r="K5" i="48"/>
  <c r="L4" i="48"/>
  <c r="K4" i="48"/>
  <c r="H4" i="48"/>
  <c r="L3" i="48"/>
  <c r="K3" i="48"/>
  <c r="H3" i="48"/>
  <c r="H2" i="48"/>
  <c r="L735" i="3"/>
  <c r="K735" i="3"/>
  <c r="L734" i="3"/>
  <c r="K734" i="3"/>
  <c r="L733" i="3"/>
  <c r="K733" i="3"/>
  <c r="L732" i="3"/>
  <c r="K732" i="3"/>
  <c r="L731" i="3"/>
  <c r="K731" i="3"/>
  <c r="L729" i="3"/>
  <c r="K729" i="3"/>
  <c r="L728" i="3"/>
  <c r="K728" i="3"/>
  <c r="L727" i="3"/>
  <c r="K727" i="3"/>
  <c r="L726" i="3"/>
  <c r="K726" i="3"/>
  <c r="L725" i="3"/>
  <c r="K725" i="3"/>
  <c r="L723" i="3"/>
  <c r="K723" i="3"/>
  <c r="L722" i="3"/>
  <c r="K722" i="3"/>
  <c r="L721" i="3"/>
  <c r="K721" i="3"/>
  <c r="L720" i="3"/>
  <c r="K720" i="3"/>
  <c r="L719" i="3"/>
  <c r="K719" i="3"/>
  <c r="L717" i="3"/>
  <c r="K717" i="3"/>
  <c r="L716" i="3"/>
  <c r="K716" i="3"/>
  <c r="L715" i="3"/>
  <c r="K715" i="3"/>
  <c r="L714" i="3"/>
  <c r="K714" i="3"/>
  <c r="L713" i="3"/>
  <c r="K713" i="3"/>
  <c r="L712" i="3"/>
  <c r="K712" i="3"/>
  <c r="L711" i="3"/>
  <c r="K711" i="3"/>
  <c r="L710" i="3"/>
  <c r="K710" i="3"/>
  <c r="L708" i="3"/>
  <c r="K708" i="3"/>
  <c r="L707" i="3"/>
  <c r="K707" i="3"/>
  <c r="L706" i="3"/>
  <c r="K706" i="3"/>
  <c r="L705" i="3"/>
  <c r="K705" i="3"/>
  <c r="L704" i="3"/>
  <c r="K704" i="3"/>
  <c r="L703" i="3"/>
  <c r="K703" i="3"/>
  <c r="L702" i="3"/>
  <c r="K702" i="3"/>
  <c r="L701" i="3"/>
  <c r="K701" i="3"/>
  <c r="L700" i="3"/>
  <c r="K700" i="3"/>
  <c r="L698" i="3"/>
  <c r="K698" i="3"/>
  <c r="L697" i="3"/>
  <c r="K697" i="3"/>
  <c r="L696" i="3"/>
  <c r="K696" i="3"/>
  <c r="L695" i="3"/>
  <c r="K695" i="3"/>
  <c r="L694" i="3"/>
  <c r="K694" i="3"/>
  <c r="L693" i="3"/>
  <c r="K693" i="3"/>
  <c r="L692" i="3"/>
  <c r="K692" i="3"/>
  <c r="L691" i="3"/>
  <c r="K691" i="3"/>
  <c r="L689" i="3"/>
  <c r="K689" i="3"/>
  <c r="L688" i="3"/>
  <c r="K688" i="3"/>
  <c r="L687" i="3"/>
  <c r="K687" i="3"/>
  <c r="L686" i="3"/>
  <c r="K686" i="3"/>
  <c r="L685" i="3"/>
  <c r="K685" i="3"/>
  <c r="L684" i="3"/>
  <c r="K684" i="3"/>
  <c r="L683" i="3"/>
  <c r="K683" i="3"/>
  <c r="L682" i="3"/>
  <c r="K682" i="3"/>
  <c r="L681" i="3"/>
  <c r="K681" i="3"/>
  <c r="L680" i="3"/>
  <c r="K680" i="3"/>
  <c r="N679" i="3"/>
  <c r="L679" i="3"/>
  <c r="K679" i="3"/>
  <c r="L678" i="3"/>
  <c r="K678" i="3"/>
  <c r="L677" i="3"/>
  <c r="K677" i="3"/>
  <c r="L676" i="3"/>
  <c r="K676" i="3"/>
  <c r="L675" i="3"/>
  <c r="K675" i="3"/>
  <c r="L674" i="3"/>
  <c r="K674" i="3"/>
  <c r="L672" i="3"/>
  <c r="K672" i="3"/>
  <c r="L671" i="3"/>
  <c r="K671" i="3"/>
  <c r="L670" i="3"/>
  <c r="K670" i="3"/>
  <c r="L669" i="3"/>
  <c r="K669" i="3"/>
  <c r="L668" i="3"/>
  <c r="K668" i="3"/>
  <c r="L667" i="3"/>
  <c r="K667" i="3"/>
  <c r="L666" i="3"/>
  <c r="K666" i="3"/>
  <c r="L665" i="3"/>
  <c r="K665" i="3"/>
  <c r="L664" i="3"/>
  <c r="K664" i="3"/>
  <c r="L663" i="3"/>
  <c r="K663" i="3"/>
  <c r="L662" i="3"/>
  <c r="K662" i="3"/>
  <c r="L661" i="3"/>
  <c r="K661" i="3"/>
  <c r="L660" i="3"/>
  <c r="K660" i="3"/>
  <c r="L659" i="3"/>
  <c r="K659" i="3"/>
  <c r="L658" i="3"/>
  <c r="K658" i="3"/>
  <c r="L657" i="3"/>
  <c r="K657" i="3"/>
  <c r="L656" i="3"/>
  <c r="K656" i="3"/>
  <c r="L655" i="3"/>
  <c r="K655" i="3"/>
  <c r="L654" i="3"/>
  <c r="K654" i="3"/>
  <c r="L653" i="3"/>
  <c r="K653" i="3"/>
  <c r="L652" i="3"/>
  <c r="K652" i="3"/>
  <c r="L651" i="3"/>
  <c r="K651" i="3"/>
  <c r="L650" i="3"/>
  <c r="K650" i="3"/>
  <c r="L649" i="3"/>
  <c r="K649" i="3"/>
  <c r="L648" i="3"/>
  <c r="K648" i="3"/>
  <c r="L647" i="3"/>
  <c r="K647" i="3"/>
  <c r="L646" i="3"/>
  <c r="K646" i="3"/>
  <c r="L645" i="3"/>
  <c r="K645" i="3"/>
  <c r="L644" i="3"/>
  <c r="K644" i="3"/>
  <c r="L643" i="3"/>
  <c r="K643" i="3"/>
  <c r="L642" i="3"/>
  <c r="K642" i="3"/>
  <c r="L641" i="3"/>
  <c r="K641" i="3"/>
  <c r="L640" i="3"/>
  <c r="K640" i="3"/>
  <c r="L639" i="3"/>
  <c r="K639" i="3"/>
  <c r="L638" i="3"/>
  <c r="K638" i="3"/>
  <c r="L637" i="3"/>
  <c r="K637" i="3"/>
  <c r="L636" i="3"/>
  <c r="K636" i="3"/>
  <c r="L635" i="3"/>
  <c r="K635" i="3"/>
  <c r="L634" i="3"/>
  <c r="K634" i="3"/>
  <c r="L633" i="3"/>
  <c r="K633" i="3"/>
  <c r="L632" i="3"/>
  <c r="K632" i="3"/>
  <c r="L631" i="3"/>
  <c r="K631" i="3"/>
  <c r="L630" i="3"/>
  <c r="K630" i="3"/>
  <c r="L629" i="3"/>
  <c r="K629" i="3"/>
  <c r="L628" i="3"/>
  <c r="K628" i="3"/>
  <c r="L627" i="3"/>
  <c r="K627" i="3"/>
  <c r="L626" i="3"/>
  <c r="K626" i="3"/>
  <c r="L625" i="3"/>
  <c r="K625" i="3"/>
  <c r="L624" i="3"/>
  <c r="K624" i="3"/>
  <c r="L623" i="3"/>
  <c r="K623" i="3"/>
  <c r="L622" i="3"/>
  <c r="K622" i="3"/>
  <c r="L621" i="3"/>
  <c r="K621" i="3"/>
  <c r="L620" i="3"/>
  <c r="K620" i="3"/>
  <c r="L619" i="3"/>
  <c r="K619" i="3"/>
  <c r="L618" i="3"/>
  <c r="K618" i="3"/>
  <c r="L617" i="3"/>
  <c r="K617" i="3"/>
  <c r="L616" i="3"/>
  <c r="K616" i="3"/>
  <c r="L615" i="3"/>
  <c r="K615" i="3"/>
  <c r="L614" i="3"/>
  <c r="K614" i="3"/>
  <c r="L612" i="3"/>
  <c r="K612" i="3"/>
  <c r="L611" i="3"/>
  <c r="K611" i="3"/>
  <c r="L610" i="3"/>
  <c r="K610" i="3"/>
  <c r="L609" i="3"/>
  <c r="K609" i="3"/>
  <c r="L608" i="3"/>
  <c r="K608" i="3"/>
  <c r="L607" i="3"/>
  <c r="K607" i="3"/>
  <c r="L606" i="3"/>
  <c r="K606" i="3"/>
  <c r="L605" i="3"/>
  <c r="K605" i="3"/>
  <c r="L604" i="3"/>
  <c r="K604" i="3"/>
  <c r="L603" i="3"/>
  <c r="K603" i="3"/>
  <c r="L602" i="3"/>
  <c r="K602" i="3"/>
  <c r="L601" i="3"/>
  <c r="K601" i="3"/>
  <c r="L600" i="3"/>
  <c r="K600" i="3"/>
  <c r="L599" i="3"/>
  <c r="K599" i="3"/>
  <c r="L598" i="3"/>
  <c r="K598" i="3"/>
  <c r="L597" i="3"/>
  <c r="K597" i="3"/>
  <c r="L596" i="3"/>
  <c r="K596" i="3"/>
  <c r="L595" i="3"/>
  <c r="K595" i="3"/>
  <c r="L594" i="3"/>
  <c r="K594" i="3"/>
  <c r="L593" i="3"/>
  <c r="K593" i="3"/>
  <c r="L592" i="3"/>
  <c r="K592" i="3"/>
  <c r="L591" i="3"/>
  <c r="K591" i="3"/>
  <c r="L590" i="3"/>
  <c r="K590" i="3"/>
  <c r="L589" i="3"/>
  <c r="K589" i="3"/>
  <c r="L588" i="3"/>
  <c r="K588" i="3"/>
  <c r="L587" i="3"/>
  <c r="K587" i="3"/>
  <c r="L586" i="3"/>
  <c r="K586" i="3"/>
  <c r="L585" i="3"/>
  <c r="K585" i="3"/>
  <c r="L584" i="3"/>
  <c r="K584" i="3"/>
  <c r="L583" i="3"/>
  <c r="K583" i="3"/>
  <c r="L582" i="3"/>
  <c r="K582" i="3"/>
  <c r="L581" i="3"/>
  <c r="K581" i="3"/>
  <c r="L580" i="3"/>
  <c r="K580" i="3"/>
  <c r="L579" i="3"/>
  <c r="K579" i="3"/>
  <c r="L578" i="3"/>
  <c r="K578" i="3"/>
  <c r="L577" i="3"/>
  <c r="K577" i="3"/>
  <c r="L576" i="3"/>
  <c r="K576" i="3"/>
  <c r="L575" i="3"/>
  <c r="K575" i="3"/>
  <c r="L574" i="3"/>
  <c r="K574" i="3"/>
  <c r="L573" i="3"/>
  <c r="K573" i="3"/>
  <c r="L572" i="3"/>
  <c r="K572" i="3"/>
  <c r="L571" i="3"/>
  <c r="K571" i="3"/>
  <c r="L570" i="3"/>
  <c r="K570" i="3"/>
  <c r="L569" i="3"/>
  <c r="K569" i="3"/>
  <c r="L568" i="3"/>
  <c r="K568" i="3"/>
  <c r="L567" i="3"/>
  <c r="K567" i="3"/>
  <c r="L566" i="3"/>
  <c r="K566" i="3"/>
  <c r="L565" i="3"/>
  <c r="K565" i="3"/>
  <c r="L564" i="3"/>
  <c r="K564" i="3"/>
  <c r="L563" i="3"/>
  <c r="K563" i="3"/>
  <c r="L562" i="3"/>
  <c r="K562" i="3"/>
  <c r="L561" i="3"/>
  <c r="K561" i="3"/>
  <c r="L560" i="3"/>
  <c r="K560" i="3"/>
  <c r="L559" i="3"/>
  <c r="K559" i="3"/>
  <c r="L558" i="3"/>
  <c r="K558" i="3"/>
  <c r="L557" i="3"/>
  <c r="K557" i="3"/>
  <c r="L556" i="3"/>
  <c r="K556" i="3"/>
  <c r="L554" i="3"/>
  <c r="K554" i="3"/>
  <c r="L553" i="3"/>
  <c r="K553" i="3"/>
  <c r="L552" i="3"/>
  <c r="K552" i="3"/>
  <c r="L551" i="3"/>
  <c r="K551" i="3"/>
  <c r="L550" i="3"/>
  <c r="K550" i="3"/>
  <c r="L549" i="3"/>
  <c r="K549" i="3"/>
  <c r="L548" i="3"/>
  <c r="K548" i="3"/>
  <c r="L547" i="3"/>
  <c r="K547" i="3"/>
  <c r="L546" i="3"/>
  <c r="K546" i="3"/>
  <c r="L545" i="3"/>
  <c r="K545" i="3"/>
  <c r="L544" i="3"/>
  <c r="K544" i="3"/>
  <c r="L543" i="3"/>
  <c r="K543" i="3"/>
  <c r="L542" i="3"/>
  <c r="K542" i="3"/>
  <c r="L541" i="3"/>
  <c r="K541" i="3"/>
  <c r="L540" i="3"/>
  <c r="K540" i="3"/>
  <c r="L539" i="3"/>
  <c r="K539" i="3"/>
  <c r="L538" i="3"/>
  <c r="K538" i="3"/>
  <c r="L537" i="3"/>
  <c r="K537" i="3"/>
  <c r="L536" i="3"/>
  <c r="K536" i="3"/>
  <c r="L535" i="3"/>
  <c r="K535" i="3"/>
  <c r="L534" i="3"/>
  <c r="K534" i="3"/>
  <c r="L533" i="3"/>
  <c r="K533" i="3"/>
  <c r="L532" i="3"/>
  <c r="K532" i="3"/>
  <c r="L531" i="3"/>
  <c r="K531" i="3"/>
  <c r="L530" i="3"/>
  <c r="K530" i="3"/>
  <c r="L529" i="3"/>
  <c r="K529" i="3"/>
  <c r="L528" i="3"/>
  <c r="K528" i="3"/>
  <c r="L526" i="3"/>
  <c r="K526" i="3"/>
  <c r="L525" i="3"/>
  <c r="K525" i="3"/>
  <c r="L524" i="3"/>
  <c r="K524" i="3"/>
  <c r="L523" i="3"/>
  <c r="K523" i="3"/>
  <c r="L522" i="3"/>
  <c r="K522" i="3"/>
  <c r="L521" i="3"/>
  <c r="K521" i="3"/>
  <c r="L520" i="3"/>
  <c r="K520" i="3"/>
  <c r="L519" i="3"/>
  <c r="K519" i="3"/>
  <c r="L518" i="3"/>
  <c r="K518" i="3"/>
  <c r="L517" i="3"/>
  <c r="K517" i="3"/>
  <c r="L516" i="3"/>
  <c r="K516" i="3"/>
  <c r="L515" i="3"/>
  <c r="K515" i="3"/>
  <c r="L514" i="3"/>
  <c r="K514" i="3"/>
  <c r="L513" i="3"/>
  <c r="K513" i="3"/>
  <c r="L512" i="3"/>
  <c r="K512" i="3"/>
  <c r="L511" i="3"/>
  <c r="K511" i="3"/>
  <c r="L510" i="3"/>
  <c r="K510" i="3"/>
  <c r="L509" i="3"/>
  <c r="K509" i="3"/>
  <c r="L508" i="3"/>
  <c r="K508" i="3"/>
  <c r="L507" i="3"/>
  <c r="K507" i="3"/>
  <c r="L506" i="3"/>
  <c r="K506" i="3"/>
  <c r="L505" i="3"/>
  <c r="K505" i="3"/>
  <c r="L504" i="3"/>
  <c r="K504" i="3"/>
  <c r="L503" i="3"/>
  <c r="K503" i="3"/>
  <c r="L502" i="3"/>
  <c r="K502" i="3"/>
  <c r="L501" i="3"/>
  <c r="K501" i="3"/>
  <c r="L499" i="3"/>
  <c r="K499" i="3"/>
  <c r="L498" i="3"/>
  <c r="K498" i="3"/>
  <c r="L497" i="3"/>
  <c r="K497" i="3"/>
  <c r="L496" i="3"/>
  <c r="K496" i="3"/>
  <c r="L495" i="3"/>
  <c r="K495" i="3"/>
  <c r="L494" i="3"/>
  <c r="K494" i="3"/>
  <c r="L493" i="3"/>
  <c r="K493" i="3"/>
  <c r="L492" i="3"/>
  <c r="K492" i="3"/>
  <c r="L491" i="3"/>
  <c r="K491" i="3"/>
  <c r="L490" i="3"/>
  <c r="K490" i="3"/>
  <c r="L489" i="3"/>
  <c r="K489" i="3"/>
  <c r="L488" i="3"/>
  <c r="K488" i="3"/>
  <c r="L487" i="3"/>
  <c r="K487" i="3"/>
  <c r="L486" i="3"/>
  <c r="K486" i="3"/>
  <c r="L485" i="3"/>
  <c r="K485" i="3"/>
  <c r="L484" i="3"/>
  <c r="K484" i="3"/>
  <c r="L483" i="3"/>
  <c r="K483" i="3"/>
  <c r="L482" i="3"/>
  <c r="K482" i="3"/>
  <c r="L481" i="3"/>
  <c r="K481" i="3"/>
  <c r="L480" i="3"/>
  <c r="K480" i="3"/>
  <c r="L479" i="3"/>
  <c r="K479" i="3"/>
  <c r="L478" i="3"/>
  <c r="K478" i="3"/>
  <c r="L477" i="3"/>
  <c r="K477" i="3"/>
  <c r="L476" i="3"/>
  <c r="K476" i="3"/>
  <c r="L475" i="3"/>
  <c r="K475" i="3"/>
  <c r="L474" i="3"/>
  <c r="K474" i="3"/>
  <c r="L473" i="3"/>
  <c r="K473" i="3"/>
  <c r="L472" i="3"/>
  <c r="K472" i="3"/>
  <c r="L471" i="3"/>
  <c r="K471" i="3"/>
  <c r="L470" i="3"/>
  <c r="K470" i="3"/>
  <c r="L469" i="3"/>
  <c r="K469" i="3"/>
  <c r="L468" i="3"/>
  <c r="K468" i="3"/>
  <c r="L467" i="3"/>
  <c r="K467" i="3"/>
  <c r="L466" i="3"/>
  <c r="K466" i="3"/>
  <c r="L465" i="3"/>
  <c r="K465" i="3"/>
  <c r="L464" i="3"/>
  <c r="K464" i="3"/>
  <c r="L463" i="3"/>
  <c r="K463" i="3"/>
  <c r="L462" i="3"/>
  <c r="K462" i="3"/>
  <c r="L461" i="3"/>
  <c r="K461" i="3"/>
  <c r="L460" i="3"/>
  <c r="K460" i="3"/>
  <c r="L458" i="3"/>
  <c r="K458" i="3"/>
  <c r="L457" i="3"/>
  <c r="K457" i="3"/>
  <c r="L456" i="3"/>
  <c r="K456" i="3"/>
  <c r="L455" i="3"/>
  <c r="K455" i="3"/>
  <c r="L454" i="3"/>
  <c r="K454" i="3"/>
  <c r="L453" i="3"/>
  <c r="K453" i="3"/>
  <c r="L452" i="3"/>
  <c r="K452" i="3"/>
  <c r="L451" i="3"/>
  <c r="K451" i="3"/>
  <c r="L450" i="3"/>
  <c r="K450" i="3"/>
  <c r="L449" i="3"/>
  <c r="K449" i="3"/>
  <c r="L448" i="3"/>
  <c r="K448" i="3"/>
  <c r="L447" i="3"/>
  <c r="K447" i="3"/>
  <c r="L446" i="3"/>
  <c r="K446" i="3"/>
  <c r="L445" i="3"/>
  <c r="K445" i="3"/>
  <c r="L444" i="3"/>
  <c r="K444" i="3"/>
  <c r="L443" i="3"/>
  <c r="K443" i="3"/>
  <c r="L442" i="3"/>
  <c r="K442" i="3"/>
  <c r="L441" i="3"/>
  <c r="K441" i="3"/>
  <c r="L440" i="3"/>
  <c r="K440" i="3"/>
  <c r="L439" i="3"/>
  <c r="K439" i="3"/>
  <c r="L438" i="3"/>
  <c r="K438" i="3"/>
  <c r="L437" i="3"/>
  <c r="K437" i="3"/>
  <c r="L436" i="3"/>
  <c r="K436" i="3"/>
  <c r="L435" i="3"/>
  <c r="K435" i="3"/>
  <c r="L434" i="3"/>
  <c r="K434" i="3"/>
  <c r="L433" i="3"/>
  <c r="K433" i="3"/>
  <c r="L432" i="3"/>
  <c r="K432" i="3"/>
  <c r="L431" i="3"/>
  <c r="K431" i="3"/>
  <c r="L430" i="3"/>
  <c r="K430" i="3"/>
  <c r="L429" i="3"/>
  <c r="K429" i="3"/>
  <c r="L428" i="3"/>
  <c r="K428" i="3"/>
  <c r="L427" i="3"/>
  <c r="K427" i="3"/>
  <c r="L426" i="3"/>
  <c r="K426" i="3"/>
  <c r="L425" i="3"/>
  <c r="K425" i="3"/>
  <c r="L424" i="3"/>
  <c r="K424" i="3"/>
  <c r="L423" i="3"/>
  <c r="K423" i="3"/>
  <c r="L422" i="3"/>
  <c r="K422" i="3"/>
  <c r="L421" i="3"/>
  <c r="K421" i="3"/>
  <c r="L420" i="3"/>
  <c r="K420" i="3"/>
  <c r="L419" i="3"/>
  <c r="K419" i="3"/>
  <c r="L418" i="3"/>
  <c r="K418" i="3"/>
  <c r="L417" i="3"/>
  <c r="K417" i="3"/>
  <c r="L416" i="3"/>
  <c r="K416" i="3"/>
  <c r="L415" i="3"/>
  <c r="K415" i="3"/>
  <c r="L414" i="3"/>
  <c r="K414" i="3"/>
  <c r="L413" i="3"/>
  <c r="K413" i="3"/>
  <c r="L412" i="3"/>
  <c r="K412" i="3"/>
  <c r="L411" i="3"/>
  <c r="K411" i="3"/>
  <c r="L410" i="3"/>
  <c r="K410" i="3"/>
  <c r="L409" i="3"/>
  <c r="K409" i="3"/>
  <c r="L408" i="3"/>
  <c r="K408" i="3"/>
  <c r="L407" i="3"/>
  <c r="K407" i="3"/>
  <c r="L406" i="3"/>
  <c r="K406" i="3"/>
  <c r="L405" i="3"/>
  <c r="K405" i="3"/>
  <c r="L404" i="3"/>
  <c r="K404" i="3"/>
  <c r="L402" i="3"/>
  <c r="K402" i="3"/>
  <c r="L401" i="3"/>
  <c r="K401" i="3"/>
  <c r="L400" i="3"/>
  <c r="K400" i="3"/>
  <c r="L399" i="3"/>
  <c r="K399" i="3"/>
  <c r="L398" i="3"/>
  <c r="K398" i="3"/>
  <c r="L397" i="3"/>
  <c r="K397" i="3"/>
  <c r="L396" i="3"/>
  <c r="K396" i="3"/>
  <c r="L395" i="3"/>
  <c r="K395" i="3"/>
  <c r="L394" i="3"/>
  <c r="K394" i="3"/>
  <c r="L393" i="3"/>
  <c r="K393" i="3"/>
  <c r="L392" i="3"/>
  <c r="K392" i="3"/>
  <c r="L391" i="3"/>
  <c r="K391" i="3"/>
  <c r="L390" i="3"/>
  <c r="K390" i="3"/>
  <c r="L389" i="3"/>
  <c r="K389" i="3"/>
  <c r="L388" i="3"/>
  <c r="K388" i="3"/>
  <c r="L387" i="3"/>
  <c r="K387" i="3"/>
  <c r="L386" i="3"/>
  <c r="K386" i="3"/>
  <c r="L385" i="3"/>
  <c r="K385" i="3"/>
  <c r="L384" i="3"/>
  <c r="K384" i="3"/>
  <c r="L383" i="3"/>
  <c r="K383" i="3"/>
  <c r="L382" i="3"/>
  <c r="K382" i="3"/>
  <c r="L381" i="3"/>
  <c r="K381" i="3"/>
  <c r="L380" i="3"/>
  <c r="K380" i="3"/>
  <c r="L379" i="3"/>
  <c r="K379" i="3"/>
  <c r="L378" i="3"/>
  <c r="K378" i="3"/>
  <c r="L377" i="3"/>
  <c r="K377" i="3"/>
  <c r="L376" i="3"/>
  <c r="K376" i="3"/>
  <c r="L375" i="3"/>
  <c r="K375" i="3"/>
  <c r="L374" i="3"/>
  <c r="K374" i="3"/>
  <c r="L373" i="3"/>
  <c r="K373" i="3"/>
  <c r="L372" i="3"/>
  <c r="K372" i="3"/>
  <c r="L371" i="3"/>
  <c r="K371" i="3"/>
  <c r="L370" i="3"/>
  <c r="K370" i="3"/>
  <c r="L369" i="3"/>
  <c r="K369" i="3"/>
  <c r="L368" i="3"/>
  <c r="K368" i="3"/>
  <c r="L367" i="3"/>
  <c r="K367" i="3"/>
  <c r="L366" i="3"/>
  <c r="K366" i="3"/>
  <c r="L365" i="3"/>
  <c r="K365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2" i="3"/>
  <c r="K352" i="3"/>
  <c r="L351" i="3"/>
  <c r="K351" i="3"/>
  <c r="L350" i="3"/>
  <c r="K350" i="3"/>
  <c r="L349" i="3"/>
  <c r="K349" i="3"/>
  <c r="L348" i="3"/>
  <c r="K348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H336" i="3"/>
  <c r="L335" i="3"/>
  <c r="K335" i="3"/>
  <c r="H335" i="3"/>
  <c r="L334" i="3"/>
  <c r="K334" i="3"/>
  <c r="H334" i="3"/>
  <c r="L333" i="3"/>
  <c r="K333" i="3"/>
  <c r="H333" i="3"/>
  <c r="L332" i="3"/>
  <c r="K332" i="3"/>
  <c r="H332" i="3"/>
  <c r="L331" i="3"/>
  <c r="K331" i="3"/>
  <c r="H331" i="3"/>
  <c r="L330" i="3"/>
  <c r="K330" i="3"/>
  <c r="H330" i="3"/>
  <c r="L329" i="3"/>
  <c r="K329" i="3"/>
  <c r="H329" i="3"/>
  <c r="L328" i="3"/>
  <c r="K328" i="3"/>
  <c r="H328" i="3"/>
  <c r="L327" i="3"/>
  <c r="K327" i="3"/>
  <c r="H327" i="3"/>
  <c r="L326" i="3"/>
  <c r="K326" i="3"/>
  <c r="H326" i="3"/>
  <c r="L325" i="3"/>
  <c r="K325" i="3"/>
  <c r="H325" i="3"/>
  <c r="L324" i="3"/>
  <c r="K324" i="3"/>
  <c r="H324" i="3"/>
  <c r="L323" i="3"/>
  <c r="K323" i="3"/>
  <c r="H323" i="3"/>
  <c r="L322" i="3"/>
  <c r="K322" i="3"/>
  <c r="H322" i="3"/>
  <c r="L321" i="3"/>
  <c r="K321" i="3"/>
  <c r="H321" i="3"/>
  <c r="L320" i="3"/>
  <c r="K320" i="3"/>
  <c r="H320" i="3"/>
  <c r="L319" i="3"/>
  <c r="K319" i="3"/>
  <c r="H319" i="3"/>
  <c r="L318" i="3"/>
  <c r="K318" i="3"/>
  <c r="H318" i="3"/>
  <c r="L317" i="3"/>
  <c r="K317" i="3"/>
  <c r="H317" i="3"/>
  <c r="L316" i="3"/>
  <c r="K316" i="3"/>
  <c r="H316" i="3"/>
  <c r="L315" i="3"/>
  <c r="K315" i="3"/>
  <c r="H315" i="3"/>
  <c r="L314" i="3"/>
  <c r="K314" i="3"/>
  <c r="H314" i="3"/>
  <c r="L313" i="3"/>
  <c r="K313" i="3"/>
  <c r="H313" i="3"/>
  <c r="L312" i="3"/>
  <c r="K312" i="3"/>
  <c r="H312" i="3"/>
  <c r="L311" i="3"/>
  <c r="K311" i="3"/>
  <c r="H311" i="3"/>
  <c r="L310" i="3"/>
  <c r="K310" i="3"/>
  <c r="H310" i="3"/>
  <c r="L309" i="3"/>
  <c r="K309" i="3"/>
  <c r="H309" i="3"/>
  <c r="L308" i="3"/>
  <c r="K308" i="3"/>
  <c r="H308" i="3"/>
  <c r="L307" i="3"/>
  <c r="K307" i="3"/>
  <c r="H307" i="3"/>
  <c r="L306" i="3"/>
  <c r="K306" i="3"/>
  <c r="H306" i="3"/>
  <c r="L305" i="3"/>
  <c r="K305" i="3"/>
  <c r="H305" i="3"/>
  <c r="L304" i="3"/>
  <c r="K304" i="3"/>
  <c r="H304" i="3"/>
  <c r="L303" i="3"/>
  <c r="K303" i="3"/>
  <c r="H303" i="3"/>
  <c r="L302" i="3"/>
  <c r="K302" i="3"/>
  <c r="H302" i="3"/>
  <c r="L301" i="3"/>
  <c r="K301" i="3"/>
  <c r="H301" i="3"/>
  <c r="L300" i="3"/>
  <c r="K300" i="3"/>
  <c r="H300" i="3"/>
  <c r="L299" i="3"/>
  <c r="K299" i="3"/>
  <c r="H299" i="3"/>
  <c r="L298" i="3"/>
  <c r="K298" i="3"/>
  <c r="H298" i="3"/>
  <c r="L297" i="3"/>
  <c r="K297" i="3"/>
  <c r="H297" i="3"/>
  <c r="L296" i="3"/>
  <c r="K296" i="3"/>
  <c r="H296" i="3"/>
  <c r="L295" i="3"/>
  <c r="K295" i="3"/>
  <c r="H295" i="3"/>
  <c r="L294" i="3"/>
  <c r="K294" i="3"/>
  <c r="H294" i="3"/>
  <c r="L293" i="3"/>
  <c r="K293" i="3"/>
  <c r="H293" i="3"/>
  <c r="L292" i="3"/>
  <c r="K292" i="3"/>
  <c r="H292" i="3"/>
  <c r="L291" i="3"/>
  <c r="K291" i="3"/>
  <c r="H291" i="3"/>
  <c r="L290" i="3"/>
  <c r="K290" i="3"/>
  <c r="H290" i="3"/>
  <c r="L289" i="3"/>
  <c r="K289" i="3"/>
  <c r="H289" i="3"/>
  <c r="L288" i="3"/>
  <c r="K288" i="3"/>
  <c r="H288" i="3"/>
  <c r="L287" i="3"/>
  <c r="K287" i="3"/>
  <c r="H287" i="3"/>
  <c r="L286" i="3"/>
  <c r="K286" i="3"/>
  <c r="H286" i="3"/>
  <c r="L285" i="3"/>
  <c r="K285" i="3"/>
  <c r="H285" i="3"/>
  <c r="L284" i="3"/>
  <c r="K284" i="3"/>
  <c r="H284" i="3"/>
  <c r="L283" i="3"/>
  <c r="K283" i="3"/>
  <c r="H283" i="3"/>
  <c r="L282" i="3"/>
  <c r="K282" i="3"/>
  <c r="H282" i="3"/>
  <c r="L281" i="3"/>
  <c r="K281" i="3"/>
  <c r="H281" i="3"/>
  <c r="L280" i="3"/>
  <c r="K280" i="3"/>
  <c r="H280" i="3"/>
  <c r="L279" i="3"/>
  <c r="K279" i="3"/>
  <c r="H279" i="3"/>
  <c r="L278" i="3"/>
  <c r="K278" i="3"/>
  <c r="H278" i="3"/>
  <c r="L277" i="3"/>
  <c r="K277" i="3"/>
  <c r="H277" i="3"/>
  <c r="L276" i="3"/>
  <c r="K276" i="3"/>
  <c r="H276" i="3"/>
  <c r="L275" i="3"/>
  <c r="K275" i="3"/>
  <c r="H275" i="3"/>
  <c r="L274" i="3"/>
  <c r="K274" i="3"/>
  <c r="H274" i="3"/>
  <c r="L273" i="3"/>
  <c r="K273" i="3"/>
  <c r="H273" i="3"/>
  <c r="L272" i="3"/>
  <c r="K272" i="3"/>
  <c r="H272" i="3"/>
  <c r="L271" i="3"/>
  <c r="K271" i="3"/>
  <c r="H271" i="3"/>
  <c r="L270" i="3"/>
  <c r="K270" i="3"/>
  <c r="H270" i="3"/>
  <c r="L269" i="3"/>
  <c r="K269" i="3"/>
  <c r="H269" i="3"/>
  <c r="L268" i="3"/>
  <c r="K268" i="3"/>
  <c r="H268" i="3"/>
  <c r="L267" i="3"/>
  <c r="K267" i="3"/>
  <c r="H267" i="3"/>
  <c r="L266" i="3"/>
  <c r="K266" i="3"/>
  <c r="H266" i="3"/>
  <c r="L265" i="3"/>
  <c r="K265" i="3"/>
  <c r="H265" i="3"/>
  <c r="L264" i="3"/>
  <c r="K264" i="3"/>
  <c r="H264" i="3"/>
  <c r="L263" i="3"/>
  <c r="K263" i="3"/>
  <c r="H263" i="3"/>
  <c r="L262" i="3"/>
  <c r="K262" i="3"/>
  <c r="H262" i="3"/>
  <c r="H261" i="3"/>
  <c r="L260" i="3"/>
  <c r="K260" i="3"/>
  <c r="H260" i="3"/>
  <c r="L259" i="3"/>
  <c r="K259" i="3"/>
  <c r="H259" i="3"/>
  <c r="L258" i="3"/>
  <c r="K258" i="3"/>
  <c r="H258" i="3"/>
  <c r="L257" i="3"/>
  <c r="K257" i="3"/>
  <c r="H257" i="3"/>
  <c r="L256" i="3"/>
  <c r="K256" i="3"/>
  <c r="H256" i="3"/>
  <c r="L255" i="3"/>
  <c r="K255" i="3"/>
  <c r="H255" i="3"/>
  <c r="L254" i="3"/>
  <c r="K254" i="3"/>
  <c r="H254" i="3"/>
  <c r="L253" i="3"/>
  <c r="K253" i="3"/>
  <c r="H253" i="3"/>
  <c r="L252" i="3"/>
  <c r="K252" i="3"/>
  <c r="H252" i="3"/>
  <c r="L251" i="3"/>
  <c r="K251" i="3"/>
  <c r="H251" i="3"/>
  <c r="L250" i="3"/>
  <c r="K250" i="3"/>
  <c r="H250" i="3"/>
  <c r="L249" i="3"/>
  <c r="K249" i="3"/>
  <c r="H249" i="3"/>
  <c r="L248" i="3"/>
  <c r="K248" i="3"/>
  <c r="H248" i="3"/>
  <c r="L247" i="3"/>
  <c r="K247" i="3"/>
  <c r="H247" i="3"/>
  <c r="L246" i="3"/>
  <c r="K246" i="3"/>
  <c r="H246" i="3"/>
  <c r="L245" i="3"/>
  <c r="K245" i="3"/>
  <c r="H245" i="3"/>
  <c r="L244" i="3"/>
  <c r="K244" i="3"/>
  <c r="H244" i="3"/>
  <c r="L243" i="3"/>
  <c r="K243" i="3"/>
  <c r="H243" i="3"/>
  <c r="L242" i="3"/>
  <c r="K242" i="3"/>
  <c r="H242" i="3"/>
  <c r="L241" i="3"/>
  <c r="K241" i="3"/>
  <c r="H241" i="3"/>
  <c r="L240" i="3"/>
  <c r="K240" i="3"/>
  <c r="H240" i="3"/>
  <c r="L239" i="3"/>
  <c r="K239" i="3"/>
  <c r="H239" i="3"/>
  <c r="L238" i="3"/>
  <c r="K238" i="3"/>
  <c r="H238" i="3"/>
  <c r="L237" i="3"/>
  <c r="K237" i="3"/>
  <c r="H237" i="3"/>
  <c r="L236" i="3"/>
  <c r="K236" i="3"/>
  <c r="H236" i="3"/>
  <c r="L235" i="3"/>
  <c r="K235" i="3"/>
  <c r="H235" i="3"/>
  <c r="L234" i="3"/>
  <c r="K234" i="3"/>
  <c r="H234" i="3"/>
  <c r="L233" i="3"/>
  <c r="K233" i="3"/>
  <c r="H233" i="3"/>
  <c r="L232" i="3"/>
  <c r="K232" i="3"/>
  <c r="H232" i="3"/>
  <c r="L231" i="3"/>
  <c r="K231" i="3"/>
  <c r="H231" i="3"/>
  <c r="L230" i="3"/>
  <c r="K230" i="3"/>
  <c r="H230" i="3"/>
  <c r="L229" i="3"/>
  <c r="K229" i="3"/>
  <c r="H229" i="3"/>
  <c r="L228" i="3"/>
  <c r="K228" i="3"/>
  <c r="H228" i="3"/>
  <c r="L227" i="3"/>
  <c r="K227" i="3"/>
  <c r="H227" i="3"/>
  <c r="L226" i="3"/>
  <c r="K226" i="3"/>
  <c r="H226" i="3"/>
  <c r="L225" i="3"/>
  <c r="K225" i="3"/>
  <c r="H225" i="3"/>
  <c r="L224" i="3"/>
  <c r="K224" i="3"/>
  <c r="H224" i="3"/>
  <c r="L223" i="3"/>
  <c r="K223" i="3"/>
  <c r="H223" i="3"/>
  <c r="L222" i="3"/>
  <c r="K222" i="3"/>
  <c r="H222" i="3"/>
  <c r="L221" i="3"/>
  <c r="K221" i="3"/>
  <c r="H221" i="3"/>
  <c r="L220" i="3"/>
  <c r="K220" i="3"/>
  <c r="H220" i="3"/>
  <c r="L219" i="3"/>
  <c r="K219" i="3"/>
  <c r="H219" i="3"/>
  <c r="L218" i="3"/>
  <c r="K218" i="3"/>
  <c r="H218" i="3"/>
  <c r="L217" i="3"/>
  <c r="K217" i="3"/>
  <c r="H217" i="3"/>
  <c r="L216" i="3"/>
  <c r="K216" i="3"/>
  <c r="H216" i="3"/>
  <c r="L215" i="3"/>
  <c r="K215" i="3"/>
  <c r="H215" i="3"/>
  <c r="L214" i="3"/>
  <c r="K214" i="3"/>
  <c r="H214" i="3"/>
  <c r="L213" i="3"/>
  <c r="K213" i="3"/>
  <c r="H213" i="3"/>
  <c r="L212" i="3"/>
  <c r="K212" i="3"/>
  <c r="H212" i="3"/>
  <c r="L211" i="3"/>
  <c r="K211" i="3"/>
  <c r="H211" i="3"/>
  <c r="L210" i="3"/>
  <c r="K210" i="3"/>
  <c r="H210" i="3"/>
  <c r="L209" i="3"/>
  <c r="K209" i="3"/>
  <c r="H209" i="3"/>
  <c r="L208" i="3"/>
  <c r="K208" i="3"/>
  <c r="H208" i="3"/>
  <c r="L207" i="3"/>
  <c r="K207" i="3"/>
  <c r="H207" i="3"/>
  <c r="L206" i="3"/>
  <c r="K206" i="3"/>
  <c r="H206" i="3"/>
  <c r="L205" i="3"/>
  <c r="K205" i="3"/>
  <c r="H205" i="3"/>
  <c r="L204" i="3"/>
  <c r="K204" i="3"/>
  <c r="H204" i="3"/>
  <c r="L203" i="3"/>
  <c r="K203" i="3"/>
  <c r="H203" i="3"/>
  <c r="L202" i="3"/>
  <c r="K202" i="3"/>
  <c r="H202" i="3"/>
  <c r="L201" i="3"/>
  <c r="K201" i="3"/>
  <c r="H201" i="3"/>
  <c r="L200" i="3"/>
  <c r="K200" i="3"/>
  <c r="H200" i="3"/>
  <c r="L199" i="3"/>
  <c r="K199" i="3"/>
  <c r="H199" i="3"/>
  <c r="L198" i="3"/>
  <c r="K198" i="3"/>
  <c r="H198" i="3"/>
  <c r="L197" i="3"/>
  <c r="K197" i="3"/>
  <c r="H197" i="3"/>
  <c r="L196" i="3"/>
  <c r="K196" i="3"/>
  <c r="H196" i="3"/>
  <c r="L195" i="3"/>
  <c r="K195" i="3"/>
  <c r="H195" i="3"/>
  <c r="L194" i="3"/>
  <c r="K194" i="3"/>
  <c r="H194" i="3"/>
  <c r="L193" i="3"/>
  <c r="K193" i="3"/>
  <c r="H193" i="3"/>
  <c r="L192" i="3"/>
  <c r="K192" i="3"/>
  <c r="H192" i="3"/>
  <c r="L191" i="3"/>
  <c r="K191" i="3"/>
  <c r="H191" i="3"/>
  <c r="L190" i="3"/>
  <c r="K190" i="3"/>
  <c r="H190" i="3"/>
  <c r="L189" i="3"/>
  <c r="K189" i="3"/>
  <c r="H189" i="3"/>
  <c r="L188" i="3"/>
  <c r="K188" i="3"/>
  <c r="H188" i="3"/>
  <c r="L187" i="3"/>
  <c r="K187" i="3"/>
  <c r="H187" i="3"/>
  <c r="L186" i="3"/>
  <c r="K186" i="3"/>
  <c r="H186" i="3"/>
  <c r="L185" i="3"/>
  <c r="K185" i="3"/>
  <c r="H185" i="3"/>
  <c r="L184" i="3"/>
  <c r="K184" i="3"/>
  <c r="H184" i="3"/>
  <c r="L183" i="3"/>
  <c r="K183" i="3"/>
  <c r="H183" i="3"/>
  <c r="L182" i="3"/>
  <c r="K182" i="3"/>
  <c r="H182" i="3"/>
  <c r="L181" i="3"/>
  <c r="K181" i="3"/>
  <c r="H181" i="3"/>
  <c r="L180" i="3"/>
  <c r="K180" i="3"/>
  <c r="H180" i="3"/>
  <c r="L179" i="3"/>
  <c r="K179" i="3"/>
  <c r="H179" i="3"/>
  <c r="L178" i="3"/>
  <c r="K178" i="3"/>
  <c r="H178" i="3"/>
  <c r="L177" i="3"/>
  <c r="K177" i="3"/>
  <c r="H177" i="3"/>
  <c r="H176" i="3"/>
  <c r="L175" i="3"/>
  <c r="K175" i="3"/>
  <c r="H175" i="3"/>
  <c r="L174" i="3"/>
  <c r="K174" i="3"/>
  <c r="H174" i="3"/>
  <c r="L173" i="3"/>
  <c r="K173" i="3"/>
  <c r="H173" i="3"/>
  <c r="L172" i="3"/>
  <c r="K172" i="3"/>
  <c r="H172" i="3"/>
  <c r="L171" i="3"/>
  <c r="K171" i="3"/>
  <c r="H171" i="3"/>
  <c r="L170" i="3"/>
  <c r="K170" i="3"/>
  <c r="H170" i="3"/>
  <c r="L169" i="3"/>
  <c r="K169" i="3"/>
  <c r="H169" i="3"/>
  <c r="L168" i="3"/>
  <c r="K168" i="3"/>
  <c r="H168" i="3"/>
  <c r="L167" i="3"/>
  <c r="K167" i="3"/>
  <c r="H167" i="3"/>
  <c r="L166" i="3"/>
  <c r="K166" i="3"/>
  <c r="H166" i="3"/>
  <c r="L165" i="3"/>
  <c r="K165" i="3"/>
  <c r="H165" i="3"/>
  <c r="L164" i="3"/>
  <c r="K164" i="3"/>
  <c r="H164" i="3"/>
  <c r="L163" i="3"/>
  <c r="K163" i="3"/>
  <c r="H163" i="3"/>
  <c r="L162" i="3"/>
  <c r="K162" i="3"/>
  <c r="H162" i="3"/>
  <c r="L161" i="3"/>
  <c r="K161" i="3"/>
  <c r="H161" i="3"/>
  <c r="L160" i="3"/>
  <c r="K160" i="3"/>
  <c r="H160" i="3"/>
  <c r="L159" i="3"/>
  <c r="K159" i="3"/>
  <c r="H159" i="3"/>
  <c r="L158" i="3"/>
  <c r="K158" i="3"/>
  <c r="H158" i="3"/>
  <c r="L157" i="3"/>
  <c r="K157" i="3"/>
  <c r="H157" i="3"/>
  <c r="L156" i="3"/>
  <c r="K156" i="3"/>
  <c r="H156" i="3"/>
  <c r="L155" i="3"/>
  <c r="K155" i="3"/>
  <c r="H155" i="3"/>
  <c r="L154" i="3"/>
  <c r="K154" i="3"/>
  <c r="H154" i="3"/>
  <c r="L153" i="3"/>
  <c r="K153" i="3"/>
  <c r="H153" i="3"/>
  <c r="L152" i="3"/>
  <c r="K152" i="3"/>
  <c r="H152" i="3"/>
  <c r="L151" i="3"/>
  <c r="K151" i="3"/>
  <c r="H151" i="3"/>
  <c r="L150" i="3"/>
  <c r="K150" i="3"/>
  <c r="H150" i="3"/>
  <c r="L149" i="3"/>
  <c r="K149" i="3"/>
  <c r="H149" i="3"/>
  <c r="L148" i="3"/>
  <c r="K148" i="3"/>
  <c r="H148" i="3"/>
  <c r="L147" i="3"/>
  <c r="K147" i="3"/>
  <c r="H147" i="3"/>
  <c r="L146" i="3"/>
  <c r="K146" i="3"/>
  <c r="H146" i="3"/>
  <c r="L145" i="3"/>
  <c r="K145" i="3"/>
  <c r="H145" i="3"/>
  <c r="L144" i="3"/>
  <c r="K144" i="3"/>
  <c r="H144" i="3"/>
  <c r="L143" i="3"/>
  <c r="K143" i="3"/>
  <c r="H143" i="3"/>
  <c r="L142" i="3"/>
  <c r="K142" i="3"/>
  <c r="H142" i="3"/>
  <c r="L141" i="3"/>
  <c r="K141" i="3"/>
  <c r="H141" i="3"/>
  <c r="L140" i="3"/>
  <c r="K140" i="3"/>
  <c r="H140" i="3"/>
  <c r="L139" i="3"/>
  <c r="K139" i="3"/>
  <c r="H139" i="3"/>
  <c r="L138" i="3"/>
  <c r="K138" i="3"/>
  <c r="H138" i="3"/>
  <c r="L137" i="3"/>
  <c r="K137" i="3"/>
  <c r="H137" i="3"/>
  <c r="L136" i="3"/>
  <c r="K136" i="3"/>
  <c r="H136" i="3"/>
  <c r="L135" i="3"/>
  <c r="K135" i="3"/>
  <c r="H135" i="3"/>
  <c r="L134" i="3"/>
  <c r="K134" i="3"/>
  <c r="H134" i="3"/>
  <c r="L133" i="3"/>
  <c r="K133" i="3"/>
  <c r="H133" i="3"/>
  <c r="L132" i="3"/>
  <c r="K132" i="3"/>
  <c r="H132" i="3"/>
  <c r="L131" i="3"/>
  <c r="K131" i="3"/>
  <c r="H131" i="3"/>
  <c r="L130" i="3"/>
  <c r="K130" i="3"/>
  <c r="H130" i="3"/>
  <c r="L129" i="3"/>
  <c r="K129" i="3"/>
  <c r="H129" i="3"/>
  <c r="L128" i="3"/>
  <c r="K128" i="3"/>
  <c r="H128" i="3"/>
  <c r="L127" i="3"/>
  <c r="K127" i="3"/>
  <c r="H127" i="3"/>
  <c r="L126" i="3"/>
  <c r="K126" i="3"/>
  <c r="H126" i="3"/>
  <c r="L125" i="3"/>
  <c r="K125" i="3"/>
  <c r="H125" i="3"/>
  <c r="L124" i="3"/>
  <c r="K124" i="3"/>
  <c r="H124" i="3"/>
  <c r="L123" i="3"/>
  <c r="K123" i="3"/>
  <c r="H123" i="3"/>
  <c r="L122" i="3"/>
  <c r="K122" i="3"/>
  <c r="H122" i="3"/>
  <c r="L121" i="3"/>
  <c r="K121" i="3"/>
  <c r="H121" i="3"/>
  <c r="L120" i="3"/>
  <c r="K120" i="3"/>
  <c r="H120" i="3"/>
  <c r="L119" i="3"/>
  <c r="K119" i="3"/>
  <c r="H119" i="3"/>
  <c r="L118" i="3"/>
  <c r="K118" i="3"/>
  <c r="H118" i="3"/>
  <c r="L117" i="3"/>
  <c r="K117" i="3"/>
  <c r="H117" i="3"/>
  <c r="L116" i="3"/>
  <c r="K116" i="3"/>
  <c r="H116" i="3"/>
  <c r="L115" i="3"/>
  <c r="K115" i="3"/>
  <c r="H115" i="3"/>
  <c r="L114" i="3"/>
  <c r="K114" i="3"/>
  <c r="H114" i="3"/>
  <c r="L113" i="3"/>
  <c r="K113" i="3"/>
  <c r="H113" i="3"/>
  <c r="L112" i="3"/>
  <c r="K112" i="3"/>
  <c r="H112" i="3"/>
  <c r="L111" i="3"/>
  <c r="K111" i="3"/>
  <c r="H111" i="3"/>
  <c r="L110" i="3"/>
  <c r="K110" i="3"/>
  <c r="H110" i="3"/>
  <c r="L109" i="3"/>
  <c r="K109" i="3"/>
  <c r="H109" i="3"/>
  <c r="L108" i="3"/>
  <c r="K108" i="3"/>
  <c r="H108" i="3"/>
  <c r="L107" i="3"/>
  <c r="K107" i="3"/>
  <c r="H107" i="3"/>
  <c r="L106" i="3"/>
  <c r="K106" i="3"/>
  <c r="H106" i="3"/>
  <c r="L105" i="3"/>
  <c r="K105" i="3"/>
  <c r="H105" i="3"/>
  <c r="L104" i="3"/>
  <c r="K104" i="3"/>
  <c r="H104" i="3"/>
  <c r="L103" i="3"/>
  <c r="K103" i="3"/>
  <c r="H103" i="3"/>
  <c r="L102" i="3"/>
  <c r="K102" i="3"/>
  <c r="H102" i="3"/>
  <c r="L101" i="3"/>
  <c r="K101" i="3"/>
  <c r="H101" i="3"/>
  <c r="L100" i="3"/>
  <c r="K100" i="3"/>
  <c r="H100" i="3"/>
  <c r="L99" i="3"/>
  <c r="K99" i="3"/>
  <c r="H99" i="3"/>
  <c r="L98" i="3"/>
  <c r="K98" i="3"/>
  <c r="H98" i="3"/>
  <c r="L97" i="3"/>
  <c r="K97" i="3"/>
  <c r="H97" i="3"/>
  <c r="L96" i="3"/>
  <c r="K96" i="3"/>
  <c r="H96" i="3"/>
  <c r="L95" i="3"/>
  <c r="K95" i="3"/>
  <c r="H95" i="3"/>
  <c r="L94" i="3"/>
  <c r="K94" i="3"/>
  <c r="H94" i="3"/>
  <c r="H93" i="3"/>
  <c r="L92" i="3"/>
  <c r="K92" i="3"/>
  <c r="H92" i="3"/>
  <c r="L91" i="3"/>
  <c r="K91" i="3"/>
  <c r="H91" i="3"/>
  <c r="L90" i="3"/>
  <c r="K90" i="3"/>
  <c r="H90" i="3"/>
  <c r="L89" i="3"/>
  <c r="K89" i="3"/>
  <c r="H89" i="3"/>
  <c r="L88" i="3"/>
  <c r="K88" i="3"/>
  <c r="H88" i="3"/>
  <c r="L87" i="3"/>
  <c r="K87" i="3"/>
  <c r="H87" i="3"/>
  <c r="L86" i="3"/>
  <c r="K86" i="3"/>
  <c r="H86" i="3"/>
  <c r="L85" i="3"/>
  <c r="K85" i="3"/>
  <c r="H85" i="3"/>
  <c r="L84" i="3"/>
  <c r="K84" i="3"/>
  <c r="H84" i="3"/>
  <c r="L83" i="3"/>
  <c r="K83" i="3"/>
  <c r="H83" i="3"/>
  <c r="L82" i="3"/>
  <c r="K82" i="3"/>
  <c r="H82" i="3"/>
  <c r="L81" i="3"/>
  <c r="K81" i="3"/>
  <c r="H81" i="3"/>
  <c r="L80" i="3"/>
  <c r="K80" i="3"/>
  <c r="H80" i="3"/>
  <c r="L79" i="3"/>
  <c r="K79" i="3"/>
  <c r="H79" i="3"/>
  <c r="L78" i="3"/>
  <c r="K78" i="3"/>
  <c r="H78" i="3"/>
  <c r="L77" i="3"/>
  <c r="K77" i="3"/>
  <c r="H77" i="3"/>
  <c r="L76" i="3"/>
  <c r="K76" i="3"/>
  <c r="H76" i="3"/>
  <c r="L75" i="3"/>
  <c r="K75" i="3"/>
  <c r="H75" i="3"/>
  <c r="L74" i="3"/>
  <c r="K74" i="3"/>
  <c r="H74" i="3"/>
  <c r="L73" i="3"/>
  <c r="K73" i="3"/>
  <c r="H73" i="3"/>
  <c r="L72" i="3"/>
  <c r="K72" i="3"/>
  <c r="H72" i="3"/>
  <c r="L71" i="3"/>
  <c r="K71" i="3"/>
  <c r="H71" i="3"/>
  <c r="L70" i="3"/>
  <c r="K70" i="3"/>
  <c r="H70" i="3"/>
  <c r="L69" i="3"/>
  <c r="K69" i="3"/>
  <c r="H69" i="3"/>
  <c r="L68" i="3"/>
  <c r="K68" i="3"/>
  <c r="H68" i="3"/>
  <c r="L67" i="3"/>
  <c r="K67" i="3"/>
  <c r="H67" i="3"/>
  <c r="L66" i="3"/>
  <c r="K66" i="3"/>
  <c r="H66" i="3"/>
  <c r="L65" i="3"/>
  <c r="K65" i="3"/>
  <c r="H65" i="3"/>
  <c r="L64" i="3"/>
  <c r="K64" i="3"/>
  <c r="H64" i="3"/>
  <c r="L63" i="3"/>
  <c r="K63" i="3"/>
  <c r="H63" i="3"/>
  <c r="L62" i="3"/>
  <c r="K62" i="3"/>
  <c r="H62" i="3"/>
  <c r="L61" i="3"/>
  <c r="K61" i="3"/>
  <c r="H61" i="3"/>
  <c r="L60" i="3"/>
  <c r="K60" i="3"/>
  <c r="H60" i="3"/>
  <c r="L59" i="3"/>
  <c r="K59" i="3"/>
  <c r="H59" i="3"/>
  <c r="L58" i="3"/>
  <c r="K58" i="3"/>
  <c r="H58" i="3"/>
  <c r="L57" i="3"/>
  <c r="K57" i="3"/>
  <c r="H57" i="3"/>
  <c r="L56" i="3"/>
  <c r="K56" i="3"/>
  <c r="H56" i="3"/>
  <c r="L55" i="3"/>
  <c r="K55" i="3"/>
  <c r="H55" i="3"/>
  <c r="L54" i="3"/>
  <c r="K54" i="3"/>
  <c r="H54" i="3"/>
  <c r="H53" i="3"/>
  <c r="L52" i="3"/>
  <c r="K52" i="3"/>
  <c r="H52" i="3"/>
  <c r="L51" i="3"/>
  <c r="K51" i="3"/>
  <c r="H51" i="3"/>
  <c r="L50" i="3"/>
  <c r="K50" i="3"/>
  <c r="H50" i="3"/>
  <c r="L49" i="3"/>
  <c r="K49" i="3"/>
  <c r="H49" i="3"/>
  <c r="L48" i="3"/>
  <c r="K48" i="3"/>
  <c r="H48" i="3"/>
  <c r="L47" i="3"/>
  <c r="K47" i="3"/>
  <c r="H47" i="3"/>
  <c r="L46" i="3"/>
  <c r="K46" i="3"/>
  <c r="H46" i="3"/>
  <c r="L45" i="3"/>
  <c r="K45" i="3"/>
  <c r="H45" i="3"/>
  <c r="L44" i="3"/>
  <c r="K44" i="3"/>
  <c r="H44" i="3"/>
  <c r="L43" i="3"/>
  <c r="K43" i="3"/>
  <c r="H43" i="3"/>
  <c r="L42" i="3"/>
  <c r="K42" i="3"/>
  <c r="H42" i="3"/>
  <c r="L41" i="3"/>
  <c r="K41" i="3"/>
  <c r="H41" i="3"/>
  <c r="L40" i="3"/>
  <c r="K40" i="3"/>
  <c r="H40" i="3"/>
  <c r="L39" i="3"/>
  <c r="K39" i="3"/>
  <c r="H39" i="3"/>
  <c r="L38" i="3"/>
  <c r="K38" i="3"/>
  <c r="H38" i="3"/>
  <c r="L37" i="3"/>
  <c r="K37" i="3"/>
  <c r="H37" i="3"/>
  <c r="L36" i="3"/>
  <c r="K36" i="3"/>
  <c r="H36" i="3"/>
  <c r="L35" i="3"/>
  <c r="K35" i="3"/>
  <c r="H35" i="3"/>
  <c r="L34" i="3"/>
  <c r="K34" i="3"/>
  <c r="H34" i="3"/>
  <c r="L33" i="3"/>
  <c r="K33" i="3"/>
  <c r="H33" i="3"/>
  <c r="L32" i="3"/>
  <c r="K32" i="3"/>
  <c r="H32" i="3"/>
  <c r="L31" i="3"/>
  <c r="K31" i="3"/>
  <c r="H31" i="3"/>
  <c r="L30" i="3"/>
  <c r="K30" i="3"/>
  <c r="H30" i="3"/>
  <c r="L29" i="3"/>
  <c r="K29" i="3"/>
  <c r="H29" i="3"/>
  <c r="L28" i="3"/>
  <c r="K28" i="3"/>
  <c r="H28" i="3"/>
  <c r="L27" i="3"/>
  <c r="K27" i="3"/>
  <c r="H27" i="3"/>
  <c r="L26" i="3"/>
  <c r="K26" i="3"/>
  <c r="H26" i="3"/>
  <c r="L25" i="3"/>
  <c r="K25" i="3"/>
  <c r="H25" i="3"/>
  <c r="L24" i="3"/>
  <c r="K24" i="3"/>
  <c r="H24" i="3"/>
  <c r="K23" i="3"/>
  <c r="H23" i="3"/>
  <c r="L22" i="3"/>
  <c r="K22" i="3"/>
  <c r="H22" i="3"/>
  <c r="L21" i="3"/>
  <c r="K21" i="3"/>
  <c r="H21" i="3"/>
  <c r="L20" i="3"/>
  <c r="K20" i="3"/>
  <c r="H20" i="3"/>
  <c r="L19" i="3"/>
  <c r="K19" i="3"/>
  <c r="H19" i="3"/>
  <c r="L18" i="3"/>
  <c r="K18" i="3"/>
  <c r="H18" i="3"/>
  <c r="L17" i="3"/>
  <c r="K17" i="3"/>
  <c r="H17" i="3"/>
  <c r="L16" i="3"/>
  <c r="K16" i="3"/>
  <c r="H16" i="3"/>
  <c r="L15" i="3"/>
  <c r="K15" i="3"/>
  <c r="H15" i="3"/>
  <c r="L14" i="3"/>
  <c r="K14" i="3"/>
  <c r="H14" i="3"/>
  <c r="L13" i="3"/>
  <c r="K13" i="3"/>
  <c r="H13" i="3"/>
  <c r="L12" i="3"/>
  <c r="K12" i="3"/>
  <c r="H12" i="3"/>
  <c r="L11" i="3"/>
  <c r="K11" i="3"/>
  <c r="H11" i="3"/>
  <c r="L10" i="3"/>
  <c r="K10" i="3"/>
  <c r="H10" i="3"/>
  <c r="L9" i="3"/>
  <c r="K9" i="3"/>
  <c r="H9" i="3"/>
  <c r="L8" i="3"/>
  <c r="K8" i="3"/>
  <c r="H8" i="3"/>
  <c r="L7" i="3"/>
  <c r="K7" i="3"/>
  <c r="H7" i="3"/>
  <c r="L6" i="3"/>
  <c r="K6" i="3"/>
  <c r="H6" i="3"/>
  <c r="L5" i="3"/>
  <c r="K5" i="3"/>
  <c r="H5" i="3"/>
  <c r="L4" i="3"/>
  <c r="K4" i="3"/>
  <c r="H4" i="3"/>
  <c r="L3" i="3"/>
  <c r="K3" i="3"/>
  <c r="H3" i="3"/>
  <c r="H2" i="3"/>
  <c r="L782" i="6"/>
  <c r="K782" i="6"/>
  <c r="L781" i="6"/>
  <c r="K781" i="6"/>
  <c r="L780" i="6"/>
  <c r="K780" i="6"/>
  <c r="L779" i="6"/>
  <c r="K779" i="6"/>
  <c r="L778" i="6"/>
  <c r="K778" i="6"/>
  <c r="L777" i="6"/>
  <c r="K777" i="6"/>
  <c r="L776" i="6"/>
  <c r="K776" i="6"/>
  <c r="L775" i="6"/>
  <c r="K775" i="6"/>
  <c r="L774" i="6"/>
  <c r="K774" i="6"/>
  <c r="L773" i="6"/>
  <c r="K773" i="6"/>
  <c r="L772" i="6"/>
  <c r="K772" i="6"/>
  <c r="L771" i="6"/>
  <c r="K771" i="6"/>
  <c r="L770" i="6"/>
  <c r="K770" i="6"/>
  <c r="L769" i="6"/>
  <c r="K769" i="6"/>
  <c r="L768" i="6"/>
  <c r="K768" i="6"/>
  <c r="L767" i="6"/>
  <c r="K767" i="6"/>
  <c r="L766" i="6"/>
  <c r="K766" i="6"/>
  <c r="L764" i="6"/>
  <c r="K764" i="6"/>
  <c r="L763" i="6"/>
  <c r="K763" i="6"/>
  <c r="L762" i="6"/>
  <c r="K762" i="6"/>
  <c r="L760" i="6"/>
  <c r="K760" i="6"/>
  <c r="L759" i="6"/>
  <c r="K759" i="6"/>
  <c r="L758" i="6"/>
  <c r="K758" i="6"/>
  <c r="L757" i="6"/>
  <c r="K757" i="6"/>
  <c r="L756" i="6"/>
  <c r="K756" i="6"/>
  <c r="L755" i="6"/>
  <c r="K755" i="6"/>
  <c r="L754" i="6"/>
  <c r="K754" i="6"/>
  <c r="L753" i="6"/>
  <c r="K753" i="6"/>
  <c r="L752" i="6"/>
  <c r="K752" i="6"/>
  <c r="L751" i="6"/>
  <c r="K751" i="6"/>
  <c r="L750" i="6"/>
  <c r="K750" i="6"/>
  <c r="L749" i="6"/>
  <c r="K749" i="6"/>
  <c r="L748" i="6"/>
  <c r="K748" i="6"/>
  <c r="L746" i="6"/>
  <c r="K746" i="6"/>
  <c r="L745" i="6"/>
  <c r="K745" i="6"/>
  <c r="L744" i="6"/>
  <c r="K744" i="6"/>
  <c r="L743" i="6"/>
  <c r="K743" i="6"/>
  <c r="L742" i="6"/>
  <c r="K742" i="6"/>
  <c r="L741" i="6"/>
  <c r="K741" i="6"/>
  <c r="L740" i="6"/>
  <c r="K740" i="6"/>
  <c r="L739" i="6"/>
  <c r="K739" i="6"/>
  <c r="L738" i="6"/>
  <c r="K738" i="6"/>
  <c r="L737" i="6"/>
  <c r="K737" i="6"/>
  <c r="L736" i="6"/>
  <c r="K736" i="6"/>
  <c r="L735" i="6"/>
  <c r="K735" i="6"/>
  <c r="L734" i="6"/>
  <c r="K734" i="6"/>
  <c r="L733" i="6"/>
  <c r="K733" i="6"/>
  <c r="L732" i="6"/>
  <c r="K732" i="6"/>
  <c r="L731" i="6"/>
  <c r="K731" i="6"/>
  <c r="L730" i="6"/>
  <c r="K730" i="6"/>
  <c r="L729" i="6"/>
  <c r="K729" i="6"/>
  <c r="L728" i="6"/>
  <c r="K728" i="6"/>
  <c r="L727" i="6"/>
  <c r="K727" i="6"/>
  <c r="L726" i="6"/>
  <c r="K726" i="6"/>
  <c r="L725" i="6"/>
  <c r="K725" i="6"/>
  <c r="L724" i="6"/>
  <c r="K724" i="6"/>
  <c r="L723" i="6"/>
  <c r="K723" i="6"/>
  <c r="L722" i="6"/>
  <c r="K722" i="6"/>
  <c r="L721" i="6"/>
  <c r="K721" i="6"/>
  <c r="L720" i="6"/>
  <c r="K720" i="6"/>
  <c r="L719" i="6"/>
  <c r="K719" i="6"/>
  <c r="L718" i="6"/>
  <c r="K718" i="6"/>
  <c r="L717" i="6"/>
  <c r="K717" i="6"/>
  <c r="L716" i="6"/>
  <c r="K716" i="6"/>
  <c r="L715" i="6"/>
  <c r="K715" i="6"/>
  <c r="L714" i="6"/>
  <c r="K714" i="6"/>
  <c r="L713" i="6"/>
  <c r="K713" i="6"/>
  <c r="L712" i="6"/>
  <c r="K712" i="6"/>
  <c r="L711" i="6"/>
  <c r="K711" i="6"/>
  <c r="L710" i="6"/>
  <c r="K710" i="6"/>
  <c r="L709" i="6"/>
  <c r="K709" i="6"/>
  <c r="L708" i="6"/>
  <c r="K708" i="6"/>
  <c r="L707" i="6"/>
  <c r="K707" i="6"/>
  <c r="L706" i="6"/>
  <c r="K706" i="6"/>
  <c r="L705" i="6"/>
  <c r="K705" i="6"/>
  <c r="L704" i="6"/>
  <c r="K704" i="6"/>
  <c r="L703" i="6"/>
  <c r="K703" i="6"/>
  <c r="L702" i="6"/>
  <c r="K702" i="6"/>
  <c r="L701" i="6"/>
  <c r="K701" i="6"/>
  <c r="L700" i="6"/>
  <c r="K700" i="6"/>
  <c r="L699" i="6"/>
  <c r="K699" i="6"/>
  <c r="L698" i="6"/>
  <c r="K698" i="6"/>
  <c r="L697" i="6"/>
  <c r="K697" i="6"/>
  <c r="L696" i="6"/>
  <c r="K696" i="6"/>
  <c r="L695" i="6"/>
  <c r="K695" i="6"/>
  <c r="L694" i="6"/>
  <c r="K694" i="6"/>
  <c r="L693" i="6"/>
  <c r="K693" i="6"/>
  <c r="L692" i="6"/>
  <c r="K692" i="6"/>
  <c r="L691" i="6"/>
  <c r="K691" i="6"/>
  <c r="L690" i="6"/>
  <c r="K690" i="6"/>
  <c r="L689" i="6"/>
  <c r="K689" i="6"/>
  <c r="L688" i="6"/>
  <c r="K688" i="6"/>
  <c r="L687" i="6"/>
  <c r="K687" i="6"/>
  <c r="L686" i="6"/>
  <c r="K686" i="6"/>
  <c r="L685" i="6"/>
  <c r="K685" i="6"/>
  <c r="L684" i="6"/>
  <c r="K684" i="6"/>
  <c r="L683" i="6"/>
  <c r="K683" i="6"/>
  <c r="L682" i="6"/>
  <c r="K682" i="6"/>
  <c r="L681" i="6"/>
  <c r="K681" i="6"/>
  <c r="L680" i="6"/>
  <c r="K680" i="6"/>
  <c r="L679" i="6"/>
  <c r="K679" i="6"/>
  <c r="L678" i="6"/>
  <c r="K678" i="6"/>
  <c r="L677" i="6"/>
  <c r="K677" i="6"/>
  <c r="L676" i="6"/>
  <c r="K676" i="6"/>
  <c r="L675" i="6"/>
  <c r="K675" i="6"/>
  <c r="L674" i="6"/>
  <c r="K674" i="6"/>
  <c r="L673" i="6"/>
  <c r="K673" i="6"/>
  <c r="L672" i="6"/>
  <c r="K672" i="6"/>
  <c r="L671" i="6"/>
  <c r="K671" i="6"/>
  <c r="L670" i="6"/>
  <c r="K670" i="6"/>
  <c r="L669" i="6"/>
  <c r="K669" i="6"/>
  <c r="L668" i="6"/>
  <c r="K668" i="6"/>
  <c r="L667" i="6"/>
  <c r="K667" i="6"/>
  <c r="L666" i="6"/>
  <c r="K666" i="6"/>
  <c r="L665" i="6"/>
  <c r="K665" i="6"/>
  <c r="L664" i="6"/>
  <c r="K664" i="6"/>
  <c r="L663" i="6"/>
  <c r="K663" i="6"/>
  <c r="L662" i="6"/>
  <c r="K662" i="6"/>
  <c r="L661" i="6"/>
  <c r="K661" i="6"/>
  <c r="L660" i="6"/>
  <c r="K660" i="6"/>
  <c r="L659" i="6"/>
  <c r="K659" i="6"/>
  <c r="L658" i="6"/>
  <c r="K658" i="6"/>
  <c r="L657" i="6"/>
  <c r="K657" i="6"/>
  <c r="L656" i="6"/>
  <c r="K656" i="6"/>
  <c r="L655" i="6"/>
  <c r="K655" i="6"/>
  <c r="L654" i="6"/>
  <c r="K654" i="6"/>
  <c r="L652" i="6"/>
  <c r="K652" i="6"/>
  <c r="L651" i="6"/>
  <c r="K651" i="6"/>
  <c r="L650" i="6"/>
  <c r="K650" i="6"/>
  <c r="L649" i="6"/>
  <c r="K649" i="6"/>
  <c r="L648" i="6"/>
  <c r="K648" i="6"/>
  <c r="L647" i="6"/>
  <c r="K647" i="6"/>
  <c r="L646" i="6"/>
  <c r="K646" i="6"/>
  <c r="L645" i="6"/>
  <c r="K645" i="6"/>
  <c r="L644" i="6"/>
  <c r="K644" i="6"/>
  <c r="L642" i="6"/>
  <c r="K642" i="6"/>
  <c r="L641" i="6"/>
  <c r="K641" i="6"/>
  <c r="L640" i="6"/>
  <c r="K640" i="6"/>
  <c r="L639" i="6"/>
  <c r="K639" i="6"/>
  <c r="L638" i="6"/>
  <c r="K638" i="6"/>
  <c r="L637" i="6"/>
  <c r="K637" i="6"/>
  <c r="L636" i="6"/>
  <c r="K636" i="6"/>
  <c r="L635" i="6"/>
  <c r="K635" i="6"/>
  <c r="L634" i="6"/>
  <c r="K634" i="6"/>
  <c r="L633" i="6"/>
  <c r="K633" i="6"/>
  <c r="L632" i="6"/>
  <c r="K632" i="6"/>
  <c r="L631" i="6"/>
  <c r="K631" i="6"/>
  <c r="L630" i="6"/>
  <c r="K630" i="6"/>
  <c r="L629" i="6"/>
  <c r="K629" i="6"/>
  <c r="L628" i="6"/>
  <c r="K628" i="6"/>
  <c r="L627" i="6"/>
  <c r="K627" i="6"/>
  <c r="L626" i="6"/>
  <c r="K626" i="6"/>
  <c r="L625" i="6"/>
  <c r="K625" i="6"/>
  <c r="L624" i="6"/>
  <c r="K624" i="6"/>
  <c r="L623" i="6"/>
  <c r="K623" i="6"/>
  <c r="L622" i="6"/>
  <c r="K622" i="6"/>
  <c r="L621" i="6"/>
  <c r="K621" i="6"/>
  <c r="L620" i="6"/>
  <c r="K620" i="6"/>
  <c r="L619" i="6"/>
  <c r="K619" i="6"/>
  <c r="L618" i="6"/>
  <c r="K618" i="6"/>
  <c r="L617" i="6"/>
  <c r="K617" i="6"/>
  <c r="L616" i="6"/>
  <c r="K616" i="6"/>
  <c r="L615" i="6"/>
  <c r="K615" i="6"/>
  <c r="L614" i="6"/>
  <c r="K614" i="6"/>
  <c r="L613" i="6"/>
  <c r="K613" i="6"/>
  <c r="L612" i="6"/>
  <c r="K612" i="6"/>
  <c r="L611" i="6"/>
  <c r="K611" i="6"/>
  <c r="L610" i="6"/>
  <c r="K610" i="6"/>
  <c r="L609" i="6"/>
  <c r="K609" i="6"/>
  <c r="L608" i="6"/>
  <c r="K608" i="6"/>
  <c r="L607" i="6"/>
  <c r="K607" i="6"/>
  <c r="L606" i="6"/>
  <c r="K606" i="6"/>
  <c r="L605" i="6"/>
  <c r="K605" i="6"/>
  <c r="L604" i="6"/>
  <c r="K604" i="6"/>
  <c r="L603" i="6"/>
  <c r="K603" i="6"/>
  <c r="L602" i="6"/>
  <c r="K602" i="6"/>
  <c r="L601" i="6"/>
  <c r="K601" i="6"/>
  <c r="L600" i="6"/>
  <c r="K600" i="6"/>
  <c r="L599" i="6"/>
  <c r="K599" i="6"/>
  <c r="L598" i="6"/>
  <c r="K598" i="6"/>
  <c r="L597" i="6"/>
  <c r="K597" i="6"/>
  <c r="L596" i="6"/>
  <c r="K596" i="6"/>
  <c r="L595" i="6"/>
  <c r="K595" i="6"/>
  <c r="L594" i="6"/>
  <c r="K594" i="6"/>
  <c r="L593" i="6"/>
  <c r="K593" i="6"/>
  <c r="L592" i="6"/>
  <c r="K592" i="6"/>
  <c r="L591" i="6"/>
  <c r="K591" i="6"/>
  <c r="L590" i="6"/>
  <c r="K590" i="6"/>
  <c r="L589" i="6"/>
  <c r="K589" i="6"/>
  <c r="L588" i="6"/>
  <c r="K588" i="6"/>
  <c r="L587" i="6"/>
  <c r="K587" i="6"/>
  <c r="L586" i="6"/>
  <c r="K586" i="6"/>
  <c r="L585" i="6"/>
  <c r="K585" i="6"/>
  <c r="L584" i="6"/>
  <c r="K584" i="6"/>
  <c r="L583" i="6"/>
  <c r="K583" i="6"/>
  <c r="L582" i="6"/>
  <c r="K582" i="6"/>
  <c r="L581" i="6"/>
  <c r="K581" i="6"/>
  <c r="L580" i="6"/>
  <c r="K580" i="6"/>
  <c r="L579" i="6"/>
  <c r="K579" i="6"/>
  <c r="L578" i="6"/>
  <c r="K578" i="6"/>
  <c r="L577" i="6"/>
  <c r="K577" i="6"/>
  <c r="L576" i="6"/>
  <c r="K576" i="6"/>
  <c r="L575" i="6"/>
  <c r="K575" i="6"/>
  <c r="L574" i="6"/>
  <c r="K574" i="6"/>
  <c r="L573" i="6"/>
  <c r="K573" i="6"/>
  <c r="L572" i="6"/>
  <c r="K572" i="6"/>
  <c r="L571" i="6"/>
  <c r="K571" i="6"/>
  <c r="L570" i="6"/>
  <c r="K570" i="6"/>
  <c r="L569" i="6"/>
  <c r="K569" i="6"/>
  <c r="L568" i="6"/>
  <c r="K568" i="6"/>
  <c r="L567" i="6"/>
  <c r="K567" i="6"/>
  <c r="L566" i="6"/>
  <c r="K566" i="6"/>
  <c r="L565" i="6"/>
  <c r="K565" i="6"/>
  <c r="L564" i="6"/>
  <c r="K564" i="6"/>
  <c r="L563" i="6"/>
  <c r="K563" i="6"/>
  <c r="L562" i="6"/>
  <c r="K562" i="6"/>
  <c r="L561" i="6"/>
  <c r="K561" i="6"/>
  <c r="L560" i="6"/>
  <c r="K560" i="6"/>
  <c r="L559" i="6"/>
  <c r="K559" i="6"/>
  <c r="L558" i="6"/>
  <c r="K558" i="6"/>
  <c r="L557" i="6"/>
  <c r="K557" i="6"/>
  <c r="L556" i="6"/>
  <c r="K556" i="6"/>
  <c r="L555" i="6"/>
  <c r="K555" i="6"/>
  <c r="L554" i="6"/>
  <c r="K554" i="6"/>
  <c r="L553" i="6"/>
  <c r="K553" i="6"/>
  <c r="L552" i="6"/>
  <c r="K552" i="6"/>
  <c r="L551" i="6"/>
  <c r="K551" i="6"/>
  <c r="L550" i="6"/>
  <c r="K550" i="6"/>
  <c r="L549" i="6"/>
  <c r="K549" i="6"/>
  <c r="L548" i="6"/>
  <c r="K548" i="6"/>
  <c r="L547" i="6"/>
  <c r="K547" i="6"/>
  <c r="L546" i="6"/>
  <c r="K546" i="6"/>
  <c r="L545" i="6"/>
  <c r="K545" i="6"/>
  <c r="L544" i="6"/>
  <c r="K544" i="6"/>
  <c r="L543" i="6"/>
  <c r="K543" i="6"/>
  <c r="L542" i="6"/>
  <c r="K542" i="6"/>
  <c r="L541" i="6"/>
  <c r="K541" i="6"/>
  <c r="L540" i="6"/>
  <c r="K540" i="6"/>
  <c r="L538" i="6"/>
  <c r="K538" i="6"/>
  <c r="L537" i="6"/>
  <c r="K537" i="6"/>
  <c r="L536" i="6"/>
  <c r="K536" i="6"/>
  <c r="L534" i="6"/>
  <c r="K534" i="6"/>
  <c r="L533" i="6"/>
  <c r="K533" i="6"/>
  <c r="L532" i="6"/>
  <c r="K532" i="6"/>
  <c r="L531" i="6"/>
  <c r="K531" i="6"/>
  <c r="L529" i="6"/>
  <c r="K529" i="6"/>
  <c r="L528" i="6"/>
  <c r="K528" i="6"/>
  <c r="L527" i="6"/>
  <c r="K527" i="6"/>
  <c r="L526" i="6"/>
  <c r="K526" i="6"/>
  <c r="L525" i="6"/>
  <c r="K525" i="6"/>
  <c r="L524" i="6"/>
  <c r="K524" i="6"/>
  <c r="L523" i="6"/>
  <c r="K523" i="6"/>
  <c r="L522" i="6"/>
  <c r="K522" i="6"/>
  <c r="L521" i="6"/>
  <c r="K521" i="6"/>
  <c r="L520" i="6"/>
  <c r="K520" i="6"/>
  <c r="L519" i="6"/>
  <c r="K519" i="6"/>
  <c r="L518" i="6"/>
  <c r="K518" i="6"/>
  <c r="L517" i="6"/>
  <c r="K517" i="6"/>
  <c r="L516" i="6"/>
  <c r="K516" i="6"/>
  <c r="L515" i="6"/>
  <c r="K515" i="6"/>
  <c r="L514" i="6"/>
  <c r="K514" i="6"/>
  <c r="L513" i="6"/>
  <c r="K513" i="6"/>
  <c r="L512" i="6"/>
  <c r="K512" i="6"/>
  <c r="L511" i="6"/>
  <c r="K511" i="6"/>
  <c r="L510" i="6"/>
  <c r="K510" i="6"/>
  <c r="L509" i="6"/>
  <c r="K509" i="6"/>
  <c r="L508" i="6"/>
  <c r="K508" i="6"/>
  <c r="L507" i="6"/>
  <c r="K507" i="6"/>
  <c r="L505" i="6"/>
  <c r="K505" i="6"/>
  <c r="L504" i="6"/>
  <c r="K504" i="6"/>
  <c r="L503" i="6"/>
  <c r="K503" i="6"/>
  <c r="L501" i="6"/>
  <c r="K501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8" i="6"/>
  <c r="K448" i="6"/>
  <c r="K447" i="6"/>
  <c r="K446" i="6"/>
  <c r="K445" i="6"/>
  <c r="K444" i="6"/>
  <c r="K443" i="6"/>
  <c r="K442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4" i="6"/>
  <c r="K344" i="6"/>
  <c r="L343" i="6"/>
  <c r="K343" i="6"/>
  <c r="L342" i="6"/>
  <c r="K342" i="6"/>
  <c r="L340" i="6"/>
  <c r="K340" i="6"/>
  <c r="L339" i="6"/>
  <c r="K339" i="6"/>
  <c r="L338" i="6"/>
  <c r="K338" i="6"/>
  <c r="L336" i="6"/>
  <c r="K336" i="6"/>
  <c r="L335" i="6"/>
  <c r="K335" i="6"/>
  <c r="L334" i="6"/>
  <c r="K334" i="6"/>
  <c r="L333" i="6"/>
  <c r="K333" i="6"/>
  <c r="L332" i="6"/>
  <c r="K332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L291" i="6"/>
  <c r="K291" i="6"/>
  <c r="L290" i="6"/>
  <c r="K290" i="6"/>
  <c r="L289" i="6"/>
  <c r="K289" i="6"/>
  <c r="L288" i="6"/>
  <c r="K288" i="6"/>
  <c r="L286" i="6"/>
  <c r="K286" i="6"/>
  <c r="L285" i="6"/>
  <c r="K285" i="6"/>
  <c r="L284" i="6"/>
  <c r="K284" i="6"/>
  <c r="L283" i="6"/>
  <c r="K283" i="6"/>
  <c r="L282" i="6"/>
  <c r="K282" i="6"/>
  <c r="L281" i="6"/>
  <c r="K281" i="6"/>
  <c r="L280" i="6"/>
  <c r="K280" i="6"/>
  <c r="L279" i="6"/>
  <c r="K279" i="6"/>
  <c r="L278" i="6"/>
  <c r="K278" i="6"/>
  <c r="L277" i="6"/>
  <c r="K277" i="6"/>
  <c r="L276" i="6"/>
  <c r="K276" i="6"/>
  <c r="L274" i="6"/>
  <c r="K274" i="6"/>
  <c r="L273" i="6"/>
  <c r="K273" i="6"/>
  <c r="L272" i="6"/>
  <c r="K272" i="6"/>
  <c r="L271" i="6"/>
  <c r="K271" i="6"/>
  <c r="L270" i="6"/>
  <c r="K270" i="6"/>
  <c r="L269" i="6"/>
  <c r="K269" i="6"/>
  <c r="L268" i="6"/>
  <c r="K268" i="6"/>
  <c r="L267" i="6"/>
  <c r="K267" i="6"/>
  <c r="L266" i="6"/>
  <c r="K266" i="6"/>
  <c r="L265" i="6"/>
  <c r="K265" i="6"/>
  <c r="L264" i="6"/>
  <c r="K264" i="6"/>
  <c r="L263" i="6"/>
  <c r="K263" i="6"/>
  <c r="L262" i="6"/>
  <c r="K262" i="6"/>
  <c r="L261" i="6"/>
  <c r="K261" i="6"/>
  <c r="L260" i="6"/>
  <c r="K260" i="6"/>
  <c r="L259" i="6"/>
  <c r="K259" i="6"/>
  <c r="L258" i="6"/>
  <c r="K258" i="6"/>
  <c r="L257" i="6"/>
  <c r="K257" i="6"/>
  <c r="L255" i="6"/>
  <c r="K255" i="6"/>
  <c r="L254" i="6"/>
  <c r="K254" i="6"/>
  <c r="L253" i="6"/>
  <c r="K253" i="6"/>
  <c r="L252" i="6"/>
  <c r="K252" i="6"/>
  <c r="L251" i="6"/>
  <c r="K251" i="6"/>
  <c r="L250" i="6"/>
  <c r="K250" i="6"/>
  <c r="L249" i="6"/>
  <c r="K249" i="6"/>
  <c r="L248" i="6"/>
  <c r="K248" i="6"/>
  <c r="L247" i="6"/>
  <c r="K247" i="6"/>
  <c r="L246" i="6"/>
  <c r="K246" i="6"/>
  <c r="L245" i="6"/>
  <c r="K245" i="6"/>
  <c r="L244" i="6"/>
  <c r="K244" i="6"/>
  <c r="L243" i="6"/>
  <c r="K243" i="6"/>
  <c r="L242" i="6"/>
  <c r="K242" i="6"/>
  <c r="L241" i="6"/>
  <c r="K241" i="6"/>
  <c r="L240" i="6"/>
  <c r="K240" i="6"/>
  <c r="L239" i="6"/>
  <c r="K239" i="6"/>
  <c r="L237" i="6"/>
  <c r="K237" i="6"/>
  <c r="L236" i="6"/>
  <c r="K236" i="6"/>
  <c r="L235" i="6"/>
  <c r="K235" i="6"/>
  <c r="L234" i="6"/>
  <c r="K234" i="6"/>
  <c r="L233" i="6"/>
  <c r="K233" i="6"/>
  <c r="L232" i="6"/>
  <c r="K232" i="6"/>
  <c r="L231" i="6"/>
  <c r="K231" i="6"/>
  <c r="L230" i="6"/>
  <c r="K230" i="6"/>
  <c r="L229" i="6"/>
  <c r="K229" i="6"/>
  <c r="L228" i="6"/>
  <c r="K228" i="6"/>
  <c r="L227" i="6"/>
  <c r="K227" i="6"/>
  <c r="L226" i="6"/>
  <c r="K226" i="6"/>
  <c r="L225" i="6"/>
  <c r="K225" i="6"/>
  <c r="L224" i="6"/>
  <c r="K224" i="6"/>
  <c r="L223" i="6"/>
  <c r="K223" i="6"/>
  <c r="L222" i="6"/>
  <c r="K222" i="6"/>
  <c r="L220" i="6"/>
  <c r="K220" i="6"/>
  <c r="L219" i="6"/>
  <c r="K219" i="6"/>
  <c r="L218" i="6"/>
  <c r="K218" i="6"/>
  <c r="L217" i="6"/>
  <c r="K217" i="6"/>
  <c r="L216" i="6"/>
  <c r="K216" i="6"/>
  <c r="L215" i="6"/>
  <c r="K215" i="6"/>
  <c r="L214" i="6"/>
  <c r="K214" i="6"/>
  <c r="L213" i="6"/>
  <c r="K213" i="6"/>
  <c r="L212" i="6"/>
  <c r="K212" i="6"/>
  <c r="L211" i="6"/>
  <c r="K211" i="6"/>
  <c r="L210" i="6"/>
  <c r="K210" i="6"/>
  <c r="L209" i="6"/>
  <c r="K209" i="6"/>
  <c r="L208" i="6"/>
  <c r="K208" i="6"/>
  <c r="L207" i="6"/>
  <c r="K207" i="6"/>
  <c r="L206" i="6"/>
  <c r="K206" i="6"/>
  <c r="L205" i="6"/>
  <c r="K205" i="6"/>
  <c r="L204" i="6"/>
  <c r="K204" i="6"/>
  <c r="L203" i="6"/>
  <c r="K203" i="6"/>
  <c r="L202" i="6"/>
  <c r="K202" i="6"/>
  <c r="L201" i="6"/>
  <c r="K201" i="6"/>
  <c r="L199" i="6"/>
  <c r="K199" i="6"/>
  <c r="L198" i="6"/>
  <c r="K198" i="6"/>
  <c r="L197" i="6"/>
  <c r="K197" i="6"/>
  <c r="L196" i="6"/>
  <c r="K196" i="6"/>
  <c r="L195" i="6"/>
  <c r="K195" i="6"/>
  <c r="L194" i="6"/>
  <c r="K194" i="6"/>
  <c r="L193" i="6"/>
  <c r="K193" i="6"/>
  <c r="L192" i="6"/>
  <c r="K192" i="6"/>
  <c r="L191" i="6"/>
  <c r="K191" i="6"/>
  <c r="L190" i="6"/>
  <c r="K190" i="6"/>
  <c r="L189" i="6"/>
  <c r="K189" i="6"/>
  <c r="L188" i="6"/>
  <c r="K188" i="6"/>
  <c r="L187" i="6"/>
  <c r="K187" i="6"/>
  <c r="L186" i="6"/>
  <c r="K186" i="6"/>
  <c r="L185" i="6"/>
  <c r="K185" i="6"/>
  <c r="L184" i="6"/>
  <c r="K184" i="6"/>
  <c r="L183" i="6"/>
  <c r="K183" i="6"/>
  <c r="L182" i="6"/>
  <c r="K182" i="6"/>
  <c r="L181" i="6"/>
  <c r="K181" i="6"/>
  <c r="L180" i="6"/>
  <c r="K180" i="6"/>
  <c r="L179" i="6"/>
  <c r="K179" i="6"/>
  <c r="L178" i="6"/>
  <c r="K178" i="6"/>
  <c r="L176" i="6"/>
  <c r="K176" i="6"/>
  <c r="L175" i="6"/>
  <c r="K175" i="6"/>
  <c r="L174" i="6"/>
  <c r="K174" i="6"/>
  <c r="L173" i="6"/>
  <c r="K173" i="6"/>
  <c r="L172" i="6"/>
  <c r="K172" i="6"/>
  <c r="L171" i="6"/>
  <c r="K171" i="6"/>
  <c r="L170" i="6"/>
  <c r="K170" i="6"/>
  <c r="L169" i="6"/>
  <c r="K169" i="6"/>
  <c r="L168" i="6"/>
  <c r="K168" i="6"/>
  <c r="L167" i="6"/>
  <c r="K167" i="6"/>
  <c r="L166" i="6"/>
  <c r="K166" i="6"/>
  <c r="L165" i="6"/>
  <c r="K165" i="6"/>
  <c r="L164" i="6"/>
  <c r="K164" i="6"/>
  <c r="L163" i="6"/>
  <c r="K163" i="6"/>
  <c r="L162" i="6"/>
  <c r="K162" i="6"/>
  <c r="L161" i="6"/>
  <c r="K161" i="6"/>
  <c r="L160" i="6"/>
  <c r="K160" i="6"/>
  <c r="L159" i="6"/>
  <c r="K159" i="6"/>
  <c r="L158" i="6"/>
  <c r="K158" i="6"/>
  <c r="L157" i="6"/>
  <c r="K157" i="6"/>
  <c r="L156" i="6"/>
  <c r="K156" i="6"/>
  <c r="L154" i="6"/>
  <c r="K154" i="6"/>
  <c r="L153" i="6"/>
  <c r="K153" i="6"/>
  <c r="L152" i="6"/>
  <c r="K152" i="6"/>
  <c r="L151" i="6"/>
  <c r="K151" i="6"/>
  <c r="L150" i="6"/>
  <c r="K150" i="6"/>
  <c r="L149" i="6"/>
  <c r="K149" i="6"/>
  <c r="L148" i="6"/>
  <c r="K148" i="6"/>
  <c r="L147" i="6"/>
  <c r="K147" i="6"/>
  <c r="L146" i="6"/>
  <c r="K146" i="6"/>
  <c r="L145" i="6"/>
  <c r="K145" i="6"/>
  <c r="L144" i="6"/>
  <c r="K144" i="6"/>
  <c r="L143" i="6"/>
  <c r="K143" i="6"/>
  <c r="L142" i="6"/>
  <c r="K142" i="6"/>
  <c r="L141" i="6"/>
  <c r="K141" i="6"/>
  <c r="L140" i="6"/>
  <c r="K140" i="6"/>
  <c r="L139" i="6"/>
  <c r="K139" i="6"/>
  <c r="L138" i="6"/>
  <c r="K138" i="6"/>
  <c r="L137" i="6"/>
  <c r="K137" i="6"/>
  <c r="L136" i="6"/>
  <c r="K136" i="6"/>
  <c r="L135" i="6"/>
  <c r="K135" i="6"/>
  <c r="L133" i="6"/>
  <c r="K133" i="6"/>
  <c r="L132" i="6"/>
  <c r="K132" i="6"/>
  <c r="L131" i="6"/>
  <c r="K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L124" i="6"/>
  <c r="K124" i="6"/>
  <c r="L123" i="6"/>
  <c r="K123" i="6"/>
  <c r="L122" i="6"/>
  <c r="K122" i="6"/>
  <c r="L121" i="6"/>
  <c r="K121" i="6"/>
  <c r="L120" i="6"/>
  <c r="K120" i="6"/>
  <c r="L119" i="6"/>
  <c r="K119" i="6"/>
  <c r="L118" i="6"/>
  <c r="K118" i="6"/>
  <c r="L117" i="6"/>
  <c r="K117" i="6"/>
  <c r="L116" i="6"/>
  <c r="K116" i="6"/>
  <c r="L115" i="6"/>
  <c r="K115" i="6"/>
  <c r="L114" i="6"/>
  <c r="K114" i="6"/>
  <c r="L113" i="6"/>
  <c r="K113" i="6"/>
  <c r="L112" i="6"/>
  <c r="K112" i="6"/>
  <c r="L111" i="6"/>
  <c r="K111" i="6"/>
  <c r="L110" i="6"/>
  <c r="K110" i="6"/>
  <c r="L109" i="6"/>
  <c r="K109" i="6"/>
  <c r="L108" i="6"/>
  <c r="K108" i="6"/>
  <c r="L107" i="6"/>
  <c r="K107" i="6"/>
  <c r="L106" i="6"/>
  <c r="K106" i="6"/>
  <c r="L105" i="6"/>
  <c r="K105" i="6"/>
  <c r="L104" i="6"/>
  <c r="K104" i="6"/>
  <c r="L103" i="6"/>
  <c r="K103" i="6"/>
  <c r="L102" i="6"/>
  <c r="K102" i="6"/>
  <c r="L101" i="6"/>
  <c r="K101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L92" i="6"/>
  <c r="K92" i="6"/>
  <c r="L91" i="6"/>
  <c r="K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1" i="6"/>
  <c r="K11" i="6"/>
  <c r="L10" i="6"/>
  <c r="K10" i="6"/>
  <c r="L9" i="6"/>
  <c r="K9" i="6"/>
  <c r="L8" i="6"/>
  <c r="L7" i="6"/>
  <c r="K7" i="6"/>
  <c r="L6" i="6"/>
  <c r="K6" i="6"/>
  <c r="L5" i="6"/>
  <c r="K5" i="6"/>
  <c r="L4" i="6"/>
  <c r="K4" i="6"/>
  <c r="L3" i="6"/>
  <c r="K3" i="6"/>
  <c r="L5" i="43"/>
  <c r="K5" i="43"/>
  <c r="L4" i="43"/>
  <c r="K4" i="43"/>
  <c r="H4" i="43"/>
  <c r="L3" i="43"/>
  <c r="K3" i="43"/>
  <c r="H3" i="43"/>
  <c r="H2" i="43"/>
  <c r="L7" i="27"/>
  <c r="K7" i="27"/>
  <c r="L6" i="27"/>
  <c r="K6" i="27"/>
  <c r="H6" i="27"/>
  <c r="L5" i="27"/>
  <c r="K5" i="27"/>
  <c r="H5" i="27"/>
  <c r="L4" i="27"/>
  <c r="K4" i="27"/>
  <c r="H4" i="27"/>
  <c r="L3" i="27"/>
  <c r="K3" i="27"/>
  <c r="H3" i="27"/>
  <c r="H2" i="27"/>
  <c r="L5" i="42"/>
  <c r="K5" i="42"/>
  <c r="L4" i="42"/>
  <c r="K4" i="42"/>
  <c r="H4" i="42"/>
  <c r="L3" i="42"/>
  <c r="K3" i="42"/>
  <c r="H3" i="42"/>
  <c r="H2" i="42"/>
  <c r="L15" i="37"/>
  <c r="K15" i="37"/>
  <c r="L14" i="37"/>
  <c r="K14" i="37"/>
  <c r="L13" i="37"/>
  <c r="K13" i="37"/>
  <c r="L12" i="37"/>
  <c r="K12" i="37"/>
  <c r="L10" i="37"/>
  <c r="K10" i="37"/>
  <c r="H10" i="37"/>
  <c r="L9" i="37"/>
  <c r="K9" i="37"/>
  <c r="H9" i="37"/>
  <c r="L8" i="37"/>
  <c r="K8" i="37"/>
  <c r="H8" i="37"/>
  <c r="H7" i="37"/>
  <c r="L6" i="37"/>
  <c r="K6" i="37"/>
  <c r="H6" i="37"/>
  <c r="L5" i="37"/>
  <c r="K5" i="37"/>
  <c r="H5" i="37"/>
  <c r="L4" i="37"/>
  <c r="K4" i="37"/>
  <c r="H4" i="37"/>
  <c r="L3" i="37"/>
  <c r="K3" i="37"/>
  <c r="H3" i="37"/>
  <c r="H2" i="37"/>
  <c r="L12" i="40"/>
  <c r="K12" i="40"/>
  <c r="L11" i="40"/>
  <c r="K11" i="40"/>
  <c r="H11" i="40"/>
  <c r="L10" i="40"/>
  <c r="K10" i="40"/>
  <c r="H10" i="40"/>
  <c r="L9" i="40"/>
  <c r="K9" i="40"/>
  <c r="H9" i="40"/>
  <c r="L8" i="40"/>
  <c r="K8" i="40"/>
  <c r="H8" i="40"/>
  <c r="L7" i="40"/>
  <c r="K7" i="40"/>
  <c r="H7" i="40"/>
  <c r="L6" i="40"/>
  <c r="K6" i="40"/>
  <c r="H6" i="40"/>
  <c r="L5" i="40"/>
  <c r="K5" i="40"/>
  <c r="H5" i="40"/>
  <c r="L4" i="40"/>
  <c r="K4" i="40"/>
  <c r="H4" i="40"/>
  <c r="L3" i="40"/>
  <c r="K3" i="40"/>
  <c r="H3" i="40"/>
  <c r="H2" i="40"/>
  <c r="L5" i="51"/>
  <c r="K5" i="51"/>
  <c r="L4" i="51"/>
  <c r="K4" i="51"/>
  <c r="L3" i="51"/>
  <c r="K3" i="51"/>
  <c r="H3" i="51"/>
  <c r="H2" i="51"/>
  <c r="L4" i="34"/>
  <c r="L3" i="34"/>
  <c r="K3" i="34"/>
  <c r="H3" i="34"/>
  <c r="H2" i="34"/>
  <c r="L4" i="14"/>
  <c r="H4" i="14"/>
  <c r="L3" i="14"/>
  <c r="H3" i="14"/>
  <c r="H2" i="14"/>
  <c r="L7" i="2"/>
  <c r="K7" i="2"/>
  <c r="H7" i="2"/>
  <c r="L6" i="2"/>
  <c r="K6" i="2"/>
  <c r="H6" i="2"/>
  <c r="L5" i="2"/>
  <c r="K5" i="2"/>
  <c r="H5" i="2"/>
  <c r="L4" i="2"/>
  <c r="K4" i="2"/>
  <c r="H4" i="2"/>
  <c r="L3" i="2"/>
  <c r="K3" i="2"/>
  <c r="H3" i="2"/>
  <c r="H2" i="2"/>
  <c r="K4" i="49"/>
  <c r="K3" i="49"/>
  <c r="H3" i="49"/>
  <c r="H2" i="49"/>
  <c r="L4" i="5"/>
  <c r="H4" i="5"/>
  <c r="L3" i="5"/>
  <c r="H3" i="5"/>
  <c r="H2" i="5"/>
  <c r="L9" i="41"/>
  <c r="K9" i="41"/>
  <c r="L8" i="41"/>
  <c r="K8" i="41"/>
  <c r="H8" i="41"/>
  <c r="L7" i="41"/>
  <c r="K7" i="41"/>
  <c r="H7" i="41"/>
  <c r="L6" i="41"/>
  <c r="K6" i="41"/>
  <c r="H6" i="41"/>
  <c r="L5" i="41"/>
  <c r="K5" i="41"/>
  <c r="H5" i="41"/>
  <c r="L4" i="41"/>
  <c r="K4" i="41"/>
  <c r="H4" i="41"/>
  <c r="L3" i="41"/>
  <c r="K3" i="41"/>
  <c r="H3" i="41"/>
  <c r="H2" i="41"/>
</calcChain>
</file>

<file path=xl/sharedStrings.xml><?xml version="1.0" encoding="utf-8"?>
<sst xmlns="http://schemas.openxmlformats.org/spreadsheetml/2006/main" count="22757" uniqueCount="5948">
  <si>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</si>
  <si>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</si>
  <si>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</si>
  <si>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</si>
  <si>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</si>
  <si>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</si>
  <si>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</si>
  <si>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</si>
  <si>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</si>
  <si>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</si>
  <si>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</si>
  <si>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</si>
  <si>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</si>
  <si>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</si>
  <si>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</si>
  <si>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</si>
  <si>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</si>
  <si>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</si>
  <si>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</si>
  <si>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</si>
  <si>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</si>
  <si>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</si>
  <si>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</si>
  <si>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</si>
  <si>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</si>
  <si>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</si>
  <si>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</si>
  <si>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</si>
  <si>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</si>
  <si>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</si>
  <si>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</si>
  <si>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</si>
  <si>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</si>
  <si>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</si>
  <si>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</si>
  <si>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</si>
  <si>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</si>
  <si>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</si>
  <si>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</si>
  <si>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</si>
  <si>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</si>
  <si>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</si>
  <si>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</si>
  <si>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</si>
  <si>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</si>
  <si>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</si>
  <si>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</si>
  <si>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</si>
  <si>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</si>
  <si>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</si>
  <si>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</si>
  <si>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</si>
  <si>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</si>
  <si>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</si>
  <si>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</si>
  <si>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</si>
  <si>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</si>
  <si>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</si>
  <si>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</si>
  <si>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</si>
  <si>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</si>
  <si>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</si>
  <si>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</si>
  <si>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</si>
  <si>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</si>
  <si>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</si>
  <si>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</si>
  <si>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</si>
  <si>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</si>
  <si>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</si>
  <si>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</si>
  <si>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</si>
  <si>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</si>
  <si>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</si>
  <si>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</si>
  <si>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</si>
  <si>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</si>
  <si>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</si>
  <si>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</si>
  <si>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</si>
  <si>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</si>
  <si>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</si>
  <si>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</si>
  <si>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</si>
  <si>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</si>
  <si>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</si>
  <si>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</si>
  <si>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</si>
  <si>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</si>
  <si>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</si>
  <si>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</si>
  <si>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</si>
  <si>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</si>
  <si>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</si>
  <si>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</si>
  <si>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</si>
  <si>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</si>
  <si>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</si>
  <si>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</si>
  <si>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</si>
  <si>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</si>
  <si>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</si>
  <si>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</si>
  <si>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</si>
  <si>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</si>
  <si>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</si>
  <si>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</si>
  <si>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</si>
  <si>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</si>
  <si>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</si>
  <si>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</si>
  <si>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</si>
  <si>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</si>
  <si>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</si>
  <si>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</si>
  <si>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</si>
  <si>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</si>
  <si>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</si>
  <si>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</si>
  <si>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</si>
  <si>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</si>
  <si>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</si>
  <si>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</si>
  <si>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</si>
  <si>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</si>
  <si>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</si>
  <si>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</si>
  <si>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</si>
  <si>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</si>
  <si>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</si>
  <si>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</si>
  <si>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</si>
  <si>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</si>
  <si>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</si>
  <si>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</si>
  <si>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</si>
  <si>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</si>
  <si>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</si>
  <si>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</si>
  <si>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</si>
  <si>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</si>
  <si>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</si>
  <si>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</si>
  <si>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</si>
  <si>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</si>
  <si>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</si>
  <si>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</si>
  <si>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</si>
  <si>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</si>
  <si>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</si>
  <si>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</si>
  <si>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</si>
  <si>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</si>
  <si>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</si>
  <si>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</si>
  <si>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</si>
  <si>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</si>
  <si>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</si>
  <si>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</si>
  <si>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</si>
  <si>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</si>
  <si>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</si>
  <si>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</si>
  <si>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</si>
  <si>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</si>
  <si>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</si>
  <si>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</si>
  <si>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</si>
  <si>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</si>
  <si>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</si>
  <si>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</si>
  <si>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</si>
  <si>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</si>
  <si>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</si>
  <si>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</si>
  <si>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</si>
  <si>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</si>
  <si>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</si>
  <si>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</si>
  <si>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</si>
  <si>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</si>
  <si>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</si>
  <si>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</si>
  <si>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</si>
  <si>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</si>
  <si>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</si>
  <si>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</si>
  <si>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</si>
  <si>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</si>
  <si>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</si>
  <si>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</si>
  <si>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</si>
  <si>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</si>
  <si>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</si>
  <si>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</si>
  <si>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</si>
  <si>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</si>
  <si>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</si>
  <si>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</si>
  <si>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</si>
  <si>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</si>
  <si>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</si>
  <si>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</si>
  <si>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</si>
  <si>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</si>
  <si>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</si>
  <si>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</si>
  <si>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</si>
  <si>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</si>
  <si>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</si>
  <si>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</si>
  <si>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</si>
  <si>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</si>
  <si>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</si>
  <si>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</si>
  <si>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</si>
  <si>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</si>
  <si>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</si>
  <si>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</si>
  <si>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</si>
  <si>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</si>
  <si>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</si>
  <si>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</si>
  <si>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</si>
  <si>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</si>
  <si>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</si>
  <si>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</si>
  <si>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</si>
  <si>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</si>
  <si>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</si>
  <si>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</si>
  <si>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</si>
  <si>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</si>
  <si>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</si>
  <si>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</si>
  <si>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</si>
  <si>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</si>
  <si>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</si>
  <si>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</si>
  <si>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</si>
  <si>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</si>
  <si>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</si>
  <si>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</si>
  <si>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</si>
  <si>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</si>
  <si>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</si>
  <si>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</si>
  <si>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</si>
  <si>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</si>
  <si>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</si>
  <si>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</si>
  <si>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</si>
  <si>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</si>
  <si>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</si>
  <si>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</si>
  <si>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</si>
  <si>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</si>
  <si>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</si>
  <si>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</si>
  <si>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</si>
  <si>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</si>
  <si>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</si>
  <si>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</si>
  <si>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</si>
  <si>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</si>
  <si>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</si>
  <si>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</si>
  <si>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</si>
  <si>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</si>
  <si>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</si>
  <si>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</si>
  <si>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</si>
  <si>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</si>
  <si>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</si>
  <si>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</si>
  <si>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</si>
  <si>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</si>
  <si>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</si>
  <si>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</si>
  <si>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</si>
  <si>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</si>
  <si>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</si>
  <si>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</si>
  <si>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</si>
  <si>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</si>
  <si>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</si>
  <si>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</si>
  <si>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</si>
  <si>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</si>
  <si>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</si>
  <si>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</si>
  <si>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</si>
  <si>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</si>
  <si>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</si>
  <si>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</si>
  <si>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</si>
  <si>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</si>
  <si>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</si>
  <si>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</si>
  <si>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</si>
  <si>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</si>
  <si>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</si>
  <si>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</si>
  <si>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</si>
  <si>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</si>
  <si>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</si>
  <si>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</si>
  <si>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</si>
  <si>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</si>
  <si>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</si>
  <si>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</si>
  <si>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</si>
  <si>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</si>
  <si>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</si>
  <si>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</si>
  <si>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</si>
  <si>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</si>
  <si>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</si>
  <si>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</si>
  <si>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</si>
  <si>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</si>
  <si>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</si>
  <si>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</si>
  <si>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</si>
  <si>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</si>
  <si>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</si>
  <si>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</si>
  <si>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</si>
  <si>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</si>
  <si>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</si>
  <si>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</si>
  <si>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</si>
  <si>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</si>
  <si>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</si>
  <si>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</si>
  <si>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</si>
  <si>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</si>
  <si>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</si>
  <si>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</si>
  <si>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</si>
  <si>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</si>
  <si>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</si>
  <si>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</si>
  <si>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</si>
  <si>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</si>
  <si>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</si>
  <si>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</si>
  <si>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</si>
  <si>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</si>
  <si>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</si>
  <si>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</si>
  <si>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</si>
  <si>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</si>
  <si>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</si>
  <si>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</si>
  <si>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</si>
  <si>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</si>
  <si>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</si>
  <si>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</si>
  <si>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</si>
  <si>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</si>
  <si>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</si>
  <si>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</si>
  <si>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</si>
  <si>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</si>
  <si>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</si>
  <si>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</si>
  <si>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</si>
  <si>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</si>
  <si>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</si>
  <si>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</si>
  <si>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</si>
  <si>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</si>
  <si>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</si>
  <si>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</si>
  <si>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</si>
  <si>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</si>
  <si>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</si>
  <si>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</si>
  <si>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</si>
  <si>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</si>
  <si>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</si>
  <si>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</si>
  <si>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</si>
  <si>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</si>
  <si>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</si>
  <si>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</si>
  <si>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</si>
  <si>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</si>
  <si>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</si>
  <si>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</si>
  <si>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</si>
  <si>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</si>
  <si>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</si>
  <si>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</si>
  <si>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</si>
  <si>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</si>
  <si>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</si>
  <si>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</si>
  <si>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</si>
  <si>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</si>
  <si>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</si>
  <si>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</si>
  <si>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</si>
  <si>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</si>
  <si>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</si>
  <si>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</si>
  <si>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</si>
  <si>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</si>
  <si>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</si>
  <si>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</si>
  <si>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</si>
  <si>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</si>
  <si>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</si>
  <si>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</si>
  <si>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</si>
  <si>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</si>
  <si>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</si>
  <si>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</si>
  <si>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</si>
  <si>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</si>
  <si>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</si>
  <si>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</si>
  <si>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</si>
  <si>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</si>
  <si>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</si>
  <si>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</si>
  <si>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</si>
  <si>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</si>
  <si>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</si>
  <si>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</si>
  <si>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</si>
  <si>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</si>
  <si>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</si>
  <si>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</si>
  <si>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</si>
  <si>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</si>
  <si>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</si>
  <si>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</si>
  <si>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</si>
  <si>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</si>
  <si>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</si>
  <si>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</si>
  <si>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</si>
  <si>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</si>
  <si>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</si>
  <si>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</si>
  <si>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</si>
  <si>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</si>
  <si>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</si>
  <si>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</si>
  <si>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</si>
  <si>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</si>
  <si>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</si>
  <si>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</si>
  <si>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</si>
  <si>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</si>
  <si>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</si>
  <si>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</si>
  <si>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</si>
  <si>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</si>
  <si>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</si>
  <si>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</si>
  <si>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</si>
  <si>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</si>
  <si>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</si>
  <si>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</si>
  <si>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</si>
  <si>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</si>
  <si>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</si>
  <si>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</si>
  <si>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</si>
  <si>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</si>
  <si>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</si>
  <si>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</si>
  <si>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</si>
  <si>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</si>
  <si>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</si>
  <si>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</si>
  <si>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</si>
  <si>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</si>
  <si>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</si>
  <si>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</si>
  <si>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</si>
  <si>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</si>
  <si>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</si>
  <si>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</si>
  <si>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</si>
  <si>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</si>
  <si>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</si>
  <si>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</si>
  <si>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</si>
  <si>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</si>
  <si>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</si>
  <si>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</si>
  <si>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</si>
  <si>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</si>
  <si>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</si>
  <si>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</si>
  <si>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</si>
  <si>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</si>
  <si>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</si>
  <si>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</si>
  <si>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</si>
  <si>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</si>
  <si>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</si>
  <si>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</si>
  <si>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</si>
  <si>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</si>
  <si>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</si>
  <si>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</si>
  <si>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</si>
  <si>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</si>
  <si>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</si>
  <si>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</si>
  <si>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</si>
  <si>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</si>
  <si>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</si>
  <si>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</si>
  <si>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</si>
  <si>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</si>
  <si>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</si>
  <si>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</si>
  <si>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</si>
  <si>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</si>
  <si>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</si>
  <si>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</si>
  <si>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</si>
  <si>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</si>
  <si>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</si>
  <si>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</si>
  <si>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</si>
  <si>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</si>
  <si>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</si>
  <si>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</si>
  <si>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</si>
  <si>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</si>
  <si>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</si>
  <si>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</si>
  <si>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</si>
  <si>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</si>
  <si>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</si>
  <si>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</si>
  <si>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</si>
  <si>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</si>
  <si>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</si>
  <si>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</si>
  <si>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</si>
  <si>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</si>
  <si>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</si>
  <si>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</si>
  <si>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</si>
  <si>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</si>
  <si>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</si>
  <si>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</si>
  <si>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</si>
  <si>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</si>
  <si>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</si>
  <si>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</si>
  <si>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</si>
  <si>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</si>
  <si>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</si>
  <si>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</si>
  <si>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</si>
  <si>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</si>
  <si>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</si>
  <si>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</si>
  <si>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</si>
  <si>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</si>
  <si>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</si>
  <si>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</si>
  <si>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</si>
  <si>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</si>
  <si>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</si>
  <si>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</si>
  <si>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</si>
  <si>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</si>
  <si>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</si>
  <si>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</si>
  <si>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</si>
  <si>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</si>
  <si>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</si>
  <si>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</si>
  <si>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</si>
  <si>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</si>
  <si>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</si>
  <si>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</si>
  <si>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</si>
  <si>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</si>
  <si>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</si>
  <si>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</si>
  <si>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</si>
  <si>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</si>
  <si>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</si>
  <si>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</si>
  <si>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</si>
  <si>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</si>
  <si>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</si>
  <si>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</si>
  <si>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</si>
  <si>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</si>
  <si>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</si>
  <si>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</si>
  <si>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</si>
  <si>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</si>
  <si>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</si>
  <si>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</si>
  <si>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</si>
  <si>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</si>
  <si>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</si>
  <si>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</si>
  <si>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</si>
  <si>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</si>
  <si>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</si>
  <si>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</si>
  <si>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</si>
  <si>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</si>
  <si>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</si>
  <si>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</si>
  <si>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</si>
  <si>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</si>
  <si>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</si>
  <si>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</si>
  <si>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</si>
  <si>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</si>
  <si>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</si>
  <si>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</si>
  <si>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</si>
  <si>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</si>
  <si>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</si>
  <si>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</si>
  <si>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</si>
  <si>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</si>
  <si>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</si>
  <si>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</si>
  <si>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</si>
  <si>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</si>
  <si>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</si>
  <si>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</si>
  <si>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</si>
  <si>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</si>
  <si>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</si>
  <si>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</si>
  <si>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</si>
  <si>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</si>
  <si>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</si>
  <si>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</si>
  <si>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</si>
  <si>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</si>
  <si>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</si>
  <si>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</si>
  <si>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</si>
  <si>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</si>
  <si>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</si>
  <si>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</si>
  <si>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</si>
  <si>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</si>
  <si>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</si>
  <si>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</si>
  <si>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</si>
  <si>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</si>
  <si>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</si>
  <si>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</si>
  <si>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</si>
  <si>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</si>
  <si>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</si>
  <si>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</si>
  <si>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</si>
  <si>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</si>
  <si>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</si>
  <si>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</si>
  <si>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</si>
  <si>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</si>
  <si>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</si>
  <si>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</si>
  <si>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</si>
  <si>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</si>
  <si>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</si>
  <si>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</si>
  <si>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</si>
  <si>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</si>
  <si>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</si>
  <si>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</si>
  <si>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</si>
  <si>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</si>
  <si>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</si>
  <si>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</si>
  <si>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</si>
  <si>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</si>
  <si>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</si>
  <si>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</si>
  <si>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</si>
  <si>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</si>
  <si>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</si>
  <si>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</si>
  <si>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</si>
  <si>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</si>
  <si>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</si>
  <si>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</si>
  <si>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</si>
  <si>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</si>
  <si>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</si>
  <si>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</si>
  <si>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</si>
  <si>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</si>
  <si>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</si>
  <si>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</si>
  <si>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</si>
  <si>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</si>
  <si>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</si>
  <si>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</si>
  <si>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</si>
  <si>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</si>
  <si>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</si>
  <si>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</si>
  <si>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</si>
  <si>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</si>
  <si>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</si>
  <si>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</si>
  <si>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</si>
  <si>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</si>
  <si>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</si>
  <si>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</si>
  <si>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</si>
  <si>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</si>
  <si>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</si>
  <si>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</si>
  <si>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</si>
  <si>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</si>
  <si>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</si>
  <si>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</si>
  <si>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</si>
  <si>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</si>
  <si>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</si>
  <si>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</si>
  <si>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</si>
  <si>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</si>
  <si>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</si>
  <si>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</si>
  <si>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</si>
  <si>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</si>
  <si>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</si>
  <si>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</si>
  <si>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</si>
  <si>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</si>
  <si>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</si>
  <si>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</si>
  <si>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</si>
  <si>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</si>
  <si>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</si>
  <si>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</si>
  <si>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</si>
  <si>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</si>
  <si>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</si>
  <si>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</si>
  <si>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</si>
  <si>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</si>
  <si>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</si>
  <si>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</si>
  <si>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</si>
  <si>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</si>
  <si>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</si>
  <si>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</si>
  <si>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</si>
  <si>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</si>
  <si>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</si>
  <si>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</si>
  <si>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</si>
  <si>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</si>
  <si>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</si>
  <si>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</si>
  <si>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</si>
  <si>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</si>
  <si>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</si>
  <si>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</si>
  <si>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</si>
  <si>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</si>
  <si>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</si>
  <si>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</si>
  <si>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</si>
  <si>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</si>
  <si>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</si>
  <si>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</si>
  <si>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</si>
  <si>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</si>
  <si>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</si>
  <si>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</si>
  <si>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</si>
  <si>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</si>
  <si>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</si>
  <si>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</si>
  <si>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</si>
  <si>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</si>
  <si>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</si>
  <si>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</si>
  <si>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</si>
  <si>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</si>
  <si>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</si>
  <si>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</si>
  <si>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</si>
  <si>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</si>
  <si>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</si>
  <si>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</si>
  <si>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</si>
  <si>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</si>
  <si>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</si>
  <si>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</si>
  <si>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</si>
  <si>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</si>
  <si>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</si>
  <si>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</si>
  <si>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</si>
  <si>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</si>
  <si>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</si>
  <si>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</si>
  <si>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</si>
  <si>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</si>
  <si>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</si>
  <si>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</si>
  <si>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</si>
  <si>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</si>
  <si>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</si>
  <si>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</si>
  <si>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</si>
  <si>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</si>
  <si>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</si>
  <si>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</si>
  <si>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</si>
  <si>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</si>
  <si>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</si>
  <si>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</si>
  <si>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</si>
  <si>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</si>
  <si>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</si>
  <si>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</si>
  <si>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</si>
  <si>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</si>
  <si>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</si>
  <si>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</si>
  <si>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</si>
  <si>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</si>
  <si>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</si>
  <si>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</si>
  <si>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</si>
  <si>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</si>
  <si>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</si>
  <si>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</si>
  <si>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</si>
  <si>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</si>
  <si>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</si>
  <si>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</si>
  <si>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</si>
  <si>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</si>
  <si>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</si>
  <si>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</si>
  <si>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</si>
  <si>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</si>
  <si>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</si>
  <si>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</si>
  <si>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</si>
  <si>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</si>
  <si>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</si>
  <si>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</si>
  <si>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</si>
  <si>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</si>
  <si>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</si>
  <si>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</si>
  <si>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</si>
  <si>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</si>
  <si>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</si>
  <si>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</si>
  <si>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</si>
  <si>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</si>
  <si>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</si>
  <si>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</si>
  <si>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</si>
  <si>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</si>
  <si>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</si>
  <si>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</si>
  <si>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</si>
  <si>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</si>
  <si>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</si>
  <si>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</si>
  <si>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</si>
  <si>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</si>
  <si>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</si>
  <si>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</si>
  <si>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</si>
  <si>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</si>
  <si>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</si>
  <si>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</si>
  <si>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</si>
  <si>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</si>
  <si>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</si>
  <si>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</si>
  <si>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</si>
  <si>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</si>
  <si>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</si>
  <si>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</si>
  <si>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</si>
  <si>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</si>
  <si>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</si>
  <si>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</si>
  <si>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</si>
  <si>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</si>
  <si>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</si>
  <si>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</si>
  <si>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</si>
  <si>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</si>
  <si>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</si>
  <si>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</si>
  <si>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</si>
  <si>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</si>
  <si>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</si>
  <si>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</si>
  <si>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</si>
  <si>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</si>
  <si>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</si>
  <si>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</si>
  <si>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</si>
  <si>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</si>
  <si>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</si>
  <si>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</si>
  <si>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</si>
  <si>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</si>
  <si>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</si>
  <si>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</si>
  <si>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</si>
  <si>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</si>
  <si>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</si>
  <si>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</si>
  <si>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</si>
  <si>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</si>
  <si>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</si>
  <si>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</si>
  <si>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</si>
  <si>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</si>
  <si>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</si>
  <si>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</si>
  <si>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</si>
  <si>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</si>
  <si>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</si>
  <si>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</si>
  <si>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</si>
  <si>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</si>
  <si>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</si>
  <si>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</si>
  <si>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</si>
  <si>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</si>
  <si>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</si>
  <si>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</si>
  <si>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</si>
  <si>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</si>
  <si>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</si>
  <si>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</si>
  <si>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</si>
  <si>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</si>
  <si>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</si>
  <si>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</si>
  <si>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</si>
  <si>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</si>
  <si>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</si>
  <si>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</si>
  <si>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</si>
  <si>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</si>
  <si>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</si>
  <si>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</si>
  <si>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</si>
  <si>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</si>
  <si>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</si>
  <si>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</si>
  <si>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</si>
  <si>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</si>
  <si>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</si>
  <si>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</si>
  <si>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</si>
  <si>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</si>
  <si>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</si>
  <si>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</si>
  <si>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</si>
  <si>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</si>
  <si>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</si>
  <si>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</si>
  <si>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</si>
  <si>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</si>
  <si>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</si>
  <si>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</si>
  <si>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</si>
  <si>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</si>
  <si>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</si>
  <si>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</si>
  <si>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</si>
  <si>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</si>
  <si>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</si>
  <si>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</si>
  <si>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</si>
  <si>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</si>
  <si>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</si>
  <si>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</si>
  <si>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</si>
  <si>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</si>
  <si>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</si>
  <si>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</si>
  <si>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</si>
  <si>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</si>
  <si>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</si>
  <si>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</si>
  <si>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</si>
  <si>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</si>
  <si>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</si>
  <si>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</si>
  <si>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</si>
  <si>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</si>
  <si>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</si>
  <si>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</si>
  <si>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</si>
  <si>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</si>
  <si>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</si>
  <si>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</si>
  <si>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</si>
  <si>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</si>
  <si>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</si>
  <si>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</si>
  <si>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</si>
  <si>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</si>
  <si>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</si>
  <si>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</si>
  <si>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</si>
  <si>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</si>
  <si>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</si>
  <si>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</si>
  <si>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</si>
  <si>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</si>
  <si>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</si>
  <si>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</si>
  <si>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</si>
  <si>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</si>
  <si>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</si>
  <si>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</si>
  <si>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</si>
  <si>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</si>
  <si>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</si>
  <si>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</si>
  <si>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</si>
  <si>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</si>
  <si>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</si>
  <si>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</si>
  <si>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</si>
  <si>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</si>
  <si>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</si>
  <si>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</si>
  <si>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</si>
  <si>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</si>
  <si>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</si>
  <si>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</si>
  <si>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</si>
  <si>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</si>
  <si>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</si>
  <si>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</si>
  <si>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</si>
  <si>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</si>
  <si>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</si>
  <si>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</si>
  <si>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</si>
  <si>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</si>
  <si>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</si>
  <si>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</si>
  <si>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</si>
  <si>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</si>
  <si>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</si>
  <si>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</si>
  <si>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</si>
  <si>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</si>
  <si>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</si>
  <si>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</si>
  <si>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</si>
  <si>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</si>
  <si>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</si>
  <si>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</si>
  <si>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</si>
  <si>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</si>
  <si>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</si>
  <si>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</si>
  <si>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</si>
  <si>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</si>
  <si>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</si>
  <si>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</si>
  <si>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</si>
  <si>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</si>
  <si>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</si>
  <si>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</si>
  <si>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</si>
  <si>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</si>
  <si>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</si>
  <si>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</si>
  <si>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</si>
  <si>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</si>
  <si>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</si>
  <si>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</si>
  <si>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</si>
  <si>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</si>
  <si>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</si>
  <si>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</si>
  <si>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</si>
  <si>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</si>
  <si>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</si>
  <si>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</si>
  <si>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</si>
  <si>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</si>
  <si>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</si>
  <si>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</si>
  <si>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</si>
  <si>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</si>
  <si>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</si>
  <si>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</si>
  <si>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</si>
  <si>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</si>
  <si>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</si>
  <si>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</si>
  <si>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</si>
  <si>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</si>
  <si>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</si>
  <si>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</si>
  <si>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</si>
  <si>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</si>
  <si>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</si>
  <si>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</si>
  <si>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</si>
  <si>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</si>
  <si>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</si>
  <si>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</si>
  <si>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</si>
  <si>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</si>
  <si>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</si>
  <si>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</si>
  <si>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</si>
  <si>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</si>
  <si>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</si>
  <si>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</si>
  <si>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</si>
  <si>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</si>
  <si>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</si>
  <si>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</si>
  <si>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</si>
  <si>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</si>
  <si>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</si>
  <si>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</si>
  <si>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</si>
  <si>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</si>
  <si>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</si>
  <si>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</si>
  <si>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</si>
  <si>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</si>
  <si>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</si>
  <si>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</si>
  <si>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</si>
  <si>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</si>
  <si>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</si>
  <si>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</si>
  <si>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</si>
  <si>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</si>
  <si>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</si>
  <si>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</si>
  <si>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</si>
  <si>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</si>
  <si>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</si>
  <si>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</si>
  <si>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</si>
  <si>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</si>
  <si>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</si>
  <si>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</si>
  <si>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</si>
  <si>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</si>
  <si>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</si>
  <si>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</si>
  <si>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</si>
  <si>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</si>
  <si>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</si>
  <si>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</si>
  <si>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</si>
  <si>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</si>
  <si>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</si>
  <si>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</si>
  <si>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</si>
  <si>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</si>
  <si>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</si>
  <si>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</si>
  <si>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</si>
  <si>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</si>
  <si>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</si>
  <si>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</si>
  <si>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</si>
  <si>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</si>
  <si>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</si>
  <si>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</si>
  <si>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</si>
  <si>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</si>
  <si>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</si>
  <si>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</si>
  <si>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</si>
  <si>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</si>
  <si>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</si>
  <si>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</si>
  <si>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</si>
  <si>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</si>
  <si>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</si>
  <si>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</si>
  <si>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</si>
  <si>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</si>
  <si>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</si>
  <si>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</si>
  <si>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</si>
  <si>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</si>
  <si>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</si>
  <si>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</si>
  <si>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</si>
  <si>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</si>
  <si>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</si>
  <si>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</si>
  <si>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</si>
  <si>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</si>
  <si>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</si>
  <si>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</si>
  <si>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</si>
  <si>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</si>
  <si>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</si>
  <si>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</si>
  <si>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</si>
  <si>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</si>
  <si>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</si>
  <si>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</si>
  <si>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</si>
  <si>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</si>
  <si>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</si>
  <si>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</si>
  <si>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</si>
  <si>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</si>
  <si>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</si>
  <si>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</si>
  <si>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</si>
  <si>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</si>
  <si>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</si>
  <si>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</si>
  <si>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</si>
  <si>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</si>
  <si>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</si>
  <si>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</si>
  <si>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</si>
  <si>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</si>
  <si>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</si>
  <si>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</si>
  <si>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</si>
  <si>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</si>
  <si>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</si>
  <si>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</si>
  <si>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</si>
  <si>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</si>
  <si>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</si>
  <si>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</si>
  <si>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</si>
  <si>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</si>
  <si>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</si>
  <si>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</si>
  <si>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</si>
  <si>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</si>
  <si>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</si>
  <si>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</si>
  <si>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</si>
  <si>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</si>
  <si>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</si>
  <si>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</si>
  <si>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</si>
  <si>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</si>
  <si>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</si>
  <si>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</si>
  <si>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</si>
  <si>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</si>
  <si>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</si>
  <si>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</si>
  <si>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</si>
  <si>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</si>
  <si>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</si>
  <si>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</si>
  <si>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</si>
  <si>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</si>
  <si>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</si>
  <si>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</si>
  <si>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</si>
  <si>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</si>
  <si>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</si>
  <si>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</si>
  <si>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</si>
  <si>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</si>
  <si>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</si>
  <si>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</si>
  <si>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</si>
  <si>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</si>
  <si>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</si>
  <si>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</si>
  <si>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</si>
  <si>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</si>
  <si>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</si>
  <si>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</si>
  <si>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</si>
  <si>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</si>
  <si>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</si>
  <si>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</si>
  <si>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</si>
  <si>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</si>
  <si>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</si>
  <si>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</si>
  <si>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</si>
  <si>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</si>
  <si>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</si>
  <si>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</si>
  <si>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</si>
  <si>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</si>
  <si>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</si>
  <si>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</si>
  <si>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</si>
  <si>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</si>
  <si>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</si>
  <si>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</si>
  <si>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</si>
  <si>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</si>
  <si>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</si>
  <si>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</si>
  <si>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</si>
  <si>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</si>
  <si>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</si>
  <si>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</si>
  <si>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</si>
  <si>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</si>
  <si>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</si>
  <si>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</si>
  <si>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</si>
  <si>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</si>
  <si>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</si>
  <si>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</si>
  <si>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</si>
  <si>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</si>
  <si>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</si>
  <si>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</si>
  <si>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</si>
  <si>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</si>
  <si>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</si>
  <si>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</si>
  <si>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</si>
  <si>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</si>
  <si>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</si>
  <si>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</si>
  <si>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</si>
  <si>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</si>
  <si>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</si>
  <si>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</si>
  <si>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</si>
  <si>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</si>
  <si>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</si>
  <si>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</si>
  <si>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</si>
  <si>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</si>
  <si>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</si>
  <si>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</si>
  <si>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</si>
  <si>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</si>
  <si>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</si>
  <si>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</si>
  <si>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</si>
  <si>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</si>
  <si>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</si>
  <si>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</si>
  <si>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</si>
  <si>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</si>
  <si>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</si>
  <si>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</si>
  <si>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</si>
  <si>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</si>
  <si>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</si>
  <si>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</si>
  <si>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</si>
  <si>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</si>
  <si>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</si>
  <si>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</si>
  <si>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</si>
  <si>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</si>
  <si>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</si>
  <si>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</si>
  <si>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</si>
  <si>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</si>
  <si>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</si>
  <si>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</si>
  <si>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</si>
  <si>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</si>
  <si>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</si>
  <si>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</si>
  <si>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</si>
  <si>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</si>
  <si>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</si>
  <si>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</si>
  <si>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</si>
  <si>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</si>
  <si>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</si>
  <si>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</si>
  <si>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</si>
  <si>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</si>
  <si>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</si>
  <si>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</si>
  <si>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</si>
  <si>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</si>
  <si>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</si>
  <si>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</si>
  <si>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</si>
  <si>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</si>
  <si>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</si>
  <si>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</si>
  <si>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</si>
  <si>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</si>
  <si>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</si>
  <si>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</si>
  <si>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</si>
  <si>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</si>
  <si>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</si>
  <si>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</si>
  <si>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</si>
  <si>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</si>
  <si>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</si>
  <si>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</si>
  <si>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</si>
  <si>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</si>
  <si>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</si>
  <si>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</si>
  <si>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</si>
  <si>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</si>
  <si>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</si>
  <si>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</si>
  <si>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</si>
  <si>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</si>
  <si>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</si>
  <si>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</si>
  <si>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</si>
  <si>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</si>
  <si>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</si>
  <si>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</si>
  <si>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</si>
  <si>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</si>
  <si>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</si>
  <si>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</si>
  <si>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</si>
  <si>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</si>
  <si>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</si>
  <si>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</si>
  <si>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</si>
  <si>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</si>
  <si>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</si>
  <si>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</si>
  <si>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</si>
  <si>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</si>
  <si>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</si>
  <si>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</si>
  <si>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</si>
  <si>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</si>
  <si>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</si>
  <si>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</si>
  <si>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</si>
  <si>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</si>
  <si>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</si>
  <si>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</si>
  <si>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</si>
  <si>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</si>
  <si>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</si>
  <si>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</si>
  <si>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</si>
  <si>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</si>
  <si>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</si>
  <si>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</si>
  <si>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</si>
  <si>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</si>
  <si>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</si>
  <si>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</si>
  <si>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</si>
  <si>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</si>
  <si>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</si>
  <si>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</si>
  <si>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</si>
  <si>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</si>
  <si>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</si>
  <si>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</si>
  <si>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</si>
  <si>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</si>
  <si>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</si>
  <si>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</si>
  <si>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</si>
  <si>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</si>
  <si>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</si>
  <si>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</si>
  <si>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</si>
  <si>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</si>
  <si>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</si>
  <si>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</si>
  <si>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</si>
  <si>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</si>
  <si>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</si>
  <si>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</si>
  <si>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</si>
  <si>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</si>
  <si>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</si>
  <si>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</si>
  <si>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</si>
  <si>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</si>
  <si>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</si>
  <si>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</si>
  <si>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</si>
  <si>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</si>
  <si>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</si>
  <si>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</si>
  <si>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</si>
  <si>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</si>
  <si>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</si>
  <si>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</si>
  <si>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</si>
  <si>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</si>
  <si>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</si>
  <si>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</si>
  <si>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</si>
  <si>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</si>
  <si>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</si>
  <si>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</si>
  <si>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</si>
  <si>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</si>
  <si>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</si>
  <si>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</si>
  <si>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</si>
  <si>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</si>
  <si>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</si>
  <si>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</si>
  <si>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</si>
  <si>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</si>
  <si>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</si>
  <si>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</si>
  <si>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</si>
  <si>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</si>
  <si>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</si>
  <si>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</si>
  <si>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</si>
  <si>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</si>
  <si>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</si>
  <si>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</si>
  <si>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</si>
  <si>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</si>
  <si>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</si>
  <si>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</si>
  <si>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</si>
  <si>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</si>
  <si>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</si>
  <si>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</si>
  <si>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</si>
  <si>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</si>
  <si>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</si>
  <si>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</si>
  <si>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</si>
  <si>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</si>
  <si>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</si>
  <si>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</si>
  <si>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</si>
  <si>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</si>
  <si>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</si>
  <si>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</si>
  <si>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</si>
  <si>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</si>
  <si>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</si>
  <si>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</si>
  <si>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</si>
  <si>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</si>
  <si>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</si>
  <si>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</si>
  <si>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</si>
  <si>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</si>
  <si>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</si>
  <si>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</si>
  <si>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</si>
  <si>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</si>
  <si>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</si>
  <si>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</si>
  <si>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</si>
  <si>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</si>
  <si>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</si>
  <si>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</si>
  <si>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</si>
  <si>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</si>
  <si>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</si>
  <si>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</si>
  <si>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</si>
  <si>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</si>
  <si>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</si>
  <si>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</si>
  <si>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</si>
  <si>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</si>
  <si>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</si>
  <si>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</si>
  <si>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</si>
  <si>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</si>
  <si>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</si>
  <si>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</si>
  <si>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</si>
  <si>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</si>
  <si>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</si>
  <si>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</si>
  <si>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</si>
  <si>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</si>
  <si>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</si>
  <si>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</si>
  <si>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</si>
  <si>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</si>
  <si>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</si>
  <si>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</si>
  <si>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</si>
  <si>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</si>
  <si>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</si>
  <si>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</si>
  <si>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</si>
  <si>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</si>
  <si>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</si>
  <si>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</si>
  <si>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</si>
  <si>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</si>
  <si>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</si>
  <si>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</si>
  <si>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</si>
  <si>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</si>
  <si>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</si>
  <si>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</si>
  <si>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</si>
  <si>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</si>
  <si>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</si>
  <si>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</si>
  <si>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</si>
  <si>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</si>
  <si>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</si>
  <si>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</si>
  <si>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</si>
  <si>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</si>
  <si>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</si>
  <si>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</si>
  <si>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</si>
  <si>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</si>
  <si>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</si>
  <si>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</si>
  <si>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</si>
  <si>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</si>
  <si>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</si>
  <si>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</si>
  <si>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</si>
  <si>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</si>
  <si>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</si>
  <si>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</si>
  <si>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</si>
  <si>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</si>
  <si>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</si>
  <si>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</si>
  <si>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</si>
  <si>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</si>
  <si>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</si>
  <si>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</si>
  <si>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</si>
  <si>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</si>
  <si>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</si>
  <si>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</si>
  <si>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</si>
  <si>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</si>
  <si>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</si>
  <si>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</si>
  <si>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</si>
  <si>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</si>
  <si>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</si>
  <si>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</si>
  <si>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</si>
  <si>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</si>
  <si>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</si>
  <si>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</si>
  <si>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</si>
  <si>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</si>
  <si>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</si>
  <si>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</si>
  <si>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</si>
  <si>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</si>
  <si>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</si>
  <si>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</si>
  <si>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</si>
  <si>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</si>
  <si>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</si>
  <si>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</si>
  <si>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</si>
  <si>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</si>
  <si>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</si>
  <si>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</si>
  <si>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</si>
  <si>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</si>
  <si>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</si>
  <si>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</si>
  <si>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</si>
  <si>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</si>
  <si>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</si>
  <si>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</si>
  <si>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</si>
  <si>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</si>
  <si>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</si>
  <si>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</si>
  <si>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</si>
  <si>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</si>
  <si>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</si>
  <si>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</si>
  <si>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</si>
  <si>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</si>
  <si>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</si>
  <si>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</si>
  <si>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</si>
  <si>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</si>
  <si>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</si>
  <si>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</si>
  <si>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</si>
  <si>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</si>
  <si>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</si>
  <si>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</si>
  <si>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</si>
  <si>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</si>
  <si>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</si>
  <si>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</si>
  <si>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</si>
  <si>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</si>
  <si>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</si>
  <si>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</si>
  <si>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</si>
  <si>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</si>
  <si>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</si>
  <si>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</si>
  <si>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</si>
  <si>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</si>
  <si>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</si>
  <si>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</si>
  <si>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</si>
  <si>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</si>
  <si>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</si>
  <si>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</si>
  <si>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</si>
  <si>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</si>
  <si>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</si>
  <si>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</si>
  <si>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</si>
  <si>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</si>
  <si>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</si>
  <si>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</si>
  <si>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</si>
  <si>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</si>
  <si>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</si>
  <si>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</si>
  <si>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</si>
  <si>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</si>
  <si>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</si>
  <si>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</si>
  <si>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</si>
  <si>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</si>
  <si>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</si>
  <si>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</si>
  <si>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</si>
  <si>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</si>
  <si>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</si>
  <si>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</si>
  <si>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</si>
  <si>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</si>
  <si>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</si>
  <si>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</si>
  <si>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</si>
  <si>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</si>
  <si>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</si>
  <si>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</si>
  <si>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</si>
  <si>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</si>
  <si>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</si>
  <si>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</si>
  <si>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</si>
  <si>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</si>
  <si>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</si>
  <si>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</si>
  <si>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</si>
  <si>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</si>
  <si>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</si>
  <si>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</si>
  <si>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</si>
  <si>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</si>
  <si>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</si>
  <si>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</si>
  <si>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</si>
  <si>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</si>
  <si>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</si>
  <si>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</si>
  <si>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</si>
  <si>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</si>
  <si>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</si>
  <si>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</si>
  <si>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</si>
  <si>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</si>
  <si>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</si>
  <si>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</si>
  <si>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</si>
  <si>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</si>
  <si>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</si>
  <si>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</si>
  <si>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</si>
  <si>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</si>
  <si>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</si>
  <si>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</si>
  <si>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</si>
  <si>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</si>
  <si>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</si>
  <si>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</si>
  <si>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</si>
  <si>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</si>
  <si>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</si>
  <si>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</si>
  <si>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</si>
  <si>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</si>
  <si>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</si>
  <si>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</si>
  <si>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</si>
  <si>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</si>
  <si>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</si>
  <si>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</si>
  <si>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</si>
  <si>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</si>
  <si>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</si>
  <si>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</si>
  <si>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</si>
  <si>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</si>
  <si>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</si>
  <si>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</si>
  <si>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</si>
  <si>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</si>
  <si>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</si>
  <si>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</si>
  <si>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</si>
  <si>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</si>
  <si>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</si>
  <si>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</si>
  <si>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</si>
  <si>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</si>
  <si>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</si>
  <si>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</si>
  <si>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</si>
  <si>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</si>
  <si>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</si>
  <si>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</si>
  <si>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</si>
  <si>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</si>
  <si>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</si>
  <si>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</si>
  <si>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</si>
  <si>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</si>
  <si>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</si>
  <si>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</si>
  <si>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</si>
  <si>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</si>
  <si>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</si>
  <si>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</si>
  <si>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</si>
  <si>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</si>
  <si>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</si>
  <si>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</si>
  <si>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</si>
  <si>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</si>
  <si>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</si>
  <si>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</si>
  <si>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</si>
  <si>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</si>
  <si>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</si>
  <si>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</si>
  <si>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</si>
  <si>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</si>
  <si>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</si>
  <si>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</si>
  <si>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</si>
  <si>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</si>
  <si>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</si>
  <si>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</si>
  <si>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</si>
  <si>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</si>
  <si>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</si>
  <si>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</si>
  <si>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</si>
  <si>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</si>
  <si>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</si>
  <si>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</si>
  <si>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</si>
  <si>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</si>
  <si>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</si>
  <si>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</si>
  <si>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</si>
  <si>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</si>
  <si>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</si>
  <si>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</si>
  <si>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</si>
  <si>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</si>
  <si>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</si>
  <si>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</si>
  <si>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</si>
  <si>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</si>
  <si>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</si>
  <si>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</si>
  <si>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</si>
  <si>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</si>
  <si>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</si>
  <si>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</si>
  <si>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</si>
  <si>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</si>
  <si>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</si>
  <si>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</si>
  <si>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</si>
  <si>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</si>
  <si>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</si>
  <si>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</si>
  <si>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</si>
  <si>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</si>
  <si>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</si>
  <si>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</si>
  <si>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</si>
  <si>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</si>
  <si>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</si>
  <si>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</si>
  <si>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</si>
  <si>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</si>
  <si>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</si>
  <si>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</si>
  <si>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</si>
  <si>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</si>
  <si>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</si>
  <si>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</si>
  <si>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</si>
  <si>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</si>
  <si>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</si>
  <si>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</si>
  <si>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</si>
  <si>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</si>
  <si>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</si>
  <si>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</si>
  <si>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</si>
  <si>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</si>
  <si>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</si>
  <si>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</si>
  <si>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</si>
  <si>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</si>
  <si>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</si>
  <si>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</si>
  <si>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</si>
  <si>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</si>
  <si>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</si>
  <si>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</si>
  <si>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</si>
  <si>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</si>
  <si>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</si>
  <si>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</si>
  <si>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</si>
  <si>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</si>
  <si>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</si>
  <si>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</si>
  <si>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</si>
  <si>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</si>
  <si>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</si>
  <si>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</si>
  <si>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</si>
  <si>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</si>
  <si>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</si>
  <si>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</si>
  <si>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</si>
  <si>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</si>
  <si>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</si>
  <si>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</si>
  <si>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</si>
  <si>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</si>
  <si>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</si>
  <si>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</si>
  <si>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</si>
  <si>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</si>
  <si>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</si>
  <si>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</si>
  <si>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</si>
  <si>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</si>
  <si>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</si>
  <si>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</si>
  <si>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</si>
  <si>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</si>
  <si>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</si>
  <si>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</si>
  <si>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</si>
  <si>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</si>
  <si>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</si>
  <si>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</si>
  <si>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</si>
  <si>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</si>
  <si>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</si>
  <si>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</si>
  <si>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</si>
  <si>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</si>
  <si>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</si>
  <si>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</si>
  <si>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</si>
  <si>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</si>
  <si>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</si>
  <si>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</si>
  <si>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</si>
  <si>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</si>
  <si>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</si>
  <si>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</si>
  <si>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</si>
  <si>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</si>
  <si>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</si>
  <si>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</si>
  <si>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</si>
  <si>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</si>
  <si>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</si>
  <si>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</si>
  <si>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</si>
  <si>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</si>
  <si>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</si>
  <si>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</si>
  <si>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</si>
  <si>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</si>
  <si>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</si>
  <si>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</si>
  <si>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</si>
  <si>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</si>
  <si>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</si>
  <si>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</si>
  <si>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</si>
  <si>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</si>
  <si>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</si>
  <si>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</si>
  <si>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</si>
  <si>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</si>
  <si>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</si>
  <si>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</si>
  <si>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</si>
  <si>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</si>
  <si>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</si>
  <si>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</si>
  <si>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</si>
  <si>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</si>
  <si>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</si>
  <si>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</si>
  <si>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</si>
  <si>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</si>
  <si>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</si>
  <si>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</si>
  <si>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</si>
  <si>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</si>
  <si>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</si>
  <si>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</si>
  <si>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</si>
  <si>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</si>
  <si>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</si>
  <si>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</si>
  <si>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</si>
  <si>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</si>
  <si>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</si>
  <si>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</si>
  <si>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</si>
  <si>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</si>
  <si>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</si>
  <si>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</si>
  <si>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</si>
  <si>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</si>
  <si>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</si>
  <si>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</si>
  <si>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</si>
  <si>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</si>
  <si>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</si>
  <si>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</si>
  <si>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</si>
  <si>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</si>
  <si>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</si>
  <si>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</si>
  <si>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</si>
  <si>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</si>
  <si>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</si>
  <si>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</si>
  <si>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</si>
  <si>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</si>
  <si>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</si>
  <si>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</si>
  <si>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</si>
  <si>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</si>
  <si>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</si>
  <si>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</si>
  <si>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</si>
  <si>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</si>
  <si>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</si>
  <si>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</si>
  <si>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</si>
  <si>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</si>
  <si>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</si>
  <si>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</si>
  <si>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</si>
  <si>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</si>
  <si>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</si>
  <si>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</si>
  <si>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</si>
  <si>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</si>
  <si>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</si>
  <si>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</si>
  <si>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</si>
  <si>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</si>
  <si>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</si>
  <si>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</si>
  <si>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</si>
  <si>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</si>
  <si>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</si>
  <si>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</si>
  <si>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</si>
  <si>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</si>
  <si>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</si>
  <si>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</si>
  <si>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</si>
  <si>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</si>
  <si>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</si>
  <si>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</si>
  <si>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</si>
  <si>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</si>
  <si>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</si>
  <si>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</si>
  <si>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</si>
  <si>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</si>
  <si>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</si>
  <si>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</si>
  <si>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</si>
  <si>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</si>
  <si>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</si>
  <si>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</si>
  <si>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</si>
  <si>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</si>
  <si>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</si>
  <si>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</si>
  <si>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</si>
  <si>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</si>
  <si>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</si>
  <si>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</si>
  <si>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</si>
  <si>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</si>
  <si>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</si>
  <si>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</si>
  <si>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</si>
  <si>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</si>
  <si>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</si>
  <si>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</si>
  <si>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</si>
  <si>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</si>
  <si>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</si>
  <si>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</si>
  <si>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</si>
  <si>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</si>
  <si>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</si>
  <si>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</si>
  <si>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</si>
  <si>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</si>
  <si>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</si>
  <si>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</si>
  <si>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</si>
  <si>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</si>
  <si>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</si>
  <si>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</si>
  <si>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</si>
  <si>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</si>
  <si>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</si>
  <si>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</si>
  <si>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</si>
  <si>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</si>
  <si>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</si>
  <si>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</si>
  <si>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</si>
  <si>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</si>
  <si>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</si>
  <si>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</si>
  <si>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</si>
  <si>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</si>
  <si>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</si>
  <si>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</si>
  <si>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</si>
  <si>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</si>
  <si>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</si>
  <si>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</si>
  <si>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</si>
  <si>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</si>
  <si>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</si>
  <si>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</si>
  <si>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</si>
  <si>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</si>
  <si>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</si>
  <si>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</si>
  <si>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</si>
  <si>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</si>
  <si>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</si>
  <si>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</si>
  <si>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</si>
  <si>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</si>
  <si>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</si>
  <si>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</si>
  <si>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</si>
  <si>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</si>
  <si>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</si>
  <si>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</si>
  <si>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</si>
  <si>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</si>
  <si>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</si>
  <si>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</si>
  <si>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</si>
  <si>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</si>
  <si>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</si>
  <si>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</si>
  <si>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</si>
  <si>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</si>
  <si>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</si>
  <si>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</si>
  <si>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</si>
  <si>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</si>
  <si>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</si>
  <si>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</si>
  <si>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</si>
  <si>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</si>
  <si>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</si>
  <si>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</si>
  <si>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</si>
  <si>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</si>
  <si>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</si>
  <si>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</si>
  <si>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</si>
  <si>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</si>
  <si>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</si>
  <si>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</si>
  <si>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</si>
  <si>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</si>
  <si>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</si>
  <si>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</si>
  <si>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</si>
  <si>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</si>
  <si>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</si>
  <si>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</si>
  <si>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</si>
  <si>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</si>
  <si>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</si>
  <si>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</si>
  <si>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</si>
  <si>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</si>
  <si>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</si>
  <si>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</si>
  <si>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</si>
  <si>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</si>
  <si>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</si>
  <si>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</si>
  <si>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</si>
  <si>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</si>
  <si>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</si>
  <si>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</si>
  <si>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</si>
  <si>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</si>
  <si>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</si>
  <si>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</si>
  <si>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</si>
  <si>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</si>
  <si>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</si>
  <si>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</si>
  <si>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</si>
  <si>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</si>
  <si>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</si>
  <si>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</si>
  <si>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</si>
  <si>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</si>
  <si>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</si>
  <si>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</si>
  <si>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</si>
  <si>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</si>
  <si>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</si>
  <si>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</si>
  <si>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</si>
  <si>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</si>
  <si>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</si>
  <si>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</si>
  <si>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</si>
  <si>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</si>
  <si>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</si>
  <si>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</si>
  <si>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</si>
  <si>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</si>
  <si>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</si>
  <si>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</si>
  <si>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</si>
  <si>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</si>
  <si>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</si>
  <si>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</si>
  <si>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</si>
  <si>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</si>
  <si>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</si>
  <si>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</si>
  <si>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</si>
  <si>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</si>
  <si>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</si>
  <si>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</si>
  <si>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</si>
  <si>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</si>
  <si>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</si>
  <si>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</si>
  <si>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</si>
  <si>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</si>
  <si>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</si>
  <si>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</si>
  <si>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</si>
  <si>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</si>
  <si>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</si>
  <si>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</si>
  <si>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</si>
  <si>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</si>
  <si>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</si>
  <si>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</si>
  <si>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</si>
  <si>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</si>
  <si>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</si>
  <si>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</si>
  <si>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</si>
  <si>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</si>
  <si>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</si>
  <si>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</si>
  <si>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</si>
  <si>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</si>
  <si>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</si>
  <si>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</si>
  <si>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</si>
  <si>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</si>
  <si>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</si>
  <si>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</si>
  <si>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</si>
  <si>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</si>
  <si>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</si>
  <si>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</si>
  <si>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</si>
  <si>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</si>
  <si>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</si>
  <si>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</si>
  <si>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</si>
  <si>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</si>
  <si>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</si>
  <si>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</si>
  <si>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</si>
  <si>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</si>
  <si>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</si>
  <si>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</si>
  <si>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</si>
  <si>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</si>
  <si>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</si>
  <si>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</si>
  <si>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</si>
  <si>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</si>
  <si>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</si>
  <si>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</si>
  <si>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</si>
  <si>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</si>
  <si>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</si>
  <si>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</si>
  <si>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</si>
  <si>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</si>
  <si>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</si>
  <si>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</si>
  <si>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</si>
  <si>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</si>
  <si>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</si>
  <si>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</si>
  <si>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</si>
  <si>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</si>
  <si>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</si>
  <si>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</si>
  <si>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</si>
  <si>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</si>
  <si>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</si>
  <si>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</si>
  <si>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</si>
  <si>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</si>
  <si>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</si>
  <si>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</si>
  <si>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</si>
  <si>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</si>
  <si>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</si>
  <si>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</si>
  <si>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</si>
  <si>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</si>
  <si>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</si>
  <si>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</si>
  <si>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</si>
  <si>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</si>
  <si>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</si>
  <si>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</si>
  <si>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</si>
  <si>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</si>
  <si>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</si>
  <si>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</si>
  <si>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</si>
  <si>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</si>
  <si>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</si>
  <si>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</si>
  <si>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</si>
  <si>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</si>
  <si>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</si>
  <si>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</si>
  <si>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</si>
  <si>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</si>
  <si>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</si>
  <si>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</si>
  <si>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</si>
  <si>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</si>
  <si>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</si>
  <si>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</si>
  <si>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</si>
  <si>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</si>
  <si>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</si>
  <si>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</si>
  <si>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</si>
  <si>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</si>
  <si>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</si>
  <si>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</si>
  <si>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</si>
  <si>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</si>
  <si>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</si>
  <si>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</si>
  <si>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</si>
  <si>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</si>
  <si>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</si>
  <si>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</si>
  <si>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</si>
  <si>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</si>
  <si>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</si>
  <si>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</si>
  <si>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</si>
  <si>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</si>
  <si>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</si>
  <si>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</si>
  <si>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</si>
  <si>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</si>
  <si>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</si>
  <si>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</si>
  <si>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</si>
  <si>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</si>
  <si>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</si>
  <si>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</si>
  <si>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</si>
  <si>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</si>
  <si>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</si>
  <si>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</si>
  <si>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</si>
  <si>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</si>
  <si>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</si>
  <si>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</si>
  <si>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</si>
  <si>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</si>
  <si>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</si>
  <si>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</si>
  <si>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</si>
  <si>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</si>
  <si>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</si>
  <si>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</si>
  <si>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</si>
  <si>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</si>
  <si>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</si>
  <si>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</si>
  <si>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</si>
  <si>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</si>
  <si>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</si>
  <si>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</si>
  <si>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</si>
  <si>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</si>
  <si>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</si>
  <si>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</si>
  <si>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</si>
  <si>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</si>
  <si>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</si>
  <si>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</si>
  <si>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</si>
  <si>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</si>
  <si>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</si>
  <si>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</si>
  <si>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</si>
  <si>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</si>
  <si>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</si>
  <si>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</si>
  <si>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</si>
  <si>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</si>
  <si>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</si>
  <si>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</si>
  <si>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</si>
  <si>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</si>
  <si>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</si>
  <si>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</si>
  <si>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</si>
  <si>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</si>
  <si>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</si>
  <si>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</si>
  <si>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</si>
  <si>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</si>
  <si>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</si>
  <si>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</si>
  <si>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</si>
  <si>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</si>
  <si>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</si>
  <si>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</si>
  <si>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</si>
  <si>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</si>
  <si>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</si>
  <si>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</si>
  <si>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</si>
  <si>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</si>
  <si>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</si>
  <si>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</si>
  <si>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</si>
  <si>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</si>
  <si>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</si>
  <si>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</si>
  <si>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</si>
  <si>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</si>
  <si>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</si>
  <si>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</si>
  <si>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</si>
  <si>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</si>
  <si>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</si>
  <si>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</si>
  <si>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</si>
  <si>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</si>
  <si>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</si>
  <si>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</si>
  <si>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</si>
  <si>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</si>
  <si>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</si>
  <si>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</si>
  <si>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</si>
  <si>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</si>
  <si>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</si>
  <si>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</si>
  <si>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²²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</si>
  <si>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</si>
  <si>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</si>
  <si>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</si>
  <si>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</si>
  <si>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</si>
  <si>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</si>
  <si>
    <t>e1616</t>
  </si>
  <si>
    <t>e1617</t>
  </si>
  <si>
    <t>Provisions pour participation aux bénéfices en instance d'affectation en prestations ou aux provisions mathématiques</t>
  </si>
  <si>
    <t>Provisions pour participation aux bénéfices après déduction de l'affectation en prestations ou aux provisions mathématiques</t>
  </si>
  <si>
    <t>121: Montant global des PPB (130)</t>
  </si>
  <si>
    <t>PC</t>
  </si>
  <si>
    <t>Détail montant global de la participation aux bénéfices</t>
  </si>
  <si>
    <t>e2353</t>
  </si>
  <si>
    <t>e2354</t>
  </si>
  <si>
    <t>e2355</t>
  </si>
  <si>
    <t>e2356</t>
  </si>
  <si>
    <t>e2357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</si>
  <si>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</si>
  <si>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</si>
  <si>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</si>
  <si>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</si>
  <si>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</si>
  <si>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</si>
  <si>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</si>
  <si>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</si>
  <si>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</si>
  <si>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</si>
  <si>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</si>
  <si>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Contrats de retraite professionnelle supplémentaire régis par l'article L. 143-1 ne relevant pas des 12, 14 ou 15 [16]</t>
  </si>
  <si>
    <t>e1274</t>
  </si>
  <si>
    <t>131: Classification des activités Vie [140]</t>
  </si>
  <si>
    <t>142: Classification des activités Vie [140]</t>
  </si>
  <si>
    <t>Metric: Nombre de crédits</t>
  </si>
  <si>
    <t>ii307</t>
  </si>
  <si>
    <t>e1275</t>
  </si>
  <si>
    <t>e1276</t>
  </si>
  <si>
    <t>FR.14.02</t>
  </si>
  <si>
    <t>Contrats emprunteurs - garanties individuelles (Total)</t>
  </si>
  <si>
    <t>Contrats emprunteurs - garanties collectives (Total)</t>
  </si>
  <si>
    <t>N+31 et suivants</t>
  </si>
  <si>
    <t>e2800</t>
  </si>
  <si>
    <t>e2801</t>
  </si>
  <si>
    <t>e2802</t>
  </si>
  <si>
    <t>e2803</t>
  </si>
  <si>
    <t>e2804</t>
  </si>
  <si>
    <t>e2805</t>
  </si>
  <si>
    <t>e2806</t>
  </si>
  <si>
    <t>e2807</t>
  </si>
  <si>
    <t>e2808</t>
  </si>
  <si>
    <t>e2809</t>
  </si>
  <si>
    <t>e2810</t>
  </si>
  <si>
    <t>e2811</t>
  </si>
  <si>
    <t>e2812</t>
  </si>
  <si>
    <t>e2813</t>
  </si>
  <si>
    <t>e2814</t>
  </si>
  <si>
    <t>e2815</t>
  </si>
  <si>
    <t>e2816</t>
  </si>
  <si>
    <t>e2817</t>
  </si>
  <si>
    <t>e2818</t>
  </si>
  <si>
    <t>e2819</t>
  </si>
  <si>
    <t>e2820</t>
  </si>
  <si>
    <t>NG</t>
  </si>
  <si>
    <t>Niveaux de garantie</t>
  </si>
  <si>
    <t>Intervalles de pourcentages</t>
  </si>
  <si>
    <t>1- Référence au 1 de l'article L. 134-1 du CDA</t>
  </si>
  <si>
    <t>2- Référence au 2 de l'article L. 134-1 du CDA</t>
  </si>
  <si>
    <t>PD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</si>
  <si>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</si>
  <si>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</si>
  <si>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</si>
  <si>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</si>
  <si>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</si>
  <si>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</si>
  <si>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</si>
  <si>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</si>
  <si>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</si>
  <si>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</si>
  <si>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e2379</t>
  </si>
  <si>
    <t>e2380</t>
  </si>
  <si>
    <t>e2381</t>
  </si>
  <si>
    <t>e2382</t>
  </si>
  <si>
    <t>e2383</t>
  </si>
  <si>
    <t>e2384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</si>
  <si>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</si>
  <si>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</si>
  <si>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</si>
  <si>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</si>
  <si>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</si>
  <si>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</si>
  <si>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</si>
  <si>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</si>
  <si>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</si>
  <si>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Panier 100% santé dentaire, prothèses fixes</t>
  </si>
  <si>
    <t>Panier 100% santé dentaire, prothèses amovibles</t>
  </si>
  <si>
    <t>Panier tarifs maîtrisés dentaire</t>
  </si>
  <si>
    <t>Panier tarifs maîtrisés dentaire, prothèses fixes</t>
  </si>
  <si>
    <t>Panier tarifs maîtrisés dentaire, prothèses amovibles</t>
  </si>
  <si>
    <t>Panier tarifs libres dentaire</t>
  </si>
  <si>
    <t>Panier tarifs libres dentaire, prothèses fixes</t>
  </si>
  <si>
    <t>Panier tarifs libres dentaire, prothèses amovibles</t>
  </si>
  <si>
    <t>Prothèses, implants, etc. dentaires non-pris en charge par l'assurance maladie obligatoire</t>
  </si>
  <si>
    <t>Panier 100% santé optique</t>
  </si>
  <si>
    <t>Panier 100% santé optique, verres simples</t>
  </si>
  <si>
    <t>Panier libre optique</t>
  </si>
  <si>
    <t>Panier libre optique, verres simples</t>
  </si>
  <si>
    <t>Audioprothèses (y compris entretien, réparation, prestations de suivi, etc.)</t>
  </si>
  <si>
    <t>Panier libre audiologie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</si>
  <si>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</si>
  <si>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</si>
  <si>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 pris en charge par l'AMO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</si>
  <si>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</si>
  <si>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</si>
  <si>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Prothèses (sauf dentaires et audiologiques), orthèses, véhicules pour handicapé physique non pris en charge par l'AMO</t>
  </si>
  <si>
    <t>Honoraires médecins généralistes exerçant en cabinet libéral</t>
  </si>
  <si>
    <t>101: Type de prestations en frais de soins [140]</t>
  </si>
  <si>
    <t>271: Classification des garanties (contrats emprunteurs) [140]</t>
  </si>
  <si>
    <t>100: Niveaux de garantie [140]</t>
  </si>
  <si>
    <t>&gt; 100%</t>
  </si>
  <si>
    <t>e2821</t>
  </si>
  <si>
    <t>&gt;= 0% et &lt; 5%</t>
  </si>
  <si>
    <t>&gt;= 5% et &lt; 10%</t>
  </si>
  <si>
    <t>&gt;= 10% et &lt; 15%</t>
  </si>
  <si>
    <t>&gt;= 15% et &lt; 20%</t>
  </si>
  <si>
    <t>&gt;= 20% et &lt; 25%</t>
  </si>
  <si>
    <t>&gt;= 25% et &lt; 30%</t>
  </si>
  <si>
    <t>&gt;= 30% et &lt; 35%</t>
  </si>
  <si>
    <t>&gt;= 35% et &lt; 40%</t>
  </si>
  <si>
    <t>&gt;= 40% et &lt; 45%</t>
  </si>
  <si>
    <t>&gt;= 45% et &lt; 50%</t>
  </si>
  <si>
    <t>&gt;= 50% et &lt; 55%</t>
  </si>
  <si>
    <t>&gt;= 55% et &lt; 60%</t>
  </si>
  <si>
    <t>&gt;= 60% et &lt; 65%</t>
  </si>
  <si>
    <t>&gt;= 65% et &lt; 70%</t>
  </si>
  <si>
    <t>&gt;= 70% et &lt; 75%</t>
  </si>
  <si>
    <t>&gt;= 75% et &lt; 80%</t>
  </si>
  <si>
    <t>&gt;= 80% et &lt; 85%</t>
  </si>
  <si>
    <t>&gt;= 85% et &lt; 90%</t>
  </si>
  <si>
    <t>&gt;= 90% et &lt; 95%</t>
  </si>
  <si>
    <t>&gt;= 95% et &lt; 100%</t>
  </si>
  <si>
    <t>Panier 100% santé audiologie</t>
  </si>
  <si>
    <t>MP</t>
  </si>
  <si>
    <t>Modalités constitution provision de diversification</t>
  </si>
  <si>
    <t>Modalités constitution provision</t>
  </si>
  <si>
    <t>e2900</t>
  </si>
  <si>
    <t>e2901</t>
  </si>
  <si>
    <t>100: Référence au 1 ou 2 de l'article L. 134-1 du CDA [140]</t>
  </si>
  <si>
    <t>e1330</t>
  </si>
  <si>
    <t>e1331</t>
  </si>
  <si>
    <t>e1332</t>
  </si>
  <si>
    <t>e1333</t>
  </si>
  <si>
    <t>e1334</t>
  </si>
  <si>
    <t>e1335</t>
  </si>
  <si>
    <t>e1336</t>
  </si>
  <si>
    <t>e1337</t>
  </si>
  <si>
    <t>e1338</t>
  </si>
  <si>
    <t>e1339</t>
  </si>
  <si>
    <t>e1340</t>
  </si>
  <si>
    <t>e1341</t>
  </si>
  <si>
    <t>e1342</t>
  </si>
  <si>
    <t>e1343</t>
  </si>
  <si>
    <t>e1344</t>
  </si>
  <si>
    <t>e1345</t>
  </si>
  <si>
    <t>e1346</t>
  </si>
  <si>
    <t>e1347</t>
  </si>
  <si>
    <t>120: Années d'échéance Provision diversification [140]</t>
  </si>
  <si>
    <t>Année d'échéance</t>
  </si>
  <si>
    <t>AE</t>
  </si>
  <si>
    <t>100%</t>
  </si>
  <si>
    <t>Honoraires médecins et sages-femmes exerçant en cabinet libéral</t>
  </si>
  <si>
    <t>e2385</t>
  </si>
  <si>
    <t>e2386</t>
  </si>
  <si>
    <t>Honoraires auxiliaires en cabinets libéraux</t>
  </si>
  <si>
    <t>e1277</t>
  </si>
  <si>
    <t>Contrats collectifs relevant de l'article L. 441-1 mais ne relevant pas des catégories 11, 12 ou 14 [10]</t>
  </si>
  <si>
    <t>e1278</t>
  </si>
  <si>
    <t>e1279</t>
  </si>
  <si>
    <t>e1280</t>
  </si>
  <si>
    <t>121: Type d'opérations par catégories comptables [150]</t>
  </si>
  <si>
    <t>Engagement PER (Contrats collectifs relevant de l'article L. 441-1 mais ne relevant pas des catégories 11, 12 ou 14) [10]</t>
  </si>
  <si>
    <t>Hors engagement PER (Contrats collectifs relevant de l'article L. 441-1 mais ne relevant pas des catégories 11, 12 ou 14) [10]</t>
  </si>
  <si>
    <t>e1281</t>
  </si>
  <si>
    <t>e1282</t>
  </si>
  <si>
    <t>e1283</t>
  </si>
  <si>
    <t>e1284</t>
  </si>
  <si>
    <t>e1285</t>
  </si>
  <si>
    <t>Contrats relevant de l'article L. 134-1 mais pas des catégories 11 ou 12 [13]</t>
  </si>
  <si>
    <t>Engagement PER (Contrats relevant de l'article L. 134-1 mais pas des catégories 11 ou 12) [13]</t>
  </si>
  <si>
    <t>Hors engagement PER (Contrats relevant de l'article L. 134-1 mais pas des catégories 11 ou 12) [13]</t>
  </si>
  <si>
    <t>Contrats relevant d’une comptabilité auxiliaire d’affectation mentionnée au premier alinéa de l’article L. 142-4 mais pas de la catégorie 11 [14]</t>
  </si>
  <si>
    <t>Euros (Contrats relevant d’une comptabilité auxiliaire d’affectation mentionnée au premier alinéa de l’article L. 142-4 mais pas de la catégorie 11) [14]</t>
  </si>
  <si>
    <t>UC (Contrats relevant d’une comptabilité auxiliaire d’affectation mentionnée au premier alinéa de l’article L. 142-4 mais pas de la catégorie 11) [14]</t>
  </si>
  <si>
    <t>e1286</t>
  </si>
  <si>
    <t>e1287</t>
  </si>
  <si>
    <t>e382</t>
  </si>
  <si>
    <t>e383</t>
  </si>
  <si>
    <t>Titres de créance négociables à court terme</t>
  </si>
  <si>
    <t>Titres de créance négociables à moyen terme</t>
  </si>
  <si>
    <t>141: Types d'Actif [150]</t>
  </si>
  <si>
    <t>Garanties individuelles - PER</t>
  </si>
  <si>
    <t>e1288</t>
  </si>
  <si>
    <t>Garanties collectives - PER sans CAA</t>
  </si>
  <si>
    <t>Garanties collectives - PER avec CAA</t>
  </si>
  <si>
    <t>e1289</t>
  </si>
  <si>
    <t>e1290</t>
  </si>
  <si>
    <t>272: Classification des garanties [150]</t>
  </si>
  <si>
    <t>bi308</t>
  </si>
  <si>
    <t>Metric: Canton - PER</t>
  </si>
  <si>
    <t>e384</t>
  </si>
  <si>
    <t>Provisions pour garantie à terme</t>
  </si>
  <si>
    <t>131: Catégories de Passif [150]</t>
  </si>
  <si>
    <t>e385</t>
  </si>
  <si>
    <t>e386</t>
  </si>
  <si>
    <t>e387</t>
  </si>
  <si>
    <t>e388</t>
  </si>
  <si>
    <t>Participation légale au titre de la CSS</t>
  </si>
  <si>
    <t>Participation légale au titre de la CSS sans participation financière du bénéficiaire</t>
  </si>
  <si>
    <t>Participation légale au titre de la CSS avec participation financière du bénéficiaire</t>
  </si>
  <si>
    <t>Prestations légales payées au titre de la CSS</t>
  </si>
  <si>
    <t>e389</t>
  </si>
  <si>
    <t>e390</t>
  </si>
  <si>
    <t>Prestations légales payées au titre de la CSS sans participation financière du bénéficiaire</t>
  </si>
  <si>
    <t>Prestations légales payées au titre de la CSS avec participation financière du bénéficiaire</t>
  </si>
  <si>
    <t>e391</t>
  </si>
  <si>
    <t>ii309</t>
  </si>
  <si>
    <t>Metric: Nombre de bénéficiaires servis au moins une fois dans l'année au titre de la CSS</t>
  </si>
  <si>
    <t>Metric: Garantie PER</t>
  </si>
  <si>
    <t>Metric: Nombre de bénéficiaires servis au moins une fois dans l'année au titre de la CSS sans participation financière du bénéficiaire</t>
  </si>
  <si>
    <t>ii310</t>
  </si>
  <si>
    <t>ii311</t>
  </si>
  <si>
    <t>Metric: Nombre de bénéficiaires servis au moins une fois dans l'année au titre de la CSS avec participation financière du bénéficiaire</t>
  </si>
  <si>
    <t>mi313</t>
  </si>
  <si>
    <t>Metric: Etalement de Povisions pour Risques d'Exigibilité</t>
  </si>
  <si>
    <t>143: Classification des activités Vie [150]</t>
  </si>
  <si>
    <t>e1291</t>
  </si>
  <si>
    <t>Vie hors catégorie 14 [Hors épargne en UC]</t>
  </si>
  <si>
    <t>212: Catégorie du contrat [150]</t>
  </si>
  <si>
    <t>FR.14.01, FR.14.02</t>
  </si>
  <si>
    <t>FR.22.01, FR.22.02, FR.22.03</t>
  </si>
  <si>
    <t>132: Classification des activités Vie [150]</t>
  </si>
  <si>
    <t>161: Catégories de Recette [150]</t>
  </si>
  <si>
    <t>171: Catégories de Dépense [150]</t>
  </si>
  <si>
    <t>221: Catégorie de recettes pour compte de tiers [150]</t>
  </si>
  <si>
    <t>Metric: Catégorie du contrat [150]</t>
  </si>
  <si>
    <t>ei314</t>
  </si>
  <si>
    <t>FR.22.01, FR.22.02, FR.22.03, FR.22.05</t>
  </si>
  <si>
    <t>Metric: Participation aux bénéfices/excédents - Catégorie 14</t>
  </si>
  <si>
    <t>ei315</t>
  </si>
  <si>
    <t>bi312</t>
  </si>
  <si>
    <t>Contrats relevant de l'article L. 144-2 [11]</t>
  </si>
  <si>
    <t>Contrats relevant d’une comptabilité auxiliaire d’affectation mentionnée au premier alinéa de l’article L. 143-4 mais pas de la catégorie 11 ou 14 [12]</t>
  </si>
  <si>
    <t>mi686</t>
  </si>
  <si>
    <t>mi2051</t>
  </si>
  <si>
    <t>mi728</t>
  </si>
  <si>
    <t>RT</t>
  </si>
  <si>
    <t>EA</t>
  </si>
  <si>
    <t>DV</t>
  </si>
  <si>
    <t>AO</t>
  </si>
  <si>
    <t>Article 112</t>
  </si>
  <si>
    <t>1: Article 112</t>
  </si>
  <si>
    <t>2 - Regular reporting</t>
  </si>
  <si>
    <t>1 - Article 112(7) reporting</t>
  </si>
  <si>
    <t>Non</t>
  </si>
  <si>
    <t>Oui</t>
  </si>
  <si>
    <t/>
  </si>
  <si>
    <t>x13</t>
  </si>
  <si>
    <t>x14</t>
  </si>
  <si>
    <t>x29</t>
  </si>
  <si>
    <t>x32</t>
  </si>
  <si>
    <t>x44</t>
  </si>
  <si>
    <t>x48</t>
  </si>
  <si>
    <t>x65</t>
  </si>
  <si>
    <t>x68</t>
  </si>
  <si>
    <t>x97</t>
  </si>
  <si>
    <t>x121</t>
  </si>
  <si>
    <t>x151</t>
  </si>
  <si>
    <t>x152</t>
  </si>
  <si>
    <t>FR.29.01</t>
  </si>
  <si>
    <t>101: Calcul du SCR</t>
  </si>
  <si>
    <t>Types de risque</t>
  </si>
  <si>
    <t>Calcul du SCR</t>
  </si>
  <si>
    <t>100: Types de risque</t>
  </si>
  <si>
    <t>101: Diversification</t>
  </si>
  <si>
    <t>CM</t>
  </si>
  <si>
    <t>CS</t>
  </si>
  <si>
    <t>101: Entities under consolidation</t>
  </si>
  <si>
    <t>100: Consolidation scope</t>
  </si>
  <si>
    <t>Méthode de consolidation</t>
  </si>
  <si>
    <t>Méthode de Consolidation comptable [méthode 1 et une partie de la combinaison des méthodes 1 et 2]</t>
  </si>
  <si>
    <t>Méthode de déduction et d'aggrégation [methode 2 et une partie de la combinaison des méthodes 1 and 2]</t>
  </si>
  <si>
    <t>Metric: Monetary|II/Formule Standard|BC/Capital de solvabilité requis [SCR]|IT/Après atténuation du risque autre que finite réassurance</t>
  </si>
  <si>
    <t>Metric: Monetary|II/Formule Standard|BC/Capital de solvabilité requis [SCR]|UG/Avant effet de diversification</t>
  </si>
  <si>
    <t>Risque de défaut de la contrepartie</t>
  </si>
  <si>
    <t>Risque de souscription en santé</t>
  </si>
  <si>
    <t>Risque lié aux immobilisations incorporelles</t>
  </si>
  <si>
    <t>Risque de souscription en vie</t>
  </si>
  <si>
    <t>Risque de souscription en non-vie</t>
  </si>
  <si>
    <t>Risques autres que opérationnels</t>
  </si>
  <si>
    <t>Risques autres que risques opérationnels et immobilisations incorporelles</t>
  </si>
  <si>
    <t>Avant effet de diversification</t>
  </si>
  <si>
    <t>Effet de diversification</t>
  </si>
  <si>
    <t>Secteur de l'assurance/réassurance</t>
  </si>
  <si>
    <t>Incluant la capacité d’absorption des pertes des provisions techniques</t>
  </si>
  <si>
    <t>Excluant la capacité d’absorption des pertes des provisions techniques</t>
  </si>
  <si>
    <t>Capacité d’absorption des pertes des provisions techniques</t>
  </si>
  <si>
    <t>Capacité d’absorption de pertes des impôts différés</t>
  </si>
  <si>
    <t>Capital requis pour les activités exercées conformément à l’article 4 de la directive 2003/41/CE</t>
  </si>
  <si>
    <t>SCR à l'exclusion des exigences de capital supplémentaire</t>
  </si>
  <si>
    <t>Exigence de capital supplémentaire</t>
  </si>
  <si>
    <t>Incluant la capacité d’absorption des pertes des provisions techniques et des impôts différés</t>
  </si>
  <si>
    <t>Entités du périmètre de consolidation</t>
  </si>
  <si>
    <t>Risque de diversification</t>
  </si>
  <si>
    <t>Metric: Monetary|II/Formule Standard|BC/Capital de solvabilité requis [SCR]|UG/Effet de diversification|IT/Après atténuation du risque autre que finite réassurance</t>
  </si>
  <si>
    <t>Périmètre de consolidation</t>
  </si>
  <si>
    <t>Risque de marché</t>
  </si>
  <si>
    <t>Risque opérationnel</t>
  </si>
  <si>
    <t>N-8</t>
  </si>
  <si>
    <t>N-15 et antérieurs</t>
  </si>
  <si>
    <t>N-9</t>
  </si>
  <si>
    <t>N-10</t>
  </si>
  <si>
    <t>N-11</t>
  </si>
  <si>
    <t>N-12</t>
  </si>
  <si>
    <t>N-13</t>
  </si>
  <si>
    <t>N-14</t>
  </si>
  <si>
    <t>151: Exercice de rattachement</t>
  </si>
  <si>
    <t>Taxe de solidarité additionnelle sur les contrats de complémentaire santé</t>
  </si>
  <si>
    <t>mi316</t>
  </si>
  <si>
    <t>mi317</t>
  </si>
  <si>
    <t>Metric: Primes versées et arbitrages entrants</t>
  </si>
  <si>
    <t>Metric: Transferts entrants</t>
  </si>
  <si>
    <t>XA</t>
  </si>
  <si>
    <t>FR.30.01 line identification</t>
  </si>
  <si>
    <t>IB</t>
  </si>
  <si>
    <t>Identifiant du bien immobilier</t>
  </si>
  <si>
    <t>UI</t>
  </si>
  <si>
    <t>URI</t>
  </si>
  <si>
    <t>Nature du bien</t>
  </si>
  <si>
    <t>NI</t>
  </si>
  <si>
    <t>e2500</t>
  </si>
  <si>
    <t>e2501</t>
  </si>
  <si>
    <t>Immobilier résidentiel</t>
  </si>
  <si>
    <t>Immobilier commercial (hôtels, restaurant, centre commercial, ...)</t>
  </si>
  <si>
    <t>Immobilier de bureau</t>
  </si>
  <si>
    <t>Immobilier industriel (usine, centre logistique, …)</t>
  </si>
  <si>
    <t>Terrain</t>
  </si>
  <si>
    <t>Immobilier pour usage propre</t>
  </si>
  <si>
    <t>Autre</t>
  </si>
  <si>
    <t>e2502</t>
  </si>
  <si>
    <t>e2503</t>
  </si>
  <si>
    <t>e2504</t>
  </si>
  <si>
    <t>e2505</t>
  </si>
  <si>
    <t>e2506</t>
  </si>
  <si>
    <t>100: Nature du bien immobilier</t>
  </si>
  <si>
    <t>1-Immobilier résidentiel</t>
  </si>
  <si>
    <t>2-Immobilier commercial (hôtels, restaurant, centre commercial, ...)</t>
  </si>
  <si>
    <t>3-Immobilier de bureau</t>
  </si>
  <si>
    <t>4-Immobilier industriel (usine, centre logistique, …)</t>
  </si>
  <si>
    <t>5-Terrain</t>
  </si>
  <si>
    <t>6-Immobilier pour usage propre</t>
  </si>
  <si>
    <t>7-Autre</t>
  </si>
  <si>
    <t>FR.30.01</t>
  </si>
  <si>
    <t>Metric: Nature du bien immobilier</t>
  </si>
  <si>
    <t>ei318</t>
  </si>
  <si>
    <t>di319</t>
  </si>
  <si>
    <t>Metric: Valeur d'achat</t>
  </si>
  <si>
    <t>mi320</t>
  </si>
  <si>
    <t>Metric: Part du bien détenu</t>
  </si>
  <si>
    <t>pi321</t>
  </si>
  <si>
    <t>mi322</t>
  </si>
  <si>
    <t>Metric: Valorisation Solvency II</t>
  </si>
  <si>
    <t>mi323</t>
  </si>
  <si>
    <t>ri324</t>
  </si>
  <si>
    <t>Metric: Valorisation nette comptable</t>
  </si>
  <si>
    <t>Metric: Date d'acquisition</t>
  </si>
  <si>
    <t>Metric: Surface utile du bien</t>
  </si>
  <si>
    <t>si325</t>
  </si>
  <si>
    <t>Metric: Code géographique INSEE</t>
  </si>
  <si>
    <t>AFGHANISTAN</t>
  </si>
  <si>
    <t>AF</t>
  </si>
  <si>
    <t>ÅLAND ISLANDS</t>
  </si>
  <si>
    <t>AX</t>
  </si>
  <si>
    <t>ALBANIA</t>
  </si>
  <si>
    <t>AL</t>
  </si>
  <si>
    <t>ALGERIA</t>
  </si>
  <si>
    <t>DZ</t>
  </si>
  <si>
    <t>AMERICAN SAMOA</t>
  </si>
  <si>
    <t>ANDORRA</t>
  </si>
  <si>
    <t>AD</t>
  </si>
  <si>
    <t>ANGOLA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</si>
  <si>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</si>
  <si>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</si>
  <si>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</si>
  <si>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</si>
  <si>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</si>
  <si>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</si>
  <si>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</si>
  <si>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</si>
  <si>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</si>
  <si>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</si>
  <si>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</si>
  <si>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</si>
  <si>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</si>
  <si>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</si>
  <si>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</si>
  <si>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</si>
  <si>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</si>
  <si>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</si>
  <si>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</si>
  <si>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</si>
  <si>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</si>
  <si>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</si>
  <si>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</si>
  <si>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</si>
  <si>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</si>
  <si>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</si>
  <si>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</si>
  <si>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</si>
  <si>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</si>
  <si>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</si>
  <si>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</si>
  <si>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</si>
  <si>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</si>
  <si>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</si>
  <si>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</si>
  <si>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</si>
  <si>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BOLIVIA, PLURINATIONAL STATE OF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</si>
  <si>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</si>
  <si>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</si>
  <si>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</si>
  <si>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</si>
  <si>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</si>
  <si>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</si>
  <si>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</si>
  <si>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</si>
  <si>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</si>
  <si>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</si>
  <si>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</si>
  <si>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</si>
  <si>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</si>
  <si>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</si>
  <si>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</si>
  <si>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</si>
  <si>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</si>
  <si>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</si>
  <si>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</si>
  <si>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</si>
  <si>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</si>
  <si>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</si>
  <si>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</si>
  <si>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CANADA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</si>
  <si>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</si>
  <si>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</si>
  <si>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</si>
  <si>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</si>
  <si>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</si>
  <si>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</si>
  <si>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</si>
  <si>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</si>
  <si>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</si>
  <si>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</si>
  <si>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</si>
  <si>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CHRISTMAS ISLAND</t>
  </si>
  <si>
    <t>CX</t>
  </si>
  <si>
    <t>COCOS (KEELING) ISLANDS</t>
  </si>
  <si>
    <t>COLOMBIA</t>
  </si>
  <si>
    <t>CO</t>
  </si>
  <si>
    <t>COMOROS</t>
  </si>
  <si>
    <t>KM</t>
  </si>
  <si>
    <t>CONGO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</si>
  <si>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</si>
  <si>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</si>
  <si>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</si>
  <si>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</si>
  <si>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</si>
  <si>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</si>
  <si>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</si>
  <si>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</si>
  <si>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</si>
  <si>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</si>
  <si>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</si>
  <si>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</si>
  <si>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</si>
  <si>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</si>
  <si>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</si>
  <si>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</si>
  <si>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CZECHIA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</si>
  <si>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</si>
  <si>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</si>
  <si>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</si>
  <si>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</si>
  <si>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</si>
  <si>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</si>
  <si>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</si>
  <si>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</si>
  <si>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</si>
  <si>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</si>
  <si>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</si>
  <si>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</si>
  <si>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</si>
  <si>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</si>
  <si>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</si>
  <si>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</si>
  <si>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</si>
  <si>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</si>
  <si>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</si>
  <si>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</si>
  <si>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</si>
  <si>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</si>
  <si>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</si>
  <si>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</si>
  <si>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</si>
  <si>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</si>
  <si>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</si>
  <si>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</si>
  <si>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</si>
  <si>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</si>
  <si>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</t>
  </si>
  <si>
    <t>FRENCH GUIANA</t>
  </si>
  <si>
    <t>GF</t>
  </si>
  <si>
    <t>FRENCH POLYNESIA</t>
  </si>
  <si>
    <t>PF</t>
  </si>
  <si>
    <t>FRENCH SOUTHERN TERRITORIES</t>
  </si>
  <si>
    <t>GABON</t>
  </si>
  <si>
    <t>GAMBIA</t>
  </si>
  <si>
    <t>GM</t>
  </si>
  <si>
    <t>GEORGIA</t>
  </si>
  <si>
    <t>GE</t>
  </si>
  <si>
    <t>GERMANY</t>
  </si>
  <si>
    <t>GHANA</t>
  </si>
  <si>
    <t>GH</t>
  </si>
  <si>
    <t>UNITED KINGDOM (GIBRALTAR)</t>
  </si>
  <si>
    <t>GI</t>
  </si>
  <si>
    <t>GREECE</t>
  </si>
  <si>
    <t>GREENLAND</t>
  </si>
  <si>
    <t>GL</t>
  </si>
  <si>
    <t>GRENADA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</si>
  <si>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</si>
  <si>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</si>
  <si>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</si>
  <si>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</si>
  <si>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</si>
  <si>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</si>
  <si>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</si>
  <si>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</si>
  <si>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</si>
  <si>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</si>
  <si>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</si>
  <si>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</si>
  <si>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</si>
  <si>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</si>
  <si>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</si>
  <si>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</si>
  <si>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</si>
  <si>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</si>
  <si>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</si>
  <si>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</si>
  <si>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</si>
  <si>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</si>
  <si>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</si>
  <si>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</si>
  <si>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</si>
  <si>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</si>
  <si>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</si>
  <si>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INDIA</t>
  </si>
  <si>
    <t>IN</t>
  </si>
  <si>
    <t>INDONESIA</t>
  </si>
  <si>
    <t>IRAN, ISLAMIC REPUBLIC OF</t>
  </si>
  <si>
    <t>IR</t>
  </si>
  <si>
    <t>IRAQ</t>
  </si>
  <si>
    <t>IQ</t>
  </si>
  <si>
    <t>IRELAND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</si>
  <si>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</si>
  <si>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</si>
  <si>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</si>
  <si>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</si>
  <si>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</si>
  <si>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</si>
  <si>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</si>
  <si>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</si>
  <si>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</si>
  <si>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</si>
  <si>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</si>
  <si>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</si>
  <si>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</si>
  <si>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</si>
  <si>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</si>
  <si>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</si>
  <si>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</si>
  <si>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</si>
  <si>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</si>
  <si>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</si>
  <si>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</si>
  <si>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</si>
  <si>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</si>
  <si>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</si>
  <si>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</si>
  <si>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</si>
  <si>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</si>
  <si>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</si>
  <si>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</si>
  <si>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LATVIA</t>
  </si>
  <si>
    <t>LV</t>
  </si>
  <si>
    <t>LEBANON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</si>
  <si>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</si>
  <si>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</si>
  <si>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</si>
  <si>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</si>
  <si>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</si>
  <si>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</si>
  <si>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</si>
  <si>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</si>
  <si>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</si>
  <si>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</si>
  <si>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</si>
  <si>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</si>
  <si>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</si>
  <si>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NORTH MACEDONIA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</si>
  <si>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</si>
  <si>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</si>
  <si>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</si>
  <si>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</si>
  <si>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</si>
  <si>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</si>
  <si>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</si>
  <si>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</si>
  <si>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</si>
  <si>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</si>
  <si>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</si>
  <si>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</si>
  <si>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</si>
  <si>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</si>
  <si>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</si>
  <si>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</si>
  <si>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</si>
  <si>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</si>
  <si>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</si>
  <si>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</si>
  <si>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</si>
  <si>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</si>
  <si>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</si>
  <si>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</si>
  <si>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</si>
  <si>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</si>
  <si>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</si>
  <si>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</si>
  <si>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</si>
  <si>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</si>
  <si>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MONGOLIA</t>
  </si>
  <si>
    <t>MN</t>
  </si>
  <si>
    <t>MONTENEGRO</t>
  </si>
  <si>
    <t>ME</t>
  </si>
  <si>
    <t>MONTSERRAT</t>
  </si>
  <si>
    <t>MS</t>
  </si>
  <si>
    <t>MOROCCO</t>
  </si>
  <si>
    <t>MOZAMBIQUE</t>
  </si>
  <si>
    <t>MZ</t>
  </si>
  <si>
    <t>MYANMAR</t>
  </si>
  <si>
    <t>MM</t>
  </si>
  <si>
    <t>NAMIBIA</t>
  </si>
  <si>
    <t>NAURU</t>
  </si>
  <si>
    <t>NR</t>
  </si>
  <si>
    <t>NEPAL</t>
  </si>
  <si>
    <t>NP</t>
  </si>
  <si>
    <t>NETHERLANDS</t>
  </si>
  <si>
    <t>NL</t>
  </si>
  <si>
    <t>NEW CALEDONIA</t>
  </si>
  <si>
    <t>NEW ZEALAND</t>
  </si>
  <si>
    <t>NZ</t>
  </si>
  <si>
    <t>NICARAGUA</t>
  </si>
  <si>
    <t>NIGER</t>
  </si>
  <si>
    <t>NE</t>
  </si>
  <si>
    <t>NIGERIA</t>
  </si>
  <si>
    <t>NIUE</t>
  </si>
  <si>
    <t>NU</t>
  </si>
  <si>
    <t>NORFOLK ISLAND</t>
  </si>
  <si>
    <t>NORTHERN MARIANA ISLANDS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</si>
  <si>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</si>
  <si>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</si>
  <si>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</si>
  <si>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</si>
  <si>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</si>
  <si>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</si>
  <si>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</si>
  <si>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</si>
  <si>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PALESTINE, STATE OF</t>
  </si>
  <si>
    <t>PANAMA</t>
  </si>
  <si>
    <t>PAPUA NEW GUINEA</t>
  </si>
  <si>
    <t>PG</t>
  </si>
  <si>
    <t>PARAGUAY</t>
  </si>
  <si>
    <t>PY</t>
  </si>
  <si>
    <t>PERU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</si>
  <si>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</si>
  <si>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</si>
  <si>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</si>
  <si>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</si>
  <si>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</si>
  <si>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</si>
  <si>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</si>
  <si>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</si>
  <si>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</si>
  <si>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QATAR</t>
  </si>
  <si>
    <t>QA</t>
  </si>
  <si>
    <t>RÉUNION</t>
  </si>
  <si>
    <t>ROMANIA</t>
  </si>
  <si>
    <t>RO</t>
  </si>
  <si>
    <t>RUSSIAN FEDERATION</t>
  </si>
  <si>
    <t>RU</t>
  </si>
  <si>
    <t>RWANDA</t>
  </si>
  <si>
    <t>RW</t>
  </si>
  <si>
    <t>SAINT BARTHÉLEMY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</si>
  <si>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</si>
  <si>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</si>
  <si>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</si>
  <si>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</si>
  <si>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</si>
  <si>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</si>
  <si>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</si>
  <si>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</si>
  <si>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</si>
  <si>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</si>
  <si>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</si>
  <si>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</si>
  <si>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</si>
  <si>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</si>
  <si>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</si>
  <si>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</si>
  <si>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</si>
  <si>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</si>
  <si>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</si>
  <si>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</si>
  <si>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</si>
  <si>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</si>
  <si>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</si>
  <si>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</si>
  <si>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</si>
  <si>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</si>
  <si>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</si>
  <si>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</si>
  <si>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</si>
  <si>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</si>
  <si>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</si>
  <si>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</si>
  <si>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</si>
  <si>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</si>
  <si>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</si>
  <si>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</si>
  <si>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</si>
  <si>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</si>
  <si>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</si>
  <si>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</si>
  <si>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</si>
  <si>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</si>
  <si>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</si>
  <si>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</si>
  <si>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</si>
  <si>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</si>
  <si>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</si>
  <si>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SURINAME</t>
  </si>
  <si>
    <t>SR</t>
  </si>
  <si>
    <t>SVALBARD AND JAN MAYEN</t>
  </si>
  <si>
    <t>SJ</t>
  </si>
  <si>
    <t>ESWATINI</t>
  </si>
  <si>
    <t>SZ</t>
  </si>
  <si>
    <t>SWEDEN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</si>
  <si>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</si>
  <si>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</si>
  <si>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</si>
  <si>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</si>
  <si>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</si>
  <si>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</si>
  <si>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</si>
  <si>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</si>
  <si>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</si>
  <si>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THAILAND</t>
  </si>
  <si>
    <t>TH</t>
  </si>
  <si>
    <t>TIMOR-LESTE</t>
  </si>
  <si>
    <t>TL</t>
  </si>
  <si>
    <t>TOGO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</si>
  <si>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</si>
  <si>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</si>
  <si>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</si>
  <si>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</si>
  <si>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</si>
  <si>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</si>
  <si>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</si>
  <si>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</si>
  <si>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</si>
  <si>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</si>
  <si>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</si>
  <si>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</si>
  <si>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</si>
  <si>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</si>
  <si>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</si>
  <si>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</si>
  <si>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</si>
  <si>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</si>
  <si>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</si>
  <si>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</si>
  <si>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</si>
  <si>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</si>
  <si>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</si>
  <si>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</si>
  <si>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</si>
  <si>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</si>
  <si>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</si>
  <si>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</si>
  <si>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</si>
  <si>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</si>
  <si>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</si>
  <si>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</si>
  <si>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</si>
  <si>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</si>
  <si>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</si>
  <si>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</si>
  <si>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</si>
  <si>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</si>
  <si>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</si>
  <si>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</si>
  <si>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</si>
  <si>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</si>
  <si>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</si>
  <si>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</si>
  <si>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</si>
  <si>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</si>
  <si>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</si>
  <si>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</si>
  <si>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</si>
  <si>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Metric: Code ISO Pays</t>
  </si>
  <si>
    <t>ei326</t>
  </si>
  <si>
    <t>Metric: Date de construction du bien</t>
  </si>
  <si>
    <t>di327</t>
  </si>
  <si>
    <t>Metric: Date de la dernière évaluation quinquennale</t>
  </si>
  <si>
    <t>di328</t>
  </si>
  <si>
    <t>Metric: Code NACE du locataire</t>
  </si>
  <si>
    <t>ei329</t>
  </si>
  <si>
    <t>A</t>
  </si>
  <si>
    <t>A01</t>
  </si>
  <si>
    <t>A011</t>
  </si>
  <si>
    <t>A0111</t>
  </si>
  <si>
    <t>A0112</t>
  </si>
  <si>
    <t>A0113</t>
  </si>
  <si>
    <t>A0114</t>
  </si>
  <si>
    <t>A0115</t>
  </si>
  <si>
    <t>A0116</t>
  </si>
  <si>
    <t>A0119</t>
  </si>
  <si>
    <t>A012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</si>
  <si>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</si>
  <si>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</si>
  <si>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</si>
  <si>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</si>
  <si>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</si>
  <si>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</si>
  <si>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</si>
  <si>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</si>
  <si>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</si>
  <si>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A013</t>
  </si>
  <si>
    <t>A0130</t>
  </si>
  <si>
    <t>A014</t>
  </si>
  <si>
    <t>A0141</t>
  </si>
  <si>
    <t>A0142</t>
  </si>
  <si>
    <t>A0143</t>
  </si>
  <si>
    <t>A0144</t>
  </si>
  <si>
    <t>A0145</t>
  </si>
  <si>
    <t>A0146</t>
  </si>
  <si>
    <t>A0147</t>
  </si>
  <si>
    <t>A0149</t>
  </si>
  <si>
    <t>A015</t>
  </si>
  <si>
    <t>A0150</t>
  </si>
  <si>
    <t>A016</t>
  </si>
  <si>
    <t>A0161</t>
  </si>
  <si>
    <t>A0162</t>
  </si>
  <si>
    <t>A0163</t>
  </si>
  <si>
    <t>A0164</t>
  </si>
  <si>
    <t>A017</t>
  </si>
  <si>
    <t>A0170</t>
  </si>
  <si>
    <t>A02</t>
  </si>
  <si>
    <t>A021</t>
  </si>
  <si>
    <t>A0210</t>
  </si>
  <si>
    <t>A022</t>
  </si>
  <si>
    <t>A0220</t>
  </si>
  <si>
    <t>A023</t>
  </si>
  <si>
    <t>A0230</t>
  </si>
  <si>
    <t>A024</t>
  </si>
  <si>
    <t>A0240</t>
  </si>
  <si>
    <t>A03</t>
  </si>
  <si>
    <t>A031</t>
  </si>
  <si>
    <t>A0311</t>
  </si>
  <si>
    <t>A0312</t>
  </si>
  <si>
    <t>A3.2 - Aquaculture</t>
  </si>
  <si>
    <t>A032</t>
  </si>
  <si>
    <t>A0321</t>
  </si>
  <si>
    <t>A0322</t>
  </si>
  <si>
    <t>B</t>
  </si>
  <si>
    <t>B05</t>
  </si>
  <si>
    <t>B051</t>
  </si>
  <si>
    <t>B0510</t>
  </si>
  <si>
    <t>B052</t>
  </si>
  <si>
    <t>B0520</t>
  </si>
  <si>
    <t>B06</t>
  </si>
  <si>
    <t>B061</t>
  </si>
  <si>
    <t>B0610</t>
  </si>
  <si>
    <t>B062</t>
  </si>
  <si>
    <t>B0620</t>
  </si>
  <si>
    <t>B07</t>
  </si>
  <si>
    <t>B071</t>
  </si>
  <si>
    <t>B0710</t>
  </si>
  <si>
    <t>B072</t>
  </si>
  <si>
    <t>B0721</t>
  </si>
  <si>
    <t>B0729</t>
  </si>
  <si>
    <t>B08</t>
  </si>
  <si>
    <t>B081</t>
  </si>
  <si>
    <t>B0811</t>
  </si>
  <si>
    <t>B0812</t>
  </si>
  <si>
    <t>B089</t>
  </si>
  <si>
    <t>B0891</t>
  </si>
  <si>
    <t>B0892</t>
  </si>
  <si>
    <t>B0893</t>
  </si>
  <si>
    <t>B0899</t>
  </si>
  <si>
    <t>B09</t>
  </si>
  <si>
    <t>B091</t>
  </si>
  <si>
    <t>B0910</t>
  </si>
  <si>
    <t>B099</t>
  </si>
  <si>
    <t>B0990</t>
  </si>
  <si>
    <t>C</t>
  </si>
  <si>
    <t>C10</t>
  </si>
  <si>
    <t>C101</t>
  </si>
  <si>
    <t>C1011</t>
  </si>
  <si>
    <t>C1012</t>
  </si>
  <si>
    <t>C1013</t>
  </si>
  <si>
    <t>C102</t>
  </si>
  <si>
    <t>C1020</t>
  </si>
  <si>
    <t>C103</t>
  </si>
  <si>
    <t>C1031</t>
  </si>
  <si>
    <t>C1032</t>
  </si>
  <si>
    <t>C1039</t>
  </si>
  <si>
    <t>C104</t>
  </si>
  <si>
    <t>C1041</t>
  </si>
  <si>
    <t>C1042</t>
  </si>
  <si>
    <t>C105</t>
  </si>
  <si>
    <t>C1051</t>
  </si>
  <si>
    <t>C1052</t>
  </si>
  <si>
    <t>C106</t>
  </si>
  <si>
    <t>C1061</t>
  </si>
  <si>
    <t>C1062</t>
  </si>
  <si>
    <t>C107</t>
  </si>
  <si>
    <t>C1071</t>
  </si>
  <si>
    <t>C1072</t>
  </si>
  <si>
    <t>C1073</t>
  </si>
  <si>
    <t>C108</t>
  </si>
  <si>
    <t>C1081</t>
  </si>
  <si>
    <t>C1082</t>
  </si>
  <si>
    <t>C1083</t>
  </si>
  <si>
    <t>C1084</t>
  </si>
  <si>
    <t>C1085</t>
  </si>
  <si>
    <t>C1086</t>
  </si>
  <si>
    <t>C1089</t>
  </si>
  <si>
    <t>C109</t>
  </si>
  <si>
    <t>C1091</t>
  </si>
  <si>
    <t>C1092</t>
  </si>
  <si>
    <t>C11</t>
  </si>
  <si>
    <t>C110</t>
  </si>
  <si>
    <t>C1101</t>
  </si>
  <si>
    <t>C1102</t>
  </si>
  <si>
    <t>C1103</t>
  </si>
  <si>
    <t>C1104</t>
  </si>
  <si>
    <t>C1105</t>
  </si>
  <si>
    <t>C1106</t>
  </si>
  <si>
    <t>C1107</t>
  </si>
  <si>
    <t>C12</t>
  </si>
  <si>
    <t>C120</t>
  </si>
  <si>
    <t>C1200</t>
  </si>
  <si>
    <t>C13</t>
  </si>
  <si>
    <t>C131</t>
  </si>
  <si>
    <t>C1310</t>
  </si>
  <si>
    <t>C132</t>
  </si>
  <si>
    <t>C1320</t>
  </si>
  <si>
    <t>C133</t>
  </si>
  <si>
    <t>C1330</t>
  </si>
  <si>
    <t>C139</t>
  </si>
  <si>
    <t>C1391</t>
  </si>
  <si>
    <t>C1392</t>
  </si>
  <si>
    <t>C1393</t>
  </si>
  <si>
    <t>C1394</t>
  </si>
  <si>
    <t>C1395</t>
  </si>
  <si>
    <t>C1396</t>
  </si>
  <si>
    <t>C1399</t>
  </si>
  <si>
    <t>C14</t>
  </si>
  <si>
    <t>C141</t>
  </si>
  <si>
    <t>C1411</t>
  </si>
  <si>
    <t>C1412</t>
  </si>
  <si>
    <t>C1413</t>
  </si>
  <si>
    <t>C1414</t>
  </si>
  <si>
    <t>C1419</t>
  </si>
  <si>
    <t>C142</t>
  </si>
  <si>
    <t>C1420</t>
  </si>
  <si>
    <t>C143</t>
  </si>
  <si>
    <t>C1431</t>
  </si>
  <si>
    <t>C1439</t>
  </si>
  <si>
    <t>C15</t>
  </si>
  <si>
    <t>C151</t>
  </si>
  <si>
    <t>C1511</t>
  </si>
  <si>
    <t>C1512</t>
  </si>
  <si>
    <t>C152</t>
  </si>
  <si>
    <t>C1520</t>
  </si>
  <si>
    <t>C16</t>
  </si>
  <si>
    <t>C161</t>
  </si>
  <si>
    <t>C1610</t>
  </si>
  <si>
    <t>C162</t>
  </si>
  <si>
    <t>C1621</t>
  </si>
  <si>
    <t>C1622</t>
  </si>
  <si>
    <t>C1623</t>
  </si>
  <si>
    <t>C1624</t>
  </si>
  <si>
    <t>C1629</t>
  </si>
  <si>
    <t>C17</t>
  </si>
  <si>
    <t>C171</t>
  </si>
  <si>
    <t>C1711</t>
  </si>
  <si>
    <t>C1712</t>
  </si>
  <si>
    <t>C172</t>
  </si>
  <si>
    <t>C1721</t>
  </si>
  <si>
    <t>C1722</t>
  </si>
  <si>
    <t>C1723</t>
  </si>
  <si>
    <t>C1724</t>
  </si>
  <si>
    <t>C1729</t>
  </si>
  <si>
    <t>C18</t>
  </si>
  <si>
    <t>C181</t>
  </si>
  <si>
    <t>C1811</t>
  </si>
  <si>
    <t>C1812</t>
  </si>
  <si>
    <t>C1813</t>
  </si>
  <si>
    <t>C1814</t>
  </si>
  <si>
    <t>C182</t>
  </si>
  <si>
    <t>C1820</t>
  </si>
  <si>
    <t>C19</t>
  </si>
  <si>
    <t>C191</t>
  </si>
  <si>
    <t>C1910</t>
  </si>
  <si>
    <t>C192</t>
  </si>
  <si>
    <t>C1920</t>
  </si>
  <si>
    <t>C20</t>
  </si>
  <si>
    <t>C201</t>
  </si>
  <si>
    <t>C2011</t>
  </si>
  <si>
    <t>C2012</t>
  </si>
  <si>
    <t>C2013</t>
  </si>
  <si>
    <t>C2014</t>
  </si>
  <si>
    <t>C2015</t>
  </si>
  <si>
    <t>C2016</t>
  </si>
  <si>
    <t>C2017</t>
  </si>
  <si>
    <t>C202</t>
  </si>
  <si>
    <t>C2020</t>
  </si>
  <si>
    <t>C203</t>
  </si>
  <si>
    <t>C2030</t>
  </si>
  <si>
    <t>C204</t>
  </si>
  <si>
    <t>C2041</t>
  </si>
  <si>
    <t>C2042</t>
  </si>
  <si>
    <t>C205</t>
  </si>
  <si>
    <t>C2051</t>
  </si>
  <si>
    <t>C2052</t>
  </si>
  <si>
    <t>C2053</t>
  </si>
  <si>
    <t>C2059</t>
  </si>
  <si>
    <t>C206</t>
  </si>
  <si>
    <t>C2060</t>
  </si>
  <si>
    <t>C21</t>
  </si>
  <si>
    <t>C211</t>
  </si>
  <si>
    <t>C2110</t>
  </si>
  <si>
    <t>C212</t>
  </si>
  <si>
    <t>C2120</t>
  </si>
  <si>
    <t>C22</t>
  </si>
  <si>
    <t>C221</t>
  </si>
  <si>
    <t>C2211</t>
  </si>
  <si>
    <t>C2219</t>
  </si>
  <si>
    <t>C222</t>
  </si>
  <si>
    <t>C2221</t>
  </si>
  <si>
    <t>C2222</t>
  </si>
  <si>
    <t>C2223</t>
  </si>
  <si>
    <t>C2229</t>
  </si>
  <si>
    <t>C23</t>
  </si>
  <si>
    <t>C231</t>
  </si>
  <si>
    <t>C2311</t>
  </si>
  <si>
    <t>C2312</t>
  </si>
  <si>
    <t>C2313</t>
  </si>
  <si>
    <t>C2314</t>
  </si>
  <si>
    <t>C2319</t>
  </si>
  <si>
    <t>C232</t>
  </si>
  <si>
    <t>C2320</t>
  </si>
  <si>
    <t>C233</t>
  </si>
  <si>
    <t>C2331</t>
  </si>
  <si>
    <t>C2332</t>
  </si>
  <si>
    <t>C234</t>
  </si>
  <si>
    <t>C2341</t>
  </si>
  <si>
    <t>C2342</t>
  </si>
  <si>
    <t>C2343</t>
  </si>
  <si>
    <t>C2344</t>
  </si>
  <si>
    <t>C2349</t>
  </si>
  <si>
    <t>C235</t>
  </si>
  <si>
    <t>C2351</t>
  </si>
  <si>
    <t>C2352</t>
  </si>
  <si>
    <t>C236</t>
  </si>
  <si>
    <t>C2361</t>
  </si>
  <si>
    <t>C2362</t>
  </si>
  <si>
    <t>C2363</t>
  </si>
  <si>
    <t>C2364</t>
  </si>
  <si>
    <t>C2365</t>
  </si>
  <si>
    <t>C2369</t>
  </si>
  <si>
    <t>C237</t>
  </si>
  <si>
    <t>C2370</t>
  </si>
  <si>
    <t>C239</t>
  </si>
  <si>
    <t>C2391</t>
  </si>
  <si>
    <t>C2399</t>
  </si>
  <si>
    <t>C24</t>
  </si>
  <si>
    <t>C241</t>
  </si>
  <si>
    <t>C2410</t>
  </si>
  <si>
    <t>C242</t>
  </si>
  <si>
    <t>C2420</t>
  </si>
  <si>
    <t>C243</t>
  </si>
  <si>
    <t>C2431</t>
  </si>
  <si>
    <t>C2432</t>
  </si>
  <si>
    <t>C2433</t>
  </si>
  <si>
    <t>C2434</t>
  </si>
  <si>
    <t>C244</t>
  </si>
  <si>
    <t>C2441</t>
  </si>
  <si>
    <t>C2442</t>
  </si>
  <si>
    <t>C2443</t>
  </si>
  <si>
    <t>C2444</t>
  </si>
  <si>
    <t>C2445</t>
  </si>
  <si>
    <t>C2446</t>
  </si>
  <si>
    <t>C245</t>
  </si>
  <si>
    <t>C2451</t>
  </si>
  <si>
    <t>C2452</t>
  </si>
  <si>
    <t>C2453</t>
  </si>
  <si>
    <t>C2454</t>
  </si>
  <si>
    <t>C25</t>
  </si>
  <si>
    <t>C251</t>
  </si>
  <si>
    <t>C2511</t>
  </si>
  <si>
    <t>C2512</t>
  </si>
  <si>
    <t>C252</t>
  </si>
  <si>
    <t>C2521</t>
  </si>
  <si>
    <t>C2529</t>
  </si>
  <si>
    <t>C253</t>
  </si>
  <si>
    <t>C2530</t>
  </si>
  <si>
    <t>C254</t>
  </si>
  <si>
    <t>C2540</t>
  </si>
  <si>
    <t>C255</t>
  </si>
  <si>
    <t>C2550</t>
  </si>
  <si>
    <t>C256</t>
  </si>
  <si>
    <t>C2561</t>
  </si>
  <si>
    <t>C2562</t>
  </si>
  <si>
    <t>C257</t>
  </si>
  <si>
    <t>C2571</t>
  </si>
  <si>
    <t>C2572</t>
  </si>
  <si>
    <t>C2573</t>
  </si>
  <si>
    <t>C259</t>
  </si>
  <si>
    <t>C2591</t>
  </si>
  <si>
    <t>C2592</t>
  </si>
  <si>
    <t>C2593</t>
  </si>
  <si>
    <t>C2594</t>
  </si>
  <si>
    <t>C2599</t>
  </si>
  <si>
    <t>C26</t>
  </si>
  <si>
    <t>C261</t>
  </si>
  <si>
    <t>C2611</t>
  </si>
  <si>
    <t>C2612</t>
  </si>
  <si>
    <t>C262</t>
  </si>
  <si>
    <t>C2620</t>
  </si>
  <si>
    <t>C263</t>
  </si>
  <si>
    <t>C2630</t>
  </si>
  <si>
    <t>C264</t>
  </si>
  <si>
    <t>C2640</t>
  </si>
  <si>
    <t>C265</t>
  </si>
  <si>
    <t>C2651</t>
  </si>
  <si>
    <t>C2652</t>
  </si>
  <si>
    <t>C266</t>
  </si>
  <si>
    <t>C2660</t>
  </si>
  <si>
    <t>C267</t>
  </si>
  <si>
    <t>C2670</t>
  </si>
  <si>
    <t>C268</t>
  </si>
  <si>
    <t>C2680</t>
  </si>
  <si>
    <t>C27</t>
  </si>
  <si>
    <t>C271</t>
  </si>
  <si>
    <t>C2711</t>
  </si>
  <si>
    <t>C2712</t>
  </si>
  <si>
    <t>C272</t>
  </si>
  <si>
    <t>C2720</t>
  </si>
  <si>
    <t>C273</t>
  </si>
  <si>
    <t>C2731</t>
  </si>
  <si>
    <t>C2732</t>
  </si>
  <si>
    <t>C2733</t>
  </si>
  <si>
    <t>C274</t>
  </si>
  <si>
    <t>C2740</t>
  </si>
  <si>
    <t>C275</t>
  </si>
  <si>
    <t>C2751</t>
  </si>
  <si>
    <t>C2752</t>
  </si>
  <si>
    <t>C279</t>
  </si>
  <si>
    <t>C2790</t>
  </si>
  <si>
    <t>C28</t>
  </si>
  <si>
    <t>C281</t>
  </si>
  <si>
    <t>C2811</t>
  </si>
  <si>
    <t>C2812</t>
  </si>
  <si>
    <t>C2813</t>
  </si>
  <si>
    <t>C2814</t>
  </si>
  <si>
    <t>C2815</t>
  </si>
  <si>
    <t>C282</t>
  </si>
  <si>
    <t>C2821</t>
  </si>
  <si>
    <t>C2822</t>
  </si>
  <si>
    <t>C2823</t>
  </si>
  <si>
    <t>C2824</t>
  </si>
  <si>
    <t>C2825</t>
  </si>
  <si>
    <t>C2829</t>
  </si>
  <si>
    <t>C283</t>
  </si>
  <si>
    <t>C2830</t>
  </si>
  <si>
    <t>C284</t>
  </si>
  <si>
    <t>C2841</t>
  </si>
  <si>
    <t>C2849</t>
  </si>
  <si>
    <t>C289</t>
  </si>
  <si>
    <t>C2891</t>
  </si>
  <si>
    <t>C2892</t>
  </si>
  <si>
    <t>C2893</t>
  </si>
  <si>
    <t>C2894</t>
  </si>
  <si>
    <t>C2895</t>
  </si>
  <si>
    <t>C2896</t>
  </si>
  <si>
    <t>C2899</t>
  </si>
  <si>
    <t>C29</t>
  </si>
  <si>
    <t>C291</t>
  </si>
  <si>
    <t>C2910</t>
  </si>
  <si>
    <t>C292</t>
  </si>
  <si>
    <t>C2920</t>
  </si>
  <si>
    <t>C293</t>
  </si>
  <si>
    <t>C2931</t>
  </si>
  <si>
    <t>C2932</t>
  </si>
  <si>
    <t>C30</t>
  </si>
  <si>
    <t>C301</t>
  </si>
  <si>
    <t>C3011</t>
  </si>
  <si>
    <t>C3012</t>
  </si>
  <si>
    <t>C302</t>
  </si>
  <si>
    <t>C3020</t>
  </si>
  <si>
    <t>C303</t>
  </si>
  <si>
    <t>C3030</t>
  </si>
  <si>
    <t>C304</t>
  </si>
  <si>
    <t>C3040</t>
  </si>
  <si>
    <t>C309</t>
  </si>
  <si>
    <t>C3091</t>
  </si>
  <si>
    <t>C3092</t>
  </si>
  <si>
    <t>C3099</t>
  </si>
  <si>
    <t>C31</t>
  </si>
  <si>
    <t>C310</t>
  </si>
  <si>
    <t>C3101</t>
  </si>
  <si>
    <t>C3102</t>
  </si>
  <si>
    <t>C3103</t>
  </si>
  <si>
    <t>C3109</t>
  </si>
  <si>
    <t>C32</t>
  </si>
  <si>
    <t>C321</t>
  </si>
  <si>
    <t>C3211</t>
  </si>
  <si>
    <t>C3212</t>
  </si>
  <si>
    <t>C3213</t>
  </si>
  <si>
    <t>C322</t>
  </si>
  <si>
    <t>C3220</t>
  </si>
  <si>
    <t>C323</t>
  </si>
  <si>
    <t>C3230</t>
  </si>
  <si>
    <t>C324</t>
  </si>
  <si>
    <t>C3240</t>
  </si>
  <si>
    <t>C325</t>
  </si>
  <si>
    <t>C3250</t>
  </si>
  <si>
    <t>C329</t>
  </si>
  <si>
    <t>C3291</t>
  </si>
  <si>
    <t>C3299</t>
  </si>
  <si>
    <t>C33</t>
  </si>
  <si>
    <t>C331</t>
  </si>
  <si>
    <t>C3311</t>
  </si>
  <si>
    <t>C3312</t>
  </si>
  <si>
    <t>C3313</t>
  </si>
  <si>
    <t>C3314</t>
  </si>
  <si>
    <t>C3315</t>
  </si>
  <si>
    <t>C3316</t>
  </si>
  <si>
    <t>C3317</t>
  </si>
  <si>
    <t>C3319</t>
  </si>
  <si>
    <t>C332</t>
  </si>
  <si>
    <t>C3320</t>
  </si>
  <si>
    <t>D</t>
  </si>
  <si>
    <t>D35</t>
  </si>
  <si>
    <t>D351</t>
  </si>
  <si>
    <t>D3511</t>
  </si>
  <si>
    <t>D3512</t>
  </si>
  <si>
    <t>D3513</t>
  </si>
  <si>
    <t>D3514</t>
  </si>
  <si>
    <t>D352</t>
  </si>
  <si>
    <t>D3521</t>
  </si>
  <si>
    <t>D3522</t>
  </si>
  <si>
    <t>D3523</t>
  </si>
  <si>
    <t>D353</t>
  </si>
  <si>
    <t>D3530</t>
  </si>
  <si>
    <t>E</t>
  </si>
  <si>
    <t>E36</t>
  </si>
  <si>
    <t>E360</t>
  </si>
  <si>
    <t>E3600</t>
  </si>
  <si>
    <t>E37</t>
  </si>
  <si>
    <t>E370</t>
  </si>
  <si>
    <t>E3700</t>
  </si>
  <si>
    <t>E38</t>
  </si>
  <si>
    <t>E381</t>
  </si>
  <si>
    <t>E3811</t>
  </si>
  <si>
    <t>E3812</t>
  </si>
  <si>
    <t>E382</t>
  </si>
  <si>
    <t>E3821</t>
  </si>
  <si>
    <t>E3822</t>
  </si>
  <si>
    <t>E383</t>
  </si>
  <si>
    <t>E3831</t>
  </si>
  <si>
    <t>E3832</t>
  </si>
  <si>
    <t>E39</t>
  </si>
  <si>
    <t>E390</t>
  </si>
  <si>
    <t>E3900</t>
  </si>
  <si>
    <t>F</t>
  </si>
  <si>
    <t>F41</t>
  </si>
  <si>
    <t>F411</t>
  </si>
  <si>
    <t>F4110</t>
  </si>
  <si>
    <t>F412</t>
  </si>
  <si>
    <t>F4120</t>
  </si>
  <si>
    <t>F42</t>
  </si>
  <si>
    <t>F421</t>
  </si>
  <si>
    <t>F4211</t>
  </si>
  <si>
    <t>F4212</t>
  </si>
  <si>
    <t>F4213</t>
  </si>
  <si>
    <t>F422</t>
  </si>
  <si>
    <t>F4221</t>
  </si>
  <si>
    <t>F4222</t>
  </si>
  <si>
    <t>F429</t>
  </si>
  <si>
    <t>F4291</t>
  </si>
  <si>
    <t>F4299</t>
  </si>
  <si>
    <t>F43</t>
  </si>
  <si>
    <t>F431</t>
  </si>
  <si>
    <t>F4311</t>
  </si>
  <si>
    <t>F4312</t>
  </si>
  <si>
    <t>F4313</t>
  </si>
  <si>
    <t>F432</t>
  </si>
  <si>
    <t>F4321</t>
  </si>
  <si>
    <t>F4322</t>
  </si>
  <si>
    <t>F4329</t>
  </si>
  <si>
    <t>F433</t>
  </si>
  <si>
    <t>F4331</t>
  </si>
  <si>
    <t>F4332</t>
  </si>
  <si>
    <t>F4333</t>
  </si>
  <si>
    <t>F4334</t>
  </si>
  <si>
    <t>F4339</t>
  </si>
  <si>
    <t>F439</t>
  </si>
  <si>
    <t>F4391</t>
  </si>
  <si>
    <t>F4399</t>
  </si>
  <si>
    <t>G</t>
  </si>
  <si>
    <t>G45</t>
  </si>
  <si>
    <t>G451</t>
  </si>
  <si>
    <t>G4511</t>
  </si>
  <si>
    <t>G4519</t>
  </si>
  <si>
    <t>G452</t>
  </si>
  <si>
    <t>G4520</t>
  </si>
  <si>
    <t>G453</t>
  </si>
  <si>
    <t>G4531</t>
  </si>
  <si>
    <t>G4532</t>
  </si>
  <si>
    <t>G454</t>
  </si>
  <si>
    <t>G4540</t>
  </si>
  <si>
    <t>G46</t>
  </si>
  <si>
    <t>G461</t>
  </si>
  <si>
    <t>G4611</t>
  </si>
  <si>
    <t>G4612</t>
  </si>
  <si>
    <t>G4613</t>
  </si>
  <si>
    <t>G4614</t>
  </si>
  <si>
    <t>G4615</t>
  </si>
  <si>
    <t>G4616</t>
  </si>
  <si>
    <t>G4617</t>
  </si>
  <si>
    <t>G4618</t>
  </si>
  <si>
    <t>G4619</t>
  </si>
  <si>
    <t>G462</t>
  </si>
  <si>
    <t>G4621</t>
  </si>
  <si>
    <t>G4622</t>
  </si>
  <si>
    <t>G4623</t>
  </si>
  <si>
    <t>G4624</t>
  </si>
  <si>
    <t>G463</t>
  </si>
  <si>
    <t>G4631</t>
  </si>
  <si>
    <t>G4632</t>
  </si>
  <si>
    <t>G4633</t>
  </si>
  <si>
    <t>G4634</t>
  </si>
  <si>
    <t>G4635</t>
  </si>
  <si>
    <t>G4636</t>
  </si>
  <si>
    <t>G4637</t>
  </si>
  <si>
    <t>G4638</t>
  </si>
  <si>
    <t>G4639</t>
  </si>
  <si>
    <t>G464</t>
  </si>
  <si>
    <t>G4641</t>
  </si>
  <si>
    <t>G4642</t>
  </si>
  <si>
    <t>G4643</t>
  </si>
  <si>
    <t>G4644</t>
  </si>
  <si>
    <t>G4645</t>
  </si>
  <si>
    <t>G4646</t>
  </si>
  <si>
    <t>G4647</t>
  </si>
  <si>
    <t>G4648</t>
  </si>
  <si>
    <t>G4649</t>
  </si>
  <si>
    <t>G465</t>
  </si>
  <si>
    <t>G4651</t>
  </si>
  <si>
    <t>G4652</t>
  </si>
  <si>
    <t>G466</t>
  </si>
  <si>
    <t>G4661</t>
  </si>
  <si>
    <t>G4662</t>
  </si>
  <si>
    <t>G4663</t>
  </si>
  <si>
    <t>G4664</t>
  </si>
  <si>
    <t>G4665</t>
  </si>
  <si>
    <t>G4666</t>
  </si>
  <si>
    <t>G4669</t>
  </si>
  <si>
    <t>G467</t>
  </si>
  <si>
    <t>G4671</t>
  </si>
  <si>
    <t>G4672</t>
  </si>
  <si>
    <t>G4673</t>
  </si>
  <si>
    <t>G4674</t>
  </si>
  <si>
    <t>G4675</t>
  </si>
  <si>
    <t>G4676</t>
  </si>
  <si>
    <t>G4677</t>
  </si>
  <si>
    <t>G469</t>
  </si>
  <si>
    <t>G4690</t>
  </si>
  <si>
    <t>G47</t>
  </si>
  <si>
    <t>G471</t>
  </si>
  <si>
    <t>G4711</t>
  </si>
  <si>
    <t>G4719</t>
  </si>
  <si>
    <t>G472</t>
  </si>
  <si>
    <t>G4721</t>
  </si>
  <si>
    <t>G4722</t>
  </si>
  <si>
    <t>G4723</t>
  </si>
  <si>
    <t>G4724</t>
  </si>
  <si>
    <t>G4725</t>
  </si>
  <si>
    <t>G4726</t>
  </si>
  <si>
    <t>G4729</t>
  </si>
  <si>
    <t>G473</t>
  </si>
  <si>
    <t>G4730</t>
  </si>
  <si>
    <t>G474</t>
  </si>
  <si>
    <t>G4741</t>
  </si>
  <si>
    <t>G4742</t>
  </si>
  <si>
    <t>G4743</t>
  </si>
  <si>
    <t>G475</t>
  </si>
  <si>
    <t>G4751</t>
  </si>
  <si>
    <t>G4752</t>
  </si>
  <si>
    <t>G4753</t>
  </si>
  <si>
    <t>G4754</t>
  </si>
  <si>
    <t>G4759</t>
  </si>
  <si>
    <t>G476</t>
  </si>
  <si>
    <t>G4761</t>
  </si>
  <si>
    <t>G4762</t>
  </si>
  <si>
    <t>G4763</t>
  </si>
  <si>
    <t>G4764</t>
  </si>
  <si>
    <t>G4765</t>
  </si>
  <si>
    <t>G477</t>
  </si>
  <si>
    <t>G4771</t>
  </si>
  <si>
    <t>G4772</t>
  </si>
  <si>
    <t>G4773</t>
  </si>
  <si>
    <t>G4774</t>
  </si>
  <si>
    <t>G4775</t>
  </si>
  <si>
    <t>G4776</t>
  </si>
  <si>
    <t>G4777</t>
  </si>
  <si>
    <t>G4778</t>
  </si>
  <si>
    <t>G4779</t>
  </si>
  <si>
    <t>G478</t>
  </si>
  <si>
    <t>G4781</t>
  </si>
  <si>
    <t>G4782</t>
  </si>
  <si>
    <t>G4789</t>
  </si>
  <si>
    <t>G479</t>
  </si>
  <si>
    <t>G4791</t>
  </si>
  <si>
    <t>G4799</t>
  </si>
  <si>
    <t>H</t>
  </si>
  <si>
    <t>H49</t>
  </si>
  <si>
    <t>H491</t>
  </si>
  <si>
    <t>H4910</t>
  </si>
  <si>
    <t>H492</t>
  </si>
  <si>
    <t>H4920</t>
  </si>
  <si>
    <t>H493</t>
  </si>
  <si>
    <t>H4931</t>
  </si>
  <si>
    <t>H4932</t>
  </si>
  <si>
    <t>H4939</t>
  </si>
  <si>
    <t>H494</t>
  </si>
  <si>
    <t>H4941</t>
  </si>
  <si>
    <t>H4942</t>
  </si>
  <si>
    <t>H495</t>
  </si>
  <si>
    <t>H4950</t>
  </si>
  <si>
    <t>H50</t>
  </si>
  <si>
    <t>H501</t>
  </si>
  <si>
    <t>H5010</t>
  </si>
  <si>
    <t>H502</t>
  </si>
  <si>
    <t>H5020</t>
  </si>
  <si>
    <t>H503</t>
  </si>
  <si>
    <t>H5030</t>
  </si>
  <si>
    <t>H504</t>
  </si>
  <si>
    <t>H5040</t>
  </si>
  <si>
    <t>H51</t>
  </si>
  <si>
    <t>H511</t>
  </si>
  <si>
    <t>H5110</t>
  </si>
  <si>
    <t>H512</t>
  </si>
  <si>
    <t>H5121</t>
  </si>
  <si>
    <t>H5122</t>
  </si>
  <si>
    <t>H52</t>
  </si>
  <si>
    <t>H521</t>
  </si>
  <si>
    <t>H5210</t>
  </si>
  <si>
    <t>H522</t>
  </si>
  <si>
    <t>H5221</t>
  </si>
  <si>
    <t>H5222</t>
  </si>
  <si>
    <t>H5223</t>
  </si>
  <si>
    <t>H5224</t>
  </si>
  <si>
    <t>H5229</t>
  </si>
  <si>
    <t>H53</t>
  </si>
  <si>
    <t>H531</t>
  </si>
  <si>
    <t>H5310</t>
  </si>
  <si>
    <t>H532</t>
  </si>
  <si>
    <t>H5320</t>
  </si>
  <si>
    <t>I</t>
  </si>
  <si>
    <t>I55</t>
  </si>
  <si>
    <t>I551</t>
  </si>
  <si>
    <t>I5510</t>
  </si>
  <si>
    <t>I552</t>
  </si>
  <si>
    <t>I5520</t>
  </si>
  <si>
    <t>I553</t>
  </si>
  <si>
    <t>I5530</t>
  </si>
  <si>
    <t>I559</t>
  </si>
  <si>
    <t>I5590</t>
  </si>
  <si>
    <t>I56</t>
  </si>
  <si>
    <t>I561</t>
  </si>
  <si>
    <t>I5610</t>
  </si>
  <si>
    <t>I562</t>
  </si>
  <si>
    <t>I5621</t>
  </si>
  <si>
    <t>I5629</t>
  </si>
  <si>
    <t>I563</t>
  </si>
  <si>
    <t>I5630</t>
  </si>
  <si>
    <t>J</t>
  </si>
  <si>
    <t>J58</t>
  </si>
  <si>
    <t>J581</t>
  </si>
  <si>
    <t>J5811</t>
  </si>
  <si>
    <t>J5812</t>
  </si>
  <si>
    <t>J5813</t>
  </si>
  <si>
    <t>J5814</t>
  </si>
  <si>
    <t>J5819</t>
  </si>
  <si>
    <t>J582</t>
  </si>
  <si>
    <t>J5821</t>
  </si>
  <si>
    <t>J5829</t>
  </si>
  <si>
    <t>J59</t>
  </si>
  <si>
    <t>J591</t>
  </si>
  <si>
    <t>J5911</t>
  </si>
  <si>
    <t>J5912</t>
  </si>
  <si>
    <t>J5913</t>
  </si>
  <si>
    <t>J5914</t>
  </si>
  <si>
    <t>J592</t>
  </si>
  <si>
    <t>J5920</t>
  </si>
  <si>
    <t>J60</t>
  </si>
  <si>
    <t>J601</t>
  </si>
  <si>
    <t>J6010</t>
  </si>
  <si>
    <t>J602</t>
  </si>
  <si>
    <t>J6020</t>
  </si>
  <si>
    <t>J61</t>
  </si>
  <si>
    <t>J611</t>
  </si>
  <si>
    <t>J6110</t>
  </si>
  <si>
    <t>J612</t>
  </si>
  <si>
    <t>J6120</t>
  </si>
  <si>
    <t>J613</t>
  </si>
  <si>
    <t>J6130</t>
  </si>
  <si>
    <t>J619</t>
  </si>
  <si>
    <t>J6190</t>
  </si>
  <si>
    <t>J62</t>
  </si>
  <si>
    <t>J620</t>
  </si>
  <si>
    <t>J6201</t>
  </si>
  <si>
    <t>J6202</t>
  </si>
  <si>
    <t>J6203</t>
  </si>
  <si>
    <t>J6209</t>
  </si>
  <si>
    <t>J63</t>
  </si>
  <si>
    <t>J631</t>
  </si>
  <si>
    <t>J6311</t>
  </si>
  <si>
    <t>J6312</t>
  </si>
  <si>
    <t>J639</t>
  </si>
  <si>
    <t>J6391</t>
  </si>
  <si>
    <t>J6399</t>
  </si>
  <si>
    <t>K</t>
  </si>
  <si>
    <t>K64</t>
  </si>
  <si>
    <t>K641</t>
  </si>
  <si>
    <t>K6411</t>
  </si>
  <si>
    <t>K6419</t>
  </si>
  <si>
    <t>K642</t>
  </si>
  <si>
    <t>K6420</t>
  </si>
  <si>
    <t>K643</t>
  </si>
  <si>
    <t>K6430</t>
  </si>
  <si>
    <t>K649</t>
  </si>
  <si>
    <t>K6491</t>
  </si>
  <si>
    <t>K6492</t>
  </si>
  <si>
    <t>K6499</t>
  </si>
  <si>
    <t>K65</t>
  </si>
  <si>
    <t>K651</t>
  </si>
  <si>
    <t>K6511</t>
  </si>
  <si>
    <t>K6512</t>
  </si>
  <si>
    <t>K652</t>
  </si>
  <si>
    <t>K6520</t>
  </si>
  <si>
    <t>K653</t>
  </si>
  <si>
    <t>K6530</t>
  </si>
  <si>
    <t>K66</t>
  </si>
  <si>
    <t>K661</t>
  </si>
  <si>
    <t>K6611</t>
  </si>
  <si>
    <t>K6612</t>
  </si>
  <si>
    <t>K6619</t>
  </si>
  <si>
    <t>K662</t>
  </si>
  <si>
    <t>K6621</t>
  </si>
  <si>
    <t>K6622</t>
  </si>
  <si>
    <t>K6629</t>
  </si>
  <si>
    <t>K663</t>
  </si>
  <si>
    <t>K6630</t>
  </si>
  <si>
    <t>L</t>
  </si>
  <si>
    <t>L68</t>
  </si>
  <si>
    <t>L681</t>
  </si>
  <si>
    <t>L6810</t>
  </si>
  <si>
    <t>L682</t>
  </si>
  <si>
    <t>L6820</t>
  </si>
  <si>
    <t>L683</t>
  </si>
  <si>
    <t>L6831</t>
  </si>
  <si>
    <t>L6832</t>
  </si>
  <si>
    <t>M</t>
  </si>
  <si>
    <t>M69</t>
  </si>
  <si>
    <t>M691</t>
  </si>
  <si>
    <t>M6910</t>
  </si>
  <si>
    <t>M692</t>
  </si>
  <si>
    <t>M6920</t>
  </si>
  <si>
    <t>M70</t>
  </si>
  <si>
    <t>M701</t>
  </si>
  <si>
    <t>M7010</t>
  </si>
  <si>
    <t>M702</t>
  </si>
  <si>
    <t>M7021</t>
  </si>
  <si>
    <t>M7022</t>
  </si>
  <si>
    <t>M71</t>
  </si>
  <si>
    <t>M711</t>
  </si>
  <si>
    <t>M7111</t>
  </si>
  <si>
    <t>M7112</t>
  </si>
  <si>
    <t>M712</t>
  </si>
  <si>
    <t>M7120</t>
  </si>
  <si>
    <t>M72</t>
  </si>
  <si>
    <t>M721</t>
  </si>
  <si>
    <t>M7211</t>
  </si>
  <si>
    <t>M7219</t>
  </si>
  <si>
    <t>M722</t>
  </si>
  <si>
    <t>M7220</t>
  </si>
  <si>
    <t>M73</t>
  </si>
  <si>
    <t>M731</t>
  </si>
  <si>
    <t>M7311</t>
  </si>
  <si>
    <t>M7312</t>
  </si>
  <si>
    <t>M732</t>
  </si>
  <si>
    <t>M7320</t>
  </si>
  <si>
    <t>M74</t>
  </si>
  <si>
    <t>M741</t>
  </si>
  <si>
    <t>M7410</t>
  </si>
  <si>
    <t>M742</t>
  </si>
  <si>
    <t>M7420</t>
  </si>
  <si>
    <t>M743</t>
  </si>
  <si>
    <t>M7430</t>
  </si>
  <si>
    <t>M749</t>
  </si>
  <si>
    <t>M7490</t>
  </si>
  <si>
    <t>M75</t>
  </si>
  <si>
    <t>M750</t>
  </si>
  <si>
    <t>M7500</t>
  </si>
  <si>
    <t>N77</t>
  </si>
  <si>
    <t>N771</t>
  </si>
  <si>
    <t>N7711</t>
  </si>
  <si>
    <t>N7712</t>
  </si>
  <si>
    <t>N772</t>
  </si>
  <si>
    <t>N7721</t>
  </si>
  <si>
    <t>N7722</t>
  </si>
  <si>
    <t>N7729</t>
  </si>
  <si>
    <t>N773</t>
  </si>
  <si>
    <t>N7731</t>
  </si>
  <si>
    <t>N7732</t>
  </si>
  <si>
    <t>N7733</t>
  </si>
  <si>
    <t>N7734</t>
  </si>
  <si>
    <t>N7735</t>
  </si>
  <si>
    <t>N7739</t>
  </si>
  <si>
    <t>N774</t>
  </si>
  <si>
    <t>N7740</t>
  </si>
  <si>
    <t>N78</t>
  </si>
  <si>
    <t>N781</t>
  </si>
  <si>
    <t>N7810</t>
  </si>
  <si>
    <t>N782</t>
  </si>
  <si>
    <t>N7820</t>
  </si>
  <si>
    <t>N783</t>
  </si>
  <si>
    <t>N7830</t>
  </si>
  <si>
    <t>N79</t>
  </si>
  <si>
    <t>N791</t>
  </si>
  <si>
    <t>N7911</t>
  </si>
  <si>
    <t>N7912</t>
  </si>
  <si>
    <t>N799</t>
  </si>
  <si>
    <t>N7990</t>
  </si>
  <si>
    <t>N80</t>
  </si>
  <si>
    <t>N801</t>
  </si>
  <si>
    <t>N8010</t>
  </si>
  <si>
    <t>N802</t>
  </si>
  <si>
    <t>N8020</t>
  </si>
  <si>
    <t>N803</t>
  </si>
  <si>
    <t>N8030</t>
  </si>
  <si>
    <t>N81</t>
  </si>
  <si>
    <t>N811</t>
  </si>
  <si>
    <t>N8110</t>
  </si>
  <si>
    <t>N812</t>
  </si>
  <si>
    <t>N8121</t>
  </si>
  <si>
    <t>N8122</t>
  </si>
  <si>
    <t>N8129</t>
  </si>
  <si>
    <t>N813</t>
  </si>
  <si>
    <t>N8130</t>
  </si>
  <si>
    <t>N82</t>
  </si>
  <si>
    <t>N821</t>
  </si>
  <si>
    <t>N8211</t>
  </si>
  <si>
    <t>N8219</t>
  </si>
  <si>
    <t>N822</t>
  </si>
  <si>
    <t>N8220</t>
  </si>
  <si>
    <t>N823</t>
  </si>
  <si>
    <t>N8230</t>
  </si>
  <si>
    <t>N829</t>
  </si>
  <si>
    <t>N8291</t>
  </si>
  <si>
    <t>N8292</t>
  </si>
  <si>
    <t>N8299</t>
  </si>
  <si>
    <t>O</t>
  </si>
  <si>
    <t>O84</t>
  </si>
  <si>
    <t>O841</t>
  </si>
  <si>
    <t>O8411</t>
  </si>
  <si>
    <t>O8412</t>
  </si>
  <si>
    <t>O8413</t>
  </si>
  <si>
    <t>O842</t>
  </si>
  <si>
    <t>O8421</t>
  </si>
  <si>
    <t>O8422</t>
  </si>
  <si>
    <t>O8423</t>
  </si>
  <si>
    <t>O8424</t>
  </si>
  <si>
    <t>O8425</t>
  </si>
  <si>
    <t>O843</t>
  </si>
  <si>
    <t>O8430</t>
  </si>
  <si>
    <t>P</t>
  </si>
  <si>
    <t>P85</t>
  </si>
  <si>
    <t>P851</t>
  </si>
  <si>
    <t>P8510</t>
  </si>
  <si>
    <t>P852</t>
  </si>
  <si>
    <t>P8520</t>
  </si>
  <si>
    <t>P853</t>
  </si>
  <si>
    <t>P8531</t>
  </si>
  <si>
    <t>P8532</t>
  </si>
  <si>
    <t>P854</t>
  </si>
  <si>
    <t>P8541</t>
  </si>
  <si>
    <t>P8542</t>
  </si>
  <si>
    <t>P855</t>
  </si>
  <si>
    <t>P8551</t>
  </si>
  <si>
    <t>P8552</t>
  </si>
  <si>
    <t>P8553</t>
  </si>
  <si>
    <t>P8559</t>
  </si>
  <si>
    <t>P856</t>
  </si>
  <si>
    <t>P8560</t>
  </si>
  <si>
    <t>Q</t>
  </si>
  <si>
    <t>Q86</t>
  </si>
  <si>
    <t>Q861</t>
  </si>
  <si>
    <t>Q8610</t>
  </si>
  <si>
    <t>Q862</t>
  </si>
  <si>
    <t>Q8621</t>
  </si>
  <si>
    <t>Q8622</t>
  </si>
  <si>
    <t>Q8623</t>
  </si>
  <si>
    <t>Q869</t>
  </si>
  <si>
    <t>Q8690</t>
  </si>
  <si>
    <t>Q87</t>
  </si>
  <si>
    <t>Q871</t>
  </si>
  <si>
    <t>Q8710</t>
  </si>
  <si>
    <t>Q872</t>
  </si>
  <si>
    <t>Q8720</t>
  </si>
  <si>
    <t>Q873</t>
  </si>
  <si>
    <t>Q8730</t>
  </si>
  <si>
    <t>Q879</t>
  </si>
  <si>
    <t>Q8790</t>
  </si>
  <si>
    <t>Q88</t>
  </si>
  <si>
    <t>Q881</t>
  </si>
  <si>
    <t>Q8810</t>
  </si>
  <si>
    <t>Q889</t>
  </si>
  <si>
    <t>Q8891</t>
  </si>
  <si>
    <t>Q8899</t>
  </si>
  <si>
    <t>R</t>
  </si>
  <si>
    <t>R90</t>
  </si>
  <si>
    <t>R900</t>
  </si>
  <si>
    <t>R9001</t>
  </si>
  <si>
    <t>R9002</t>
  </si>
  <si>
    <t>R9003</t>
  </si>
  <si>
    <t>R9004</t>
  </si>
  <si>
    <t>R91</t>
  </si>
  <si>
    <t>R910</t>
  </si>
  <si>
    <t>R9101</t>
  </si>
  <si>
    <t>R9102</t>
  </si>
  <si>
    <t>R9103</t>
  </si>
  <si>
    <t>R9104</t>
  </si>
  <si>
    <t>R92</t>
  </si>
  <si>
    <t>R920</t>
  </si>
  <si>
    <t>R9200</t>
  </si>
  <si>
    <t>R93</t>
  </si>
  <si>
    <t>R931</t>
  </si>
  <si>
    <t>R9311</t>
  </si>
  <si>
    <t>R9312</t>
  </si>
  <si>
    <t>R9313</t>
  </si>
  <si>
    <t>R9319</t>
  </si>
  <si>
    <t>R932</t>
  </si>
  <si>
    <t>R9321</t>
  </si>
  <si>
    <t>R9329</t>
  </si>
  <si>
    <t>S</t>
  </si>
  <si>
    <t>S94</t>
  </si>
  <si>
    <t>S941</t>
  </si>
  <si>
    <t>S9411</t>
  </si>
  <si>
    <t>S9412</t>
  </si>
  <si>
    <t>S942</t>
  </si>
  <si>
    <t>S9420</t>
  </si>
  <si>
    <t>S949</t>
  </si>
  <si>
    <t>S9491</t>
  </si>
  <si>
    <t>S9492</t>
  </si>
  <si>
    <t>S9499</t>
  </si>
  <si>
    <t>S95</t>
  </si>
  <si>
    <t>S951</t>
  </si>
  <si>
    <t>S9511</t>
  </si>
  <si>
    <t>S9512</t>
  </si>
  <si>
    <t>S952</t>
  </si>
  <si>
    <t>S9521</t>
  </si>
  <si>
    <t>S9522</t>
  </si>
  <si>
    <t>S9523</t>
  </si>
  <si>
    <t>S9524</t>
  </si>
  <si>
    <t>S9525</t>
  </si>
  <si>
    <t>S9529</t>
  </si>
  <si>
    <t>S96</t>
  </si>
  <si>
    <t>S960</t>
  </si>
  <si>
    <t>S9601</t>
  </si>
  <si>
    <t>S9602</t>
  </si>
  <si>
    <t>S9603</t>
  </si>
  <si>
    <t>S9604</t>
  </si>
  <si>
    <t>S9609</t>
  </si>
  <si>
    <t>T</t>
  </si>
  <si>
    <t>T97</t>
  </si>
  <si>
    <t>T970</t>
  </si>
  <si>
    <t>T9700</t>
  </si>
  <si>
    <t>T98</t>
  </si>
  <si>
    <t>T981</t>
  </si>
  <si>
    <t>T9810</t>
  </si>
  <si>
    <t>T982</t>
  </si>
  <si>
    <t>T9820</t>
  </si>
  <si>
    <t>U</t>
  </si>
  <si>
    <t>U99</t>
  </si>
  <si>
    <t>U990</t>
  </si>
  <si>
    <t>U9900</t>
  </si>
  <si>
    <t>Code NACE</t>
  </si>
  <si>
    <t>A - AGRICULTURE SYLVICULTURE ET PÊCHE</t>
  </si>
  <si>
    <t>A1 - Culture et production animale chasse et services annexes</t>
  </si>
  <si>
    <t>A1.1 - Cultures non permanentes</t>
  </si>
  <si>
    <t>A1.1.1 - Culture céréales (sauf du riz) légumineuses graines oléagineuses</t>
  </si>
  <si>
    <t>A1.1.2 - Culture du riz</t>
  </si>
  <si>
    <t>A1.1.3 - Culture de légumes de melons de racines et de tubercules</t>
  </si>
  <si>
    <t>A1.1.4 - Culture de la canne à sucre</t>
  </si>
  <si>
    <t>A1.1.5 - Culture du tabac</t>
  </si>
  <si>
    <t>A1.1.6 - Culture de plantes à fibres</t>
  </si>
  <si>
    <t>A1.1.9 - Autres cultures non permanentes</t>
  </si>
  <si>
    <t>A1.2 - Cultures permanentes</t>
  </si>
  <si>
    <t>A1.2.1 - Culture de la vigne</t>
  </si>
  <si>
    <t>A1.2.2 - Culture de fruits tropicaux et subtropicaux</t>
  </si>
  <si>
    <t>A1.2.3 - Culture d'agrumes</t>
  </si>
  <si>
    <t>A1.2.4 - Culture de fruits à pépins et à noyau</t>
  </si>
  <si>
    <t>A1.2.5 - Culture d'autres fruits d'arbres ou d'arbustes fruits à coque</t>
  </si>
  <si>
    <t>A1.2.6 - Culture de fruits oléagineux</t>
  </si>
  <si>
    <t>A1.2.7 - Culture de plantes à boissons</t>
  </si>
  <si>
    <t>A1.2.8 - Culture plantes à épices aromatiques médicinales pharmaceutiques</t>
  </si>
  <si>
    <t>A1.2.9 - Autres cultures permanentes</t>
  </si>
  <si>
    <t>A1.3 - Activités des pépinières</t>
  </si>
  <si>
    <t>A1.3.0 - Activités des pépinières</t>
  </si>
  <si>
    <t>A1.4 - Production animale</t>
  </si>
  <si>
    <t>A1.4.1 - Élevage de vaches laitières</t>
  </si>
  <si>
    <t>A1.4.2 - Élevage d'autres bovins et de buffles</t>
  </si>
  <si>
    <t>A1.4.3 - Élevage de chevaux et d'autres équidés</t>
  </si>
  <si>
    <t>A1.4.4 - Élevage de chameaux et d'autres camélidés</t>
  </si>
  <si>
    <t>A1.4.5 - Élevage d'ovins et de caprins</t>
  </si>
  <si>
    <t>A1.4.6 - Élevage de porcins</t>
  </si>
  <si>
    <t>A1.4.7 - Élevage de volailles</t>
  </si>
  <si>
    <t>A1.4.9 - Élevage d'autres animaux</t>
  </si>
  <si>
    <t>A1.5 - Culture et élevage associés</t>
  </si>
  <si>
    <t>A1.5.0 - Culture et élevage associés</t>
  </si>
  <si>
    <t>A1.6 - Activités soutien à agriculture traitement primaires récoltes</t>
  </si>
  <si>
    <t>A1.6.1 - Activités de soutien aux cultures</t>
  </si>
  <si>
    <t>A1.6.2 - Activités de soutien à la production animale</t>
  </si>
  <si>
    <t>A1.6.3 - Traitement primaire des récoltes</t>
  </si>
  <si>
    <t>A1.6.4 - Traitement des semences</t>
  </si>
  <si>
    <t>A1.7 - Chasse piégeage et services annexes</t>
  </si>
  <si>
    <t>A1.7.0 - Chasse piégeage et services annexes</t>
  </si>
  <si>
    <t>A2 - Sylviculture et exploitation forestière</t>
  </si>
  <si>
    <t>A2.1 - Sylviculture et autres activités forestières</t>
  </si>
  <si>
    <t>A2.1.0 - Sylviculture et autres activités forestières</t>
  </si>
  <si>
    <t>A2.2 - Exploitation forestière</t>
  </si>
  <si>
    <t>A2.2.0 - Exploitation forestière</t>
  </si>
  <si>
    <t>A2.3 - Récolte produits forestiers non ligneux poussant à état sauvage</t>
  </si>
  <si>
    <t>A2.3.0 - Récolte produits forestiers non ligneux poussant à état sauvage</t>
  </si>
  <si>
    <t>A2.4 - Services de soutien à exploitation forestière</t>
  </si>
  <si>
    <t>A2.4.0 - Services de soutien à exploitation forestière</t>
  </si>
  <si>
    <t>A3 - Pêche et aquaculture</t>
  </si>
  <si>
    <t>A3.1 - Pêche</t>
  </si>
  <si>
    <t>A3.1.1 - Pêche en mer</t>
  </si>
  <si>
    <t>A3.1.2 - Pêche en eau douce</t>
  </si>
  <si>
    <t>A3.2.1 - Aquaculture en mer</t>
  </si>
  <si>
    <t>A3.2.2 - Aquaculture en eau douce</t>
  </si>
  <si>
    <t>B - INDUSTRIES EXTRACTIVES</t>
  </si>
  <si>
    <t>B5 - Extraction de houille et de lignite</t>
  </si>
  <si>
    <t>B5.1 - Extraction de houille</t>
  </si>
  <si>
    <t>B5.1.0 - Extraction de houille</t>
  </si>
  <si>
    <t>B5.2 - Extraction de lignite</t>
  </si>
  <si>
    <t>B5.2.0 - Extraction de lignite</t>
  </si>
  <si>
    <t>B6 - Extraction d'hydrocarbures</t>
  </si>
  <si>
    <t>B6.1 - Extraction de pétrole brut</t>
  </si>
  <si>
    <t>B6.1.0 - Extraction de pétrole brut</t>
  </si>
  <si>
    <t>B6.2 - Extraction de gaz naturel</t>
  </si>
  <si>
    <t>B6.2.0 - Extraction de gaz naturel</t>
  </si>
  <si>
    <t>B7 - Extraction de minerais métalliques</t>
  </si>
  <si>
    <t>B7.1 - Extraction de minerais de fer</t>
  </si>
  <si>
    <t>B7.1.0 - Extraction de minerais de fer</t>
  </si>
  <si>
    <t>B7.2 - Extraction de minerais de métaux non ferreux</t>
  </si>
  <si>
    <t>B7.2.1 - Extraction de minerais d'uranium et de thorium</t>
  </si>
  <si>
    <t>B7.2.9 - Extraction d'autres minerais de métaux non ferreux</t>
  </si>
  <si>
    <t>B8 - Autres industries extractives</t>
  </si>
  <si>
    <t>B8.1 - Extraction de pierres de sables et d'argiles</t>
  </si>
  <si>
    <t>B8.1.1 - Extrac pierre ornem construct calcaire ind gypse craie ardoise</t>
  </si>
  <si>
    <t>B8.1.2 - Extraction de sables de granulats d'argiles et de kaolin</t>
  </si>
  <si>
    <t>B8.9 - Activités extractives nca</t>
  </si>
  <si>
    <t>B8.9.1 - Extraction minéraux pour industrie chimique d'engrais naturels</t>
  </si>
  <si>
    <t>B8.9.2 - Extraction de la tourbe</t>
  </si>
  <si>
    <t>B8.9.3 - Production de sel</t>
  </si>
  <si>
    <t>B8.9.9 - Autres activités extractives nca</t>
  </si>
  <si>
    <t>B9 - Services de soutien aux industries extractives</t>
  </si>
  <si>
    <t>B9.1 - Activités de soutien à extraction d'hydrocarbures</t>
  </si>
  <si>
    <t>B9.1.0 - Activités de soutien à extraction d'hydrocarbures</t>
  </si>
  <si>
    <t>B9.9 - Activités de soutien aux autres industries extractives</t>
  </si>
  <si>
    <t>B9.9.0 - Activités de soutien aux autres industries extractives</t>
  </si>
  <si>
    <t>C - INDUSTRIE MANUFACTURIÈRE</t>
  </si>
  <si>
    <t>C10 - Industries alimentaires</t>
  </si>
  <si>
    <t>C10.1 - Industrie des viandes</t>
  </si>
  <si>
    <t>C10.1.1 - Production de viandes de boucherie</t>
  </si>
  <si>
    <t>C10.1.2 - Production de viandes de volailles</t>
  </si>
  <si>
    <t>C10.1.3 - Préparation de produits à base de viande</t>
  </si>
  <si>
    <t>C10.2 - Industrie du poisson</t>
  </si>
  <si>
    <t>C10.2.0 - Industrie du poisson</t>
  </si>
  <si>
    <t>C10.3 - Industrie des fruits et légumes</t>
  </si>
  <si>
    <t>C10.3.1 - Transformation et conservation de pommes de terre</t>
  </si>
  <si>
    <t>C10.3.2 - Préparation de jus de fruits et légumes</t>
  </si>
  <si>
    <t>C10.3.9 - Transformation et conservation de fruits et légumes nca</t>
  </si>
  <si>
    <t>C10.4 - Industrie des corps gras</t>
  </si>
  <si>
    <t>C10.4.1 - Fabrication d'huiles et graisses</t>
  </si>
  <si>
    <t>C10.4.2 - Fabrication de margarine</t>
  </si>
  <si>
    <t>C10.5 - Industrie laitière</t>
  </si>
  <si>
    <t>C10.5.1 - Fabrication de produits laitiers</t>
  </si>
  <si>
    <t>C10.5.2 - Fabrication de glaces et sorbets</t>
  </si>
  <si>
    <t>C10.6 - Travail des grains; fabrication de produits amylacés</t>
  </si>
  <si>
    <t>C10.6.1 - Travail des grains</t>
  </si>
  <si>
    <t>C10.6.2 - Fabrication de produits amylacés</t>
  </si>
  <si>
    <t>C10.7 - Fabrication produits boulangerie-pâtisserie pâtes alimentaires</t>
  </si>
  <si>
    <t>C10.7.1 - Fabrication de pain et de pâtisserie fraîche</t>
  </si>
  <si>
    <t>C10.7.2 - Biscotterie biscuiterie pâtisserie de conservation</t>
  </si>
  <si>
    <t>C10.7.3 - Fabrication de pâtes alimentaires</t>
  </si>
  <si>
    <t>C10.8 - Autres industries alimentaires</t>
  </si>
  <si>
    <t>C10.8.1 - Fabrication de sucre</t>
  </si>
  <si>
    <t>C10.8.2 - Chocolaterie confiserie</t>
  </si>
  <si>
    <t>C10.8.3 - Transformation du thé et du café</t>
  </si>
  <si>
    <t>C10.8.4 - Fabrication de condiments et assaisonnements</t>
  </si>
  <si>
    <t>C10.8.5 - Fabrication de plats préparés</t>
  </si>
  <si>
    <t>C10.8.6 - Fabrication d'aliments pour enfants et diététiques</t>
  </si>
  <si>
    <t>C10.8.9 - Industries alimentaires nca</t>
  </si>
  <si>
    <t>C10.9 - Fabrication d'aliments pour animaux</t>
  </si>
  <si>
    <t>C10.9.1 - Fabrication d'aliments pour animaux de ferme</t>
  </si>
  <si>
    <t>C10.9.2 - Fabrication d'aliments pour animaux de compagnie</t>
  </si>
  <si>
    <t>C11 - Industrie des boissons</t>
  </si>
  <si>
    <t>C11.0 - Industrie des boissons</t>
  </si>
  <si>
    <t>C11.0.1 - Distillation rectification et mélange de spiritueux</t>
  </si>
  <si>
    <t>C11.0.2 - Production de vin</t>
  </si>
  <si>
    <t>C11.0.3 - Cidrerie</t>
  </si>
  <si>
    <t>C11.0.4 - Production d'autres boissons fermentées</t>
  </si>
  <si>
    <t>C11.0.5 - Brasserie</t>
  </si>
  <si>
    <t>C11.0.6 - Malterie</t>
  </si>
  <si>
    <t>C11.0.7 - Ind eaux minérales autres eaux embouteilléess boissons rafraîch</t>
  </si>
  <si>
    <t>C12 - Industrie du tabac</t>
  </si>
  <si>
    <t>C12.0 - Industrie du tabac</t>
  </si>
  <si>
    <t>C12.0.0 - Industrie du tabac</t>
  </si>
  <si>
    <t>C13 - Industrie textile</t>
  </si>
  <si>
    <t>C13.1 - Préparation de fibres textiles et filature</t>
  </si>
  <si>
    <t>C13.1.0 - Préparation de fibres textiles et filature</t>
  </si>
  <si>
    <t>C13.2 - Tissage</t>
  </si>
  <si>
    <t>C13.2.0 - Tissage</t>
  </si>
  <si>
    <t>C13.3 - Ennoblissement textile</t>
  </si>
  <si>
    <t>C13.3.0 - Ennoblissement textile</t>
  </si>
  <si>
    <t>C13.9 - Fabrication d'autres textiles</t>
  </si>
  <si>
    <t>C13.9.1 - Fabrication d'étoffes à mailles</t>
  </si>
  <si>
    <t>C13.9.2 - Fabrication d'articles textiles, sauf habillement</t>
  </si>
  <si>
    <t>C13.9.3 - Fabrication de tapis et moquettes</t>
  </si>
  <si>
    <t>C13.9.4 - Fabrication de ficelles, cordes et filets</t>
  </si>
  <si>
    <t>C13.9.5 - Fabrication de non-tissés, sauf habillement</t>
  </si>
  <si>
    <t>C13.9.6 - Fabrication d'autres textiles techniques et industriels</t>
  </si>
  <si>
    <t>C13.9.9 - Fabrication d'autres textiles n.c.a.</t>
  </si>
  <si>
    <t>C14 - Industrie de l'habillement</t>
  </si>
  <si>
    <t>C14.1 - Fabrication de vêtements autres qu'en fourrure</t>
  </si>
  <si>
    <t>C14.1.1 - Fabrication de vêtements en cuir</t>
  </si>
  <si>
    <t>C14.1.2 - Fabrication de vêtements de travail</t>
  </si>
  <si>
    <t>C14.1.3 - Fabrication de vêtements de dessus</t>
  </si>
  <si>
    <t>C14.1.4 - Fabrication de vêtements de dessous</t>
  </si>
  <si>
    <t>C14.1.9 - Fabrication d'autres vêtements et accessoires</t>
  </si>
  <si>
    <t>C14.2 - Fabrication d'articles en fourrure</t>
  </si>
  <si>
    <t>C14.2.0 - Fabrication d'articles en fourrure</t>
  </si>
  <si>
    <t>C14.3 - Fabrication d'articles à mailles</t>
  </si>
  <si>
    <t>C14.3.1 - Fabrication d'articles chaussants à mailles</t>
  </si>
  <si>
    <t>C14.3.9 - Fabrication d'autres articles à mailles</t>
  </si>
  <si>
    <t>C15 - Industrie du cuir et de la chaussure</t>
  </si>
  <si>
    <t>C15.1 - Apprêt tannages cuirs; prépa teintures fourrures; maroquinerie</t>
  </si>
  <si>
    <t>C15.1.1 - Apprêt tannages cuirs; préparation teintures fourrures</t>
  </si>
  <si>
    <t>C15.1.2 - Fabrication d'articles de voyage et de maroquinerie</t>
  </si>
  <si>
    <t>C15.2 - Fabrication de chaussures</t>
  </si>
  <si>
    <t>C15.2.0 - Fabrication de chaussures</t>
  </si>
  <si>
    <t>C16 - Travail du bois et fabrication d'articles en bois</t>
  </si>
  <si>
    <t>C16.1 - Sciage rabotage et imprégnation du bois</t>
  </si>
  <si>
    <t>C16.1.0 - Sciage rabotage et imprégnation du bois</t>
  </si>
  <si>
    <t>C16.2 - Fabrication d'articles en bois</t>
  </si>
  <si>
    <t>C16.2.1 - Fabrication de panneaux de bois</t>
  </si>
  <si>
    <t>C16.2.2 - Fabrication de parquets assemblés</t>
  </si>
  <si>
    <t>C16.2.3 - Fabrication de charpentes et d'autres menuiseries</t>
  </si>
  <si>
    <t>C16.2.4 - Fabrication d'emballages en bois</t>
  </si>
  <si>
    <t>C17 - Industrie du papier et du carton</t>
  </si>
  <si>
    <t>C17.1 - Fabrication de pâte à papier de papier et de carton</t>
  </si>
  <si>
    <t>C17.1.1 - Fabrication de pâte à papier</t>
  </si>
  <si>
    <t>C17.1.2 - Fabrication de papier et de carton</t>
  </si>
  <si>
    <t>C17.2 - Fabrication d'articles en papier ou en carton</t>
  </si>
  <si>
    <t>C17.2.2 - Fabrication d'articles en papier à usage sanitaire ou domestique</t>
  </si>
  <si>
    <t>C17.2.3 - Fabrication d'articles de papeterie</t>
  </si>
  <si>
    <t>C17.2.4 - Fabrication de papiers peints</t>
  </si>
  <si>
    <t>C17.2.9 - Fabrication d'autres articles en papier ou en carton</t>
  </si>
  <si>
    <t>C18 - Imprimerie et reproduction d'enregistrements</t>
  </si>
  <si>
    <t>C18.1 - Imprimerie</t>
  </si>
  <si>
    <t>C18.1.1 - Imprimerie de journaux</t>
  </si>
  <si>
    <t>C18.1.2 - Autre imprimerie (labeur)</t>
  </si>
  <si>
    <t>C18.1.3 - Activités de pré-presse</t>
  </si>
  <si>
    <t>C18.1.4 - Reliure et activités connexes</t>
  </si>
  <si>
    <t>C18.2 - Reproduction d'enregistrements</t>
  </si>
  <si>
    <t>C18.2.0 - Reproduction d'enregistrements</t>
  </si>
  <si>
    <t>C19 - Cokéfaction et raffinage</t>
  </si>
  <si>
    <t>C19.1 - Cokéfaction</t>
  </si>
  <si>
    <t>C19.1.0 - Cokéfaction</t>
  </si>
  <si>
    <t>C19.2 - Raffinage du pétrole</t>
  </si>
  <si>
    <t>C19.2.0 - Raffinage du pétrole</t>
  </si>
  <si>
    <t>C20 - Industrie chimique</t>
  </si>
  <si>
    <t>C20.1.1 - Fabrication de gaz industriels</t>
  </si>
  <si>
    <t>C20.1.2 - Fabrication de colorants et de pigments</t>
  </si>
  <si>
    <t>C20.1.3 - Fabrication d'autres produits chimiques inorganiques de base</t>
  </si>
  <si>
    <t>C20.1.4 - Fabrication d'autres produits chimiques organiques de base</t>
  </si>
  <si>
    <t>C20.1.5 - Fabrication de produits azotés et d'engrais</t>
  </si>
  <si>
    <t>C20.1.6 - Fabrication de matières plastiques de base</t>
  </si>
  <si>
    <t>C20.1.7 - Fabrication de caoutchouc synthétique</t>
  </si>
  <si>
    <t>C20.2 - Fabrication de produits agrochimiques</t>
  </si>
  <si>
    <t>C20.2.0 - Fabrication de produits agrochimiques</t>
  </si>
  <si>
    <t>C20.3 - Fabrication de peintures et vernis</t>
  </si>
  <si>
    <t>C20.3.0 - Fabrication de peintures et vernis</t>
  </si>
  <si>
    <t>C20.4 - Fabrication de savons de produits d'entretien et de parfums</t>
  </si>
  <si>
    <t>C20.4.1 - Fabrication de savons détergents et produits d'entretien</t>
  </si>
  <si>
    <t>C20.4.2 - Fabrication de parfums et de produits pour la toilette</t>
  </si>
  <si>
    <t>C20.5 - Fabrication d'autres produits chimiques</t>
  </si>
  <si>
    <t>C20.5.1 - Fabrication de produits explosifs</t>
  </si>
  <si>
    <t>C20.5.2 - Fabrication de colles</t>
  </si>
  <si>
    <t>C20.5.3 - Fabrication d'huiles essentielles</t>
  </si>
  <si>
    <t>C20.5.9 - Fabrication d'autres produits chimiques nca</t>
  </si>
  <si>
    <t>C20.6 - Fabrication de fibres artificielles ou synthétiques</t>
  </si>
  <si>
    <t>C20.6.0 - Fabrication de fibres artificielles ou synthétiques</t>
  </si>
  <si>
    <t>C21 - Industrie pharmaceutique</t>
  </si>
  <si>
    <t>C21.1 - Fabrication de produits pharmaceutiques de base</t>
  </si>
  <si>
    <t>C21.1.0 - Fabrication de produits pharmaceutiques de base</t>
  </si>
  <si>
    <t>C21.2 - Fabrication de préparations pharmaceutiques</t>
  </si>
  <si>
    <t>C21.2.0 - Fabrication de préparations pharmaceutiques</t>
  </si>
  <si>
    <t>C22 - Industrie du caoutchouc et des plastiques</t>
  </si>
  <si>
    <t>C22.1 - Industrie du caoutchouc</t>
  </si>
  <si>
    <t>C22.1.1 - Fabrication et rechapage de pneumatiques</t>
  </si>
  <si>
    <t>C22.1.9 - Fabrication d'autres articles en caoutchouc</t>
  </si>
  <si>
    <t>C22.2 - Transformation des matières plastiques</t>
  </si>
  <si>
    <t>C22.2.2 - Fabrication d'emballages en matières plastiques</t>
  </si>
  <si>
    <t>C22.2.9 - Fabrication d'autres articles en matières plastiques</t>
  </si>
  <si>
    <t>C23 - Fabrication d'autres produits minéraux non métalliques</t>
  </si>
  <si>
    <t>C23.1 - Fabrication de verre et d'articles en verre</t>
  </si>
  <si>
    <t>C23.1.1 - Fabrication de verre plat</t>
  </si>
  <si>
    <t>C23.1.2 - Façonnage et transformation du verre plat</t>
  </si>
  <si>
    <t>C23.1.3 - Fabrication de verre creux</t>
  </si>
  <si>
    <t>C23.1.4 - Fabrication de fibres de verre</t>
  </si>
  <si>
    <t>C23.1.9 - Fabrication et façonnage d'autres articles en verre</t>
  </si>
  <si>
    <t>C23.2 - Fabrication de produits réfractaires</t>
  </si>
  <si>
    <t>C23.2.0 - Fabrication de produits réfractaires</t>
  </si>
  <si>
    <t>C23.3 - Fabrication de matériaux de construction en terre cuite</t>
  </si>
  <si>
    <t>C23.3.1 - Fabrication de carreaux en céramique</t>
  </si>
  <si>
    <t>C23.3.2 - Fabrication de tuiles et briques en terre cuite</t>
  </si>
  <si>
    <t>C23.4 - Fabrication d'autres produits en céramique et en porcelaine</t>
  </si>
  <si>
    <t>C23.4.2 - Fabrication d'appareils sanitaires en céramique</t>
  </si>
  <si>
    <t>C23.4.3 - Fabrication d'isolateurs et pièces isolantes en céramique</t>
  </si>
  <si>
    <t>C23.4.4 - Fabrication d'autres produits céramiques à usage technique</t>
  </si>
  <si>
    <t>C23.4.9 - Fabrication d'autres produits céramiques nca</t>
  </si>
  <si>
    <t>C23.5 - Fabrication de ciment chaux et plâtre</t>
  </si>
  <si>
    <t>C23.5.1 - Fabrication de ciment</t>
  </si>
  <si>
    <t>C23.5.2 - Fabrication de chaux et plâtre</t>
  </si>
  <si>
    <t>C23.6 - Fabrication d'ouvrages en béton en ciment ou en plâtre</t>
  </si>
  <si>
    <t>C23.6.1 - Fabrication d'éléments en béton pour la construction</t>
  </si>
  <si>
    <t>C23.6.2 - Fabrication d'éléments en plâtre pour la construction</t>
  </si>
  <si>
    <t>C23.6.3 - Fabrication de béton prêt à l'emploi</t>
  </si>
  <si>
    <t>C23.6.4 - Fabrication de mortiers et bétons secs</t>
  </si>
  <si>
    <t>C23.6.5 - Fabrication d'ouvrages en fibre-ciment</t>
  </si>
  <si>
    <t>C23.6.9 - Fabrication d'autres ouvrages en béton en ciment ou en plâtre</t>
  </si>
  <si>
    <t>C23.7 - Taille façonnage et finissage de pierres</t>
  </si>
  <si>
    <t>C23.7.0 - Taille façonnage et finissage de pierres</t>
  </si>
  <si>
    <t>C23.9 - Fabrication de produits minéraux non métalliques divers</t>
  </si>
  <si>
    <t>C23.9.1 - Fabrication de produits abrasifs</t>
  </si>
  <si>
    <t>C23.9.9 - Fabrication de produits minéraux non métalliques nca</t>
  </si>
  <si>
    <t>C24 - Métallurgie</t>
  </si>
  <si>
    <t>C24.1 - Sidérurgie</t>
  </si>
  <si>
    <t>C24.1.0 - Sidérurgie</t>
  </si>
  <si>
    <t>C24.3 - Fabrication d'autres produits première transformation acier</t>
  </si>
  <si>
    <t>C24.3.1 - Étirage à froid de barres</t>
  </si>
  <si>
    <t>C24.3.2 - Laminage à froid de feuillards</t>
  </si>
  <si>
    <t>C24.3.3 - Profilage à froid par formage ou pliage</t>
  </si>
  <si>
    <t>C24.3.4 - Tréfilage à froid</t>
  </si>
  <si>
    <t>C24.4 - Production de métaux non ferreux</t>
  </si>
  <si>
    <t>C24.4.1 - Production de métaux précieux</t>
  </si>
  <si>
    <t>C24.4.2 - Métallurgie de l'aluminium</t>
  </si>
  <si>
    <t>C24.4.3 - Métallurgie du plomb du zinc ou de étain</t>
  </si>
  <si>
    <t>C24.4.4 - Métallurgie du cuivre</t>
  </si>
  <si>
    <t>C24.4.5 - Métallurgie des autres métaux non ferreux</t>
  </si>
  <si>
    <t>C24.4.6 - Élaboration et transformation de matières nucléaires</t>
  </si>
  <si>
    <t>C24.5 - Fonderie</t>
  </si>
  <si>
    <t>C24.5.1 - Fonderie de fonte</t>
  </si>
  <si>
    <t>C24.5.2 - Fonderie d'acier</t>
  </si>
  <si>
    <t>C24.5.3 - Fonderie de métaux légers</t>
  </si>
  <si>
    <t>C24.5.4 - Fonderie d'autres métaux non ferreux</t>
  </si>
  <si>
    <t>C25 - Travail des métaux</t>
  </si>
  <si>
    <t>C25.1 - Fabrication d'éléments en métal pour la construction</t>
  </si>
  <si>
    <t>C25.1.1 - Fabrication de constructions métalliques</t>
  </si>
  <si>
    <t>C25.1.2 - Fabrication de menuiseries métalliques</t>
  </si>
  <si>
    <t>C25.2 - Fabrication de réservoirs citernes et conteneurs métalliques</t>
  </si>
  <si>
    <t>C25.2.1 - Fabrication radiateurs chaudières pour le chauffage central</t>
  </si>
  <si>
    <t>C25.2.9 - Fabrication d'autres réservoirs citernes conteneurs métalliques</t>
  </si>
  <si>
    <t>C25.3 - Chaudronnerie</t>
  </si>
  <si>
    <t>C25.3.0 - Chaudronnerie</t>
  </si>
  <si>
    <t>C25.4 - Fabrication d'armes et de munitions</t>
  </si>
  <si>
    <t>C25.4.0 - Fabrication d'armes et de munitions</t>
  </si>
  <si>
    <t>C25.5 - Forge emboutissage estampage; métallurgie des poudres</t>
  </si>
  <si>
    <t>C25.5.0 - Forge emboutissage estampage; métallurgie des poudres</t>
  </si>
  <si>
    <t>C25.6 - Traitement et revêtement des métaux; usinage</t>
  </si>
  <si>
    <t>C25.6.1 - Traitement et revêtement des métaux</t>
  </si>
  <si>
    <t>C25.6.2 - Usinage</t>
  </si>
  <si>
    <t>C25.7 - Fabrication de coutellerie d'outillage et de quincaillerie</t>
  </si>
  <si>
    <t>C25.7.1 - Fabrication de coutellerie</t>
  </si>
  <si>
    <t>C25.7.2 - Fabrication de serrures et de ferrures</t>
  </si>
  <si>
    <t>C25.7.3 - Fabrication d'outillage</t>
  </si>
  <si>
    <t>C25.9 - Fabrication d'autres ouvrages en métaux</t>
  </si>
  <si>
    <t>C25.9.1 - Fabrication de fûts et emballages métalliques similaires</t>
  </si>
  <si>
    <t>C25.9.2 - Fabrication d'emballages métalliques légers</t>
  </si>
  <si>
    <t>C25.9.3 - Fabrication d'articles en fils métalliques chaînes ressorts</t>
  </si>
  <si>
    <t>C25.9.4 - Visserie et boulonnerie</t>
  </si>
  <si>
    <t>C25.9.9 - Fabrication d'ouvrages divers en métaux</t>
  </si>
  <si>
    <t>C26 - Fabrication de produits informatiques électroniques et optiques</t>
  </si>
  <si>
    <t>C26.1 - Fabrication de composants et cartes électroniques</t>
  </si>
  <si>
    <t>C26.1.1 - Fabrication de composants électroniques</t>
  </si>
  <si>
    <t>C26.1.2 - Fabrication de cartes électroniques assemblées</t>
  </si>
  <si>
    <t>C26.2 - Fabrication d'ordinateurs et d'équipements périphériques</t>
  </si>
  <si>
    <t>C26.2.0 - Fabrication d'ordinateurs et d'équipements périphériques</t>
  </si>
  <si>
    <t>C26.3 - Fabrication d'équipements de communication</t>
  </si>
  <si>
    <t>C26.3.0 - Fabrication d'équipements de communication</t>
  </si>
  <si>
    <t>C26.4 - Fabrication de produits électroniques grand public</t>
  </si>
  <si>
    <t>C26.4.0 - Fabrication de produits électroniques grand public</t>
  </si>
  <si>
    <t>C26.5.1 - Fabrication d'instruments d'appareils mesure d'essai navigation</t>
  </si>
  <si>
    <t>C26.5.2 - Horlogerie</t>
  </si>
  <si>
    <t>C26.7 - Fabrication de matériels optique et photographique</t>
  </si>
  <si>
    <t>C26.7.0 - Fabrication de matériels optique et photographique</t>
  </si>
  <si>
    <t>C26.8 - Fabrication de supports magnétiques et optiques</t>
  </si>
  <si>
    <t>C26.8.0 - Fabrication de supports magnétiques et optiques</t>
  </si>
  <si>
    <t>C27 - Fabrication d'équipements électriques</t>
  </si>
  <si>
    <t>C27.1.1 - Fabrication moteurs génératrices transformateurs électriques</t>
  </si>
  <si>
    <t>C27.1.2 - Fabrication de matériel de distribution et de commande électrique</t>
  </si>
  <si>
    <t>C27.2 - Fabrication de piles et d'accumulateurs électriques</t>
  </si>
  <si>
    <t>C27.2.0 - Fabrication de piles et d'accumulateurs électriques</t>
  </si>
  <si>
    <t>C27.3 - Fabrication fils et câbles et matériel d'installation électrique</t>
  </si>
  <si>
    <t>C27.3.1 - Fabrication de câbles de fibres optiques</t>
  </si>
  <si>
    <t>C27.3.2 - Fabrication d'autres fils et câbles électroniques ou électriques</t>
  </si>
  <si>
    <t>C27.3.3 - Fabrication de matériel d'installation électrique</t>
  </si>
  <si>
    <t>C27.4 - Fabrication d'appareils d'éclairage électrique</t>
  </si>
  <si>
    <t>C27.4.0 - Fabrication d'appareils d'éclairage électrique</t>
  </si>
  <si>
    <t>C27.5 - Fabrication d'appareils ménagers</t>
  </si>
  <si>
    <t>C27.5.1 - Fabrication d'appareils électroménagers</t>
  </si>
  <si>
    <t>C27.5.2 - Fabrication d'appareils ménagers non électriques</t>
  </si>
  <si>
    <t>C27.9 - Fabrication d'autres matériels électriques</t>
  </si>
  <si>
    <t>C27.9.0 - Fabrication d'autres matériels électriques</t>
  </si>
  <si>
    <t>C28 - Fabrication de machines et équipements nca</t>
  </si>
  <si>
    <t>C28.1 - Fabrication de machines d'usage général</t>
  </si>
  <si>
    <t>C28.1.1 - Fabrication de moteurs et turbines</t>
  </si>
  <si>
    <t>C28.1.2 - Fabrication d'équipements hydrauliques et pneumatiques</t>
  </si>
  <si>
    <t>C28.1.3 - Fabrication d'autres pompes et compresseurs</t>
  </si>
  <si>
    <t>C28.1.4 - Fabrication d'articles de robinetterie</t>
  </si>
  <si>
    <t>C28.1.5 - Fabrication d'engrenages et d'organes mécaniques de transmission</t>
  </si>
  <si>
    <t>C28.2 - Fabrication d'autres machines d'usage général</t>
  </si>
  <si>
    <t>C28.2.1 - Fabrication de fours et brûleurs</t>
  </si>
  <si>
    <t>C28.2.2 - Fabrication de matériel de levage et de manutention</t>
  </si>
  <si>
    <t>C28.2.4 - Fabrication d'outillage portatif à moteur incorporé</t>
  </si>
  <si>
    <t>C28.2.5 - Fabrication d'équipements aérauliques frigorifiques industriels</t>
  </si>
  <si>
    <t>C28.2.9 - Fabrication de machines diverses d'usage général</t>
  </si>
  <si>
    <t>C28.3 - Fabrication de machines agricoles et forestières</t>
  </si>
  <si>
    <t>C28.3.0 - Fabrication de machines agricoles et forestières</t>
  </si>
  <si>
    <t>C28.4 - Fabrication machines formages métaux machines-outils</t>
  </si>
  <si>
    <t>C28.4.1 - Fabrication de machines-outils pour le travail des métaux</t>
  </si>
  <si>
    <t>C28.4.9 - Fabrication d'autres machines-outils nca</t>
  </si>
  <si>
    <t>C28.9 - Fabrication d'autres machines d'usage spécifique</t>
  </si>
  <si>
    <t>C28.9.1 - Fabrication de machines pour la métallurgie</t>
  </si>
  <si>
    <t>C28.9.2 - Fabrication de machines pour extraction ou la construction</t>
  </si>
  <si>
    <t>C28.9.3 - Fabrication de machines pour industrie agro-alimentaire</t>
  </si>
  <si>
    <t>C28.9.4 - Fabrication de machines pour les industries textiles</t>
  </si>
  <si>
    <t>C28.9.5 - Fabrication machines pour les industries du papier du carton</t>
  </si>
  <si>
    <t>C28.9.6 - Fabrication machines pour le travail du caoutchouc ou plastiques</t>
  </si>
  <si>
    <t>C28.9.9 - Fabrication de machines diverses d'usage spécifique</t>
  </si>
  <si>
    <t>C29 - Industrie automobile</t>
  </si>
  <si>
    <t>C29.1 - Construction de véhicules automobiles</t>
  </si>
  <si>
    <t>C29.1.0 - Construction de véhicules automobiles</t>
  </si>
  <si>
    <t>C29.2 - Fabrication de carrosseries et remorques</t>
  </si>
  <si>
    <t>C29.2.0 - Fabrication de carrosseries et remorques</t>
  </si>
  <si>
    <t>C29.3 - Fabrication d'équipements automobiles</t>
  </si>
  <si>
    <t>C29.3.1 - Fabrication d'équipements électriques électroniques automobiles</t>
  </si>
  <si>
    <t>C29.3.2 - Fabrication d'autres équipements automobiles</t>
  </si>
  <si>
    <t>C30 - Fabrication d'autres matériels de transport</t>
  </si>
  <si>
    <t>C30.1 - Construction navale</t>
  </si>
  <si>
    <t>C30.1.1 - Construction de navires et de structures flottantes</t>
  </si>
  <si>
    <t>C30.1.2 - Construction de bateaux de plaisance</t>
  </si>
  <si>
    <t>C30.2 - Construction de matériel ferroviaire roulant</t>
  </si>
  <si>
    <t>C30.2.0 - Construction de matériel ferroviaire roulant</t>
  </si>
  <si>
    <t>C30.3 - Construction aéronautique et spatiale</t>
  </si>
  <si>
    <t>C30.3.0 - Construction aéronautique et spatiale</t>
  </si>
  <si>
    <t>C30.4 - Construction de véhicules militaires de combat</t>
  </si>
  <si>
    <t>C30.4.0 - Construction de véhicules militaires de combat</t>
  </si>
  <si>
    <t>C30.9 - Fabrication de matériels de transport nca</t>
  </si>
  <si>
    <t>C30.9.1 - Fabrication de motocycles</t>
  </si>
  <si>
    <t>C30.9.2 - Fabrication de bicyclettes et de véhicules pour invalides</t>
  </si>
  <si>
    <t>C30.9.9 - Fabrication de divers matériels de transport</t>
  </si>
  <si>
    <t>C31 - Fabrication de meubles</t>
  </si>
  <si>
    <t>C31.0 - Fabrication de meubles</t>
  </si>
  <si>
    <t>C31.0.1 - Fabrication de meubles de bureau et de magasin</t>
  </si>
  <si>
    <t>C31.0.2 - Fabrication de meubles de cuisine</t>
  </si>
  <si>
    <t>C31.0.3 - Fabrication de matelas</t>
  </si>
  <si>
    <t>C31.0.9 - Fabrication d'autres meubles</t>
  </si>
  <si>
    <t>C32 - Autres industries manufacturières</t>
  </si>
  <si>
    <t>C32.1 - Bijouterie et frappe de monnaie</t>
  </si>
  <si>
    <t>C32.1.1 - Frappe de monnaie</t>
  </si>
  <si>
    <t>C32.1.2 - Bijouterie joaillerie orfèvrerie</t>
  </si>
  <si>
    <t>C32.1.3 - Bijouterie fantaisie</t>
  </si>
  <si>
    <t>C32.2 - Fabrication d'instruments de musique</t>
  </si>
  <si>
    <t>C32.2.0 - Fabrication d'instruments de musique</t>
  </si>
  <si>
    <t>C32.3 - Fabrication d'articles de sport</t>
  </si>
  <si>
    <t>C32.3.0 - Fabrication d'articles de sport</t>
  </si>
  <si>
    <t>C32.4 - Fabrication de jeux et jouets</t>
  </si>
  <si>
    <t>C32.4.0 - Fabrication de jeux et jouets</t>
  </si>
  <si>
    <t>C32.5 - Fabrication d'instruments fournitures à usage médical et dentaire</t>
  </si>
  <si>
    <t>C32.5.0 - Fabrication d'instruments fournitures à usage médical et dentaire</t>
  </si>
  <si>
    <t>C32.9 - Autres industries diverses</t>
  </si>
  <si>
    <t>C32.9.1 - Industrie de la brosserie</t>
  </si>
  <si>
    <t>C32.9.9 - Autres activités manufacturières nca</t>
  </si>
  <si>
    <t>C33 - Réparation et install de machines et d'équipements</t>
  </si>
  <si>
    <t>C33.1 - Réparation d'ouvrages en métaux de machines et d'équipements</t>
  </si>
  <si>
    <t>C33.1.1 - Réparation d'ouvrages en métaux</t>
  </si>
  <si>
    <t>C33.1.2 - Réparation de machines</t>
  </si>
  <si>
    <t>C33.1.3 - Réparation d'équipements électroniques et optiques</t>
  </si>
  <si>
    <t>C33.1.4 - Réparation d'équipements électriques</t>
  </si>
  <si>
    <t>C33.1.5 - Réparation navale</t>
  </si>
  <si>
    <t>C33.1.6 - Réparation et entretien d'aéronefs et d'engins spatiaux</t>
  </si>
  <si>
    <t>C33.1.7 - Réparation et entretien d'autres matériels de transport</t>
  </si>
  <si>
    <t>C33.1.9 - Réparation d'autres équipements</t>
  </si>
  <si>
    <t>C33.2 - Install de machines et d'équipements industriels</t>
  </si>
  <si>
    <t>C33.2.0 - Install de machines et d'équipements industriels</t>
  </si>
  <si>
    <t>D - PROD DISTRIBUTION D'ÉLECTRICITÉ GAZ VAPEUR D'AIR CONDITIONNÉ</t>
  </si>
  <si>
    <t>D35 - Prod distribution d'électricité gaz vapeur d'air conditionné</t>
  </si>
  <si>
    <t>D35.1 - Production transport et distribution d'électricité</t>
  </si>
  <si>
    <t>D35.1.1 - Production d'électricité</t>
  </si>
  <si>
    <t>D35.1.2 - Transport d'électricité</t>
  </si>
  <si>
    <t>D35.1.3 - Distribution d'électricité</t>
  </si>
  <si>
    <t>D35.1.4 - Commerce d'électricité</t>
  </si>
  <si>
    <t>D35.2 - Production et distribution de combustibles gazeux</t>
  </si>
  <si>
    <t>D35.2.1 - Production de combustibles gazeux</t>
  </si>
  <si>
    <t>D35.2.2 - Distribution de combustibles gazeux</t>
  </si>
  <si>
    <t>D35.2.3 - Commerce de combustibles gazeux</t>
  </si>
  <si>
    <t>D35.3 - Production et distribution de vapeur et d'air conditionné</t>
  </si>
  <si>
    <t>D35.3.0 - Production et distribution de vapeur et d'air conditionné</t>
  </si>
  <si>
    <t>E - PROD DISTRIB D'EAU ASSAINISSEMENT GESTIONS DÉCHETS DÉPOLLUTION</t>
  </si>
  <si>
    <t>E36 - Captage traitement et distribution d'eau</t>
  </si>
  <si>
    <t>E36.0 - Captage traitement et distribution d'eau</t>
  </si>
  <si>
    <t>E36.0.0 - Captage traitement et distribution d'eau</t>
  </si>
  <si>
    <t>E37 - Assainissement</t>
  </si>
  <si>
    <t>E37.0 - Assainissement</t>
  </si>
  <si>
    <t>E37.0.0 - Assainissement</t>
  </si>
  <si>
    <t>E38 - Collecte traitement et élimination des déchets; récupération</t>
  </si>
  <si>
    <t>E38.1 - Collecte des déchets</t>
  </si>
  <si>
    <t>E38.1.1 - Collecte des déchets non dangereux</t>
  </si>
  <si>
    <t>E38.1.2 - Collecte des déchets dangereux</t>
  </si>
  <si>
    <t>E38.2 - Traitement et élimination des déchets</t>
  </si>
  <si>
    <t>E38.2.1 - Traitement et élimination des déchets non dangereux</t>
  </si>
  <si>
    <t>E38.2.2 - Traitement et élimination des déchets dangereux</t>
  </si>
  <si>
    <t>E38.3 - Récupération</t>
  </si>
  <si>
    <t>E38.3.1 - Démantèlement d'épaves</t>
  </si>
  <si>
    <t>E38.3.2 - Récupération de déchets triés</t>
  </si>
  <si>
    <t>E39 - Dépollution et autres services de gestion des déchets</t>
  </si>
  <si>
    <t>E39.0 - Dépollution et autres services de gestion des déchets</t>
  </si>
  <si>
    <t>E39.0.0 - Dépollution et autres services de gestion des déchets</t>
  </si>
  <si>
    <t>F - CONSTRUCTION</t>
  </si>
  <si>
    <t>F41 - Construction de bâtiments</t>
  </si>
  <si>
    <t>F41.1 - Promotion immobilière</t>
  </si>
  <si>
    <t>F41.1.0 - Promotion immobilière</t>
  </si>
  <si>
    <t>F41.2 - Construction de bâtiments</t>
  </si>
  <si>
    <t>F41.2.0 - Construction de bâtiments</t>
  </si>
  <si>
    <t>F42 - Génie civil</t>
  </si>
  <si>
    <t>F42.1 - Construction de routes et de voies ferrées</t>
  </si>
  <si>
    <t>F42.1.1 - Construction de routes et autoroutes</t>
  </si>
  <si>
    <t>F42.1.2 - Construction de voies ferrées de surface et souterraines</t>
  </si>
  <si>
    <t>F42.1.3 - Construction de ponts et tunnels</t>
  </si>
  <si>
    <t>F42.2 - Construction de réseaux et de lignes</t>
  </si>
  <si>
    <t>F42.2.1 - Construction de réseaux pour fluides</t>
  </si>
  <si>
    <t>F42.2.2 - Construction lignes réseaux d'électricité télécommunications</t>
  </si>
  <si>
    <t>F42.9 - Construction d'autres ouvrages de génie civil</t>
  </si>
  <si>
    <t>F42.9.1 - Travaux maritimes et fluviaux</t>
  </si>
  <si>
    <t>F42.9.9 - Construction d'autres ouvrages de génie civil nca</t>
  </si>
  <si>
    <t>F43 - Travaux de construction spécialisés</t>
  </si>
  <si>
    <t>F43.1 - Démolition et préparation des sites</t>
  </si>
  <si>
    <t>F43.1.1 - Démolition</t>
  </si>
  <si>
    <t>F43.1.2 - Préparation des sites</t>
  </si>
  <si>
    <t>F43.1.3 - Forages et sondages</t>
  </si>
  <si>
    <t>F43.2 - Travaux d'install électrique plomberie autres travaux d'install</t>
  </si>
  <si>
    <t>F43.2.1 - Installation électrique</t>
  </si>
  <si>
    <t>F43.2.2 - Plomberie install chauffage conditionnement d'air</t>
  </si>
  <si>
    <t>F43.2.9 - Autres installations</t>
  </si>
  <si>
    <t>F43.3 - Travaux de finition</t>
  </si>
  <si>
    <t>F43.3.1 - Plâtrerie</t>
  </si>
  <si>
    <t>F43.3.2 - Menuiserie</t>
  </si>
  <si>
    <t>F43.3.3 - Revêtement des sols et des murs</t>
  </si>
  <si>
    <t>F43.3.4 - Peinture et vitrerie</t>
  </si>
  <si>
    <t>F43.3.9 - Autres finitions</t>
  </si>
  <si>
    <t>F43.9 - Autres travaux de construction spécialisés</t>
  </si>
  <si>
    <t>F43.9.1 - Travaux de couverture</t>
  </si>
  <si>
    <t>F43.9.9 - Autres travaux spécialisés de construction nca</t>
  </si>
  <si>
    <t>G - COMMERCE; RÉPARATION AUTOMOBILE</t>
  </si>
  <si>
    <t>G45 - Commerce et réparation automobiles</t>
  </si>
  <si>
    <t>G45.1 - Commerce de véhicules automobiles</t>
  </si>
  <si>
    <t>G45.1.1 - Commerce de voitures et de véhicules automobiles légers</t>
  </si>
  <si>
    <t>G45.1.9 - Commerce d'autres véhicules automobiles</t>
  </si>
  <si>
    <t>G45.2 - Entretien et réparation de véhicules automobiles</t>
  </si>
  <si>
    <t>G45.2.0 - Entretien et réparation de véhicules automobiles</t>
  </si>
  <si>
    <t>G45.3 - Commerce d'équipements automobiles</t>
  </si>
  <si>
    <t>G45.3.1 - Commerce de gros d'équipements automobiles</t>
  </si>
  <si>
    <t>G45.3.2 - Commerce de détail d'équipements automobiles</t>
  </si>
  <si>
    <t>G45.4 - Commerce et réparation de motocycles</t>
  </si>
  <si>
    <t>G45.4.0 - Commerce et réparation de motocycles</t>
  </si>
  <si>
    <t>G46 - Commerce de gros</t>
  </si>
  <si>
    <t>G46.1 - Intermédiaires du commerce de gros</t>
  </si>
  <si>
    <t>G46.1.3 - Intermédiaires du commerce en bois et matériaux de construction</t>
  </si>
  <si>
    <t>G46.1.7 - Intermédiaires du commerce en denrées boissons et tabac</t>
  </si>
  <si>
    <t>G46.1.8 - Autres intermédiaires spécialisés du commerce</t>
  </si>
  <si>
    <t>G46.1.9 - Intermédiaires du commerce en produits divers</t>
  </si>
  <si>
    <t>G46.2 - Commerce de gros de produits agricoles bruts</t>
  </si>
  <si>
    <t>G46.2.2 - Commerce de gros de fleurs et plantes</t>
  </si>
  <si>
    <t>G46.2.3 - Commerce de gros d'animaux vivants</t>
  </si>
  <si>
    <t>G46.2.4 - Commerce de gros de cuirs et peaux</t>
  </si>
  <si>
    <t>G46.3 - Commerce de gros de produits alimentaires</t>
  </si>
  <si>
    <t>G46.3.1 - Commerce de gros de fruits et légumes</t>
  </si>
  <si>
    <t>G46.3.2 - Commerce de gros de viandes</t>
  </si>
  <si>
    <t>G46.3.3 - Commerce de gros de produits laitiers ?ufs et huiles</t>
  </si>
  <si>
    <t>G46.3.4 - Commerce de gros de boissons</t>
  </si>
  <si>
    <t>G46.3.5 - Commerce de gros de tabac</t>
  </si>
  <si>
    <t>G46.3.6 - Commerce de gros de sucre chocolat et confiserie</t>
  </si>
  <si>
    <t>G46.3.7 - Commerce de gros de café thé cacao et épices</t>
  </si>
  <si>
    <t>G46.3.8 - Autres commerces de gros alimentaires spécialisés</t>
  </si>
  <si>
    <t>G46.3.9 - Commerce de gros non spécialisé de denrées boissons et tabac</t>
  </si>
  <si>
    <t>G46.4 - Commerce de gros de biens de consommation non alimentaires</t>
  </si>
  <si>
    <t>G46.4.1 - Commerce de gros de textiles</t>
  </si>
  <si>
    <t>G46.4.2 - Commerce de gros d'habillement et de chaussures</t>
  </si>
  <si>
    <t>G46.4.3 - Commerce gros d'appareils électroménagers radio/télévision</t>
  </si>
  <si>
    <t>G46.4.4 - Commerce de gros de céramique verrerie et produits d'entretien</t>
  </si>
  <si>
    <t>G46.4.5 - Commerce de gros de parfumerie et de produits de beauté</t>
  </si>
  <si>
    <t>G46.4.6 - Commerce de gros de produits pharmaceutiques</t>
  </si>
  <si>
    <t>G46.4.7 - Commerce de gros de meubles de tapis et d'appareils d'éclairage</t>
  </si>
  <si>
    <t>G46.4.8 - Commerce de gros d'articles d'horlogerie et de bijouterie</t>
  </si>
  <si>
    <t>G46.4.9 - Commerce de gros de biens de consommation non alimentaires divers</t>
  </si>
  <si>
    <t>G46.6 - Commerce de gros d'autres équipements industriels</t>
  </si>
  <si>
    <t>G46.6.1 - Commerce de gros de matériel agricole</t>
  </si>
  <si>
    <t>G46.6.2 - Commerce de gros de machines-outils</t>
  </si>
  <si>
    <t>G46.6.4 - Commerce gros machines pour industrie textile habillement</t>
  </si>
  <si>
    <t>G46.6.5 - Commerce de gros de mobilier de bureau</t>
  </si>
  <si>
    <t>G46.6.6 - Commerce de gros d'autres machines et équipements de bureau</t>
  </si>
  <si>
    <t>G46.6.9 - Commerce de gros d'autres machines et équipements</t>
  </si>
  <si>
    <t>G46.7 - Autres commerces de gros spécialisés</t>
  </si>
  <si>
    <t>G46.7.1 - Commerce de gros de combustibles</t>
  </si>
  <si>
    <t>G46.7.2 - Commerce de gros de minerais et métaux</t>
  </si>
  <si>
    <t>G46.7.3 - Commerce de gros de bois et de matériaux de construction</t>
  </si>
  <si>
    <t>G46.7.4 - Commerce gros quincaillerie fournitures pour plomberie chauffage</t>
  </si>
  <si>
    <t>G46.7.5 - Commerce de gros de produits chimiques</t>
  </si>
  <si>
    <t>G46.7.6 - Commerce de gros d'autres produits intermédiaires</t>
  </si>
  <si>
    <t>G46.7.7 - Commerce de gros de déchets et débris</t>
  </si>
  <si>
    <t>G46.9 - Commerce de gros non spécialisé</t>
  </si>
  <si>
    <t>G46.9.0 - Commerce de gros non spécialisé</t>
  </si>
  <si>
    <t>G47 - Commerce de détail</t>
  </si>
  <si>
    <t>G47.1 - Commerce de détail en magasin non spécialisé</t>
  </si>
  <si>
    <t>G47.2 - Commerce de détail alimentaire en magasin spécialisé</t>
  </si>
  <si>
    <t>G47.2.1 - Commerce de détail de fruits et légumes</t>
  </si>
  <si>
    <t>G47.2.2 - Commerce de détail de viandes et produits à base de viande</t>
  </si>
  <si>
    <t>G47.2.3 - Commerce de détail de poissons crustacés et mollusques</t>
  </si>
  <si>
    <t>G47.2.4 - Commerce de détail de pain pâtisserie et confiserie</t>
  </si>
  <si>
    <t>G47.2.5 - Commerce de détail de boissons</t>
  </si>
  <si>
    <t>G47.2.6 - Commerce de détail de tabac</t>
  </si>
  <si>
    <t>G47.2.9 - Autres commerces de détail alimentaires en magasin spécialisé</t>
  </si>
  <si>
    <t>G47.3 - Commerce de détail de carburants en station-service</t>
  </si>
  <si>
    <t>G47.3.0 - Commerce de détail de carburants en station-service</t>
  </si>
  <si>
    <t>G47.4.2 - Commerce détail matériels télécommunication en magasin spécialisé</t>
  </si>
  <si>
    <t>G47.4.3 - Commerce de détail de matériels audio/vidéo en magasin spécialisé</t>
  </si>
  <si>
    <t>G47.5.1 - Commerce de détail de textiles en magasin spécialisé</t>
  </si>
  <si>
    <t>G47.5.4 - Commerce détail d'appareils électroménagers en magasin spécialisé</t>
  </si>
  <si>
    <t>G47.6 - Commerce détail biens culturels loisirs en magasin spécialisé</t>
  </si>
  <si>
    <t>G47.6.1 - Commerce de détail de livres en magasin spécialisé</t>
  </si>
  <si>
    <t>G47.6.2 - Commerce de détail de journaux et papeterie en magasin spécialisé</t>
  </si>
  <si>
    <t>G47.6.4 - Commerce de détail d'équipements sportifs en magasin spécialisé</t>
  </si>
  <si>
    <t>G47.6.5 - Commerce de détail de jeux et jouets en magasin spécialisé</t>
  </si>
  <si>
    <t>G47.7 - Autres commerces de détail en magasin spécialisé</t>
  </si>
  <si>
    <t>G47.7.1 - Commerce de détail d'habillement en magasin spécialisé</t>
  </si>
  <si>
    <t>G47.7.3 - Commerce détail produits pharmaceutiques en magasin spécialisé</t>
  </si>
  <si>
    <t>G47.7.5 - Commerce détail parfumerie produits beauté en magasin spécialisé</t>
  </si>
  <si>
    <t>G47.7.6 - Com détail fleur plante graine engrais animaux aliment en mag spé</t>
  </si>
  <si>
    <t>G47.7.8 - Commerces de détail spécialisés divers</t>
  </si>
  <si>
    <t>G47.7.9 - Commerce de détail de biens d'occasion en magasin</t>
  </si>
  <si>
    <t>G47.8 - Commerce de détail sur éventaires et marchés</t>
  </si>
  <si>
    <t>G47.8.1 - Commerce de détail alimentaire sur éventaires et marchés</t>
  </si>
  <si>
    <t>G47.8.9 - Autres commerces de détail sur éventaires et marchés</t>
  </si>
  <si>
    <t>G47.9 - Commerce de détail hors magasin éventaires ou marchés</t>
  </si>
  <si>
    <t>G47.9.1 - Vente à distance</t>
  </si>
  <si>
    <t>G47.9.9 - Autres commerces de détail hors magasin éventaires ou marchés</t>
  </si>
  <si>
    <t>H - TRANSPORTS ET ENTREPOSAGE</t>
  </si>
  <si>
    <t>H49 - Transports terrestres</t>
  </si>
  <si>
    <t>H49.1 - Transport ferroviaire interurbain de voyageurs</t>
  </si>
  <si>
    <t>H49.1.0 - Transport ferroviaire interurbain de voyageurs</t>
  </si>
  <si>
    <t>H49.2 - Transports ferroviaires de fret</t>
  </si>
  <si>
    <t>H49.2.0 - Transports ferroviaires de fret</t>
  </si>
  <si>
    <t>H49.3 - Transports urbains et routiers de voyageurs</t>
  </si>
  <si>
    <t>H49.3.1 - Transports urbains et suburbains de voyageurs</t>
  </si>
  <si>
    <t>H49.3.2 - Transports de voyageurs par taxis</t>
  </si>
  <si>
    <t>H49.3.9 - Autres transports routiers de voyageurs</t>
  </si>
  <si>
    <t>H49.4 - Transports routiers de fret</t>
  </si>
  <si>
    <t>H49.4.1 - Transports routiers de fret</t>
  </si>
  <si>
    <t>H49.4.2 - Déménagement</t>
  </si>
  <si>
    <t>H49.5 - Transports par conduites</t>
  </si>
  <si>
    <t>H49.5.0 - Transports par conduites</t>
  </si>
  <si>
    <t>H50 - Transports par eau</t>
  </si>
  <si>
    <t>H50.1 - Transports maritimes et côtiers de passagers</t>
  </si>
  <si>
    <t>H50.1.0 - Transports maritimes et côtiers de passagers</t>
  </si>
  <si>
    <t>H50.2 - Transports maritimes et côtiers de fret</t>
  </si>
  <si>
    <t>H50.2.0 - Transports maritimes et côtiers de fret</t>
  </si>
  <si>
    <t>H50.3 - Transports fluviaux de passagers</t>
  </si>
  <si>
    <t>H50.3.0 - Transports fluviaux de passagers</t>
  </si>
  <si>
    <t>H50.4 - Transports fluviaux de fret</t>
  </si>
  <si>
    <t>H50.4.0 - Transports fluviaux de fret</t>
  </si>
  <si>
    <t>H51 - Transports aériens</t>
  </si>
  <si>
    <t>H51.1 - Transports aériens de passagers</t>
  </si>
  <si>
    <t>H51.1.0 - Transports aériens de passagers</t>
  </si>
  <si>
    <t>H51.2 - Transports aériens de fret et transports spatiaux</t>
  </si>
  <si>
    <t>H51.2.1 - Transports aériens de fret</t>
  </si>
  <si>
    <t>H51.2.2 - Transports spatiaux</t>
  </si>
  <si>
    <t>H52 - Entreposage et services auxiliaires des transports</t>
  </si>
  <si>
    <t>H52.1 - Entreposage et stockage</t>
  </si>
  <si>
    <t>H52.1.0 - Entreposage et stockage</t>
  </si>
  <si>
    <t>H52.2 - Services auxiliaires des transports</t>
  </si>
  <si>
    <t>H52.2.1 - Services annexes des transports terrestres</t>
  </si>
  <si>
    <t>H52.2.2 - Services annexes des transports par eau</t>
  </si>
  <si>
    <t>H52.2.3 - Services annexes des transports aériens</t>
  </si>
  <si>
    <t>H52.2.4 - Manutention</t>
  </si>
  <si>
    <t>H52.2.9 - Autres services auxiliaires des transports</t>
  </si>
  <si>
    <t>H53 - Activités de poste et de courrier</t>
  </si>
  <si>
    <t>H53.1 - Activités poste dans le cadre d'une obligation service universel</t>
  </si>
  <si>
    <t>H53.1.0 - Activités poste dans le cadre d'une obligation service universel</t>
  </si>
  <si>
    <t>H53.2 - Autres activités de poste et de courrier</t>
  </si>
  <si>
    <t>H53.2.0 - Autres activités de poste et de courrier</t>
  </si>
  <si>
    <t>I - HÉBERGEMENT ET RESTAURATION</t>
  </si>
  <si>
    <t>I55 - Hébergement</t>
  </si>
  <si>
    <t>I55.1 - Hôtels et hébergement similaire</t>
  </si>
  <si>
    <t>I55.1.0 - Hôtels et hébergement similaire</t>
  </si>
  <si>
    <t>I55.2 - Hébergement touristique et autre hébergement collectif</t>
  </si>
  <si>
    <t>I55.2.0 - Hébergement touristique et autre hébergement collectif</t>
  </si>
  <si>
    <t>I55.3 - Terrains camping parcs pour caravanes ou véhicules loisirs</t>
  </si>
  <si>
    <t>I55.3.0 - Terrains camping parcs pour caravanes ou véhicules loisirs</t>
  </si>
  <si>
    <t>I55.9 - Hébergements divers</t>
  </si>
  <si>
    <t>I55.9.0 - Hébergements divers</t>
  </si>
  <si>
    <t>I56 - Restauration</t>
  </si>
  <si>
    <t>I56.1 - Restaurants et services de restauration mobile</t>
  </si>
  <si>
    <t>I56.1.0 - Restaurants et services de restauration mobile</t>
  </si>
  <si>
    <t>I56.2 - Traiteurs et autres services de restauration</t>
  </si>
  <si>
    <t>I56.2.1 - Services des traiteurs</t>
  </si>
  <si>
    <t>I56.2.9 - Autres services de restauration nca</t>
  </si>
  <si>
    <t>I56.3 - Services des débits de boissons</t>
  </si>
  <si>
    <t>I56.3.0 - Services des débits de boissons</t>
  </si>
  <si>
    <t>J - INFORMATION ET COMMUNICATION</t>
  </si>
  <si>
    <t>J58 - Édition</t>
  </si>
  <si>
    <t>J58.1 - Édition de livres et périodiques et autres activités d'édition</t>
  </si>
  <si>
    <t>J58.1.1 - Édition de livres</t>
  </si>
  <si>
    <t>J58.1.2 - Édition de répertoires et de fichiers d'adresses</t>
  </si>
  <si>
    <t>J58.1.3 - Édition de journaux</t>
  </si>
  <si>
    <t>J58.1.4 - Édition de revues et périodiques</t>
  </si>
  <si>
    <t>J58.1.9 - Autres activités d'édition</t>
  </si>
  <si>
    <t>J58.2 - Édition de logiciels</t>
  </si>
  <si>
    <t>J58.2.1 - Édition de jeux électroniques</t>
  </si>
  <si>
    <t>J58.2.9 - Édition d'autres logiciels</t>
  </si>
  <si>
    <t>J59 - Prod cinématog vidéo progr télévision enregistr sonore édit music</t>
  </si>
  <si>
    <t>J59.1 - Activités cinématographiques vidéo et de télévision</t>
  </si>
  <si>
    <t>J59.1.1 - Production films cinématographiques vidéo programmes télévision</t>
  </si>
  <si>
    <t>J59.1.2 - Post-prod films cinématographiques vidéo programmes télévision</t>
  </si>
  <si>
    <t>J59.1.3 - Distribution films cinémavidéo programmes télévision</t>
  </si>
  <si>
    <t>J59.1.4 - Projection de films cinématographiques</t>
  </si>
  <si>
    <t>J59.2 - Enregistrement sonore et édition musicale</t>
  </si>
  <si>
    <t>J59.2.0 - Enregistrement sonore et édition musicale</t>
  </si>
  <si>
    <t>J60 - Programmation et diffusion</t>
  </si>
  <si>
    <t>J60.1 - Radiodiffusion</t>
  </si>
  <si>
    <t>J60.1.0 - Radiodiffusion</t>
  </si>
  <si>
    <t>J60.2 - Programmation de télévision et télédiffusion</t>
  </si>
  <si>
    <t>J60.2.0 - Programmmation de télévision et télédiffusion</t>
  </si>
  <si>
    <t>J61 - Télécommunications</t>
  </si>
  <si>
    <t>J61.1 - Télécommunications filaires</t>
  </si>
  <si>
    <t>J61.1.0 - Télécommunications filaires</t>
  </si>
  <si>
    <t>J61.2 - Télécommunications sans fil</t>
  </si>
  <si>
    <t>J61.2.0 - Télécommunications sans fil</t>
  </si>
  <si>
    <t>J61.3 - Télécommunications par satellite</t>
  </si>
  <si>
    <t>J61.3.0 - Télécommunications par satellite</t>
  </si>
  <si>
    <t>J61.9 - Autres activités de télécommunication</t>
  </si>
  <si>
    <t>J61.9.0 - Autres activités de télécommunication</t>
  </si>
  <si>
    <t>J62 - Activités informatiques</t>
  </si>
  <si>
    <t>J62.0 - Activités informatiques</t>
  </si>
  <si>
    <t>J62.0.1 - Programmation informatique</t>
  </si>
  <si>
    <t>J62.0.2 - Conseil informatique</t>
  </si>
  <si>
    <t>J62.0.3 - Gestion d'installations informatiques</t>
  </si>
  <si>
    <t>J62.0.9 - Autres activités informatiques</t>
  </si>
  <si>
    <t>J63 - Services d'information</t>
  </si>
  <si>
    <t>J63.1 - Traitement données héberg activités connexes portails Internet</t>
  </si>
  <si>
    <t>J63.1.1 - Traitement de données hébergement et activités connexes</t>
  </si>
  <si>
    <t>J63.1.2 - Portails Internet</t>
  </si>
  <si>
    <t>J63.9 - Autres services d'information</t>
  </si>
  <si>
    <t>J63.9.1 - Activités des agences de presse</t>
  </si>
  <si>
    <t>J63.9.9 - Autres services d'information n.c.a.</t>
  </si>
  <si>
    <t>K - ACTIVITÉS FINANCIÈRES ET D'ASSURANCE</t>
  </si>
  <si>
    <t>K64 - Intermédiation financière</t>
  </si>
  <si>
    <t>K64.1 - Intermédiation monétaire</t>
  </si>
  <si>
    <t>K64.1.1 - Activités de banque centrale</t>
  </si>
  <si>
    <t>K64.1.9 - Autres intermédiations monétaires</t>
  </si>
  <si>
    <t>K64.2 - Activités des sociétés holding</t>
  </si>
  <si>
    <t>K64.2.0 - Activités des sociétés holding</t>
  </si>
  <si>
    <t>K64.3 - Fonds de placement et instruments financiers similaires</t>
  </si>
  <si>
    <t>K64.3.0 - Fonds de placement et instruments financiers similaires</t>
  </si>
  <si>
    <t>K64.9 - Autres intermédiations financières</t>
  </si>
  <si>
    <t>K64.9.1 - Crédit-bail</t>
  </si>
  <si>
    <t>K64.9.2 - Distribution de crédit</t>
  </si>
  <si>
    <t>K64.9.9 - Autres intermédiations financières nca</t>
  </si>
  <si>
    <t>K65 - Assurance</t>
  </si>
  <si>
    <t>K65.1 - Assurances</t>
  </si>
  <si>
    <t>K65.1.1 - Assurance vie et capitalisation</t>
  </si>
  <si>
    <t>K65.1.2 - Autres assurances</t>
  </si>
  <si>
    <t>K65.2 - Réassurance</t>
  </si>
  <si>
    <t>K65.2.0 - Réassurance</t>
  </si>
  <si>
    <t>K65.3 - Caisses de retraite</t>
  </si>
  <si>
    <t>K65.3.0 - Caisses de retraite</t>
  </si>
  <si>
    <t>K66 - Autres activités financières</t>
  </si>
  <si>
    <t>K66.1 - Activités des auxiliaires financiers</t>
  </si>
  <si>
    <t>K66.1.1 - Administration de marchés financiers</t>
  </si>
  <si>
    <t>K66.1.2 - Courtage de valeurs mobilières et de marchandises</t>
  </si>
  <si>
    <t>K66.1.9 - Activités des autres auxiliaires financiers</t>
  </si>
  <si>
    <t>K66.2 - Activités des auxiliaires d'assurance</t>
  </si>
  <si>
    <t>K66.2.1 - Évaluation des risques et dommages</t>
  </si>
  <si>
    <t>K66.2.2 - Activités des agents et courtiers d'assurances</t>
  </si>
  <si>
    <t>K66.2.9 - Activités des autres auxiliaires d'assurance</t>
  </si>
  <si>
    <t>K66.3 - Gestion de fonds</t>
  </si>
  <si>
    <t>K66.3.0 - Gestion de fonds</t>
  </si>
  <si>
    <t>L - ACTIVITÉS IMMOBILIÈRES</t>
  </si>
  <si>
    <t>L68 - Activités immobilières</t>
  </si>
  <si>
    <t>L68.1 - Activités des marchands de biens immobiliers</t>
  </si>
  <si>
    <t>L68.1.0 - Activités des marchands de biens immobiliers</t>
  </si>
  <si>
    <t>L68.2 - Location et exploitation de biens immobiliers propres ou loués</t>
  </si>
  <si>
    <t>L68.2.0 - Location et exploitation de biens immobiliers propres ou loués</t>
  </si>
  <si>
    <t>L68.3 - Activités immobilières pour compte de tiers</t>
  </si>
  <si>
    <t>L68.3.1 - Agences immobilières</t>
  </si>
  <si>
    <t>L68.3.2 - Administration de biens immobiliers</t>
  </si>
  <si>
    <t>M - ACTIVITÉS SPÉCIALISÉES SCIENTIFIQUES ET TECHNIQUES</t>
  </si>
  <si>
    <t>M69 - Activités juridiques et comptables</t>
  </si>
  <si>
    <t>M69.1 - Activités juridiques</t>
  </si>
  <si>
    <t>M69.1.0 - Activités juridiques</t>
  </si>
  <si>
    <t>M69.2 - Activités comptables</t>
  </si>
  <si>
    <t>M69.2.0 - Activités comptables</t>
  </si>
  <si>
    <t>M70 - Activités des sièges sociaux; conseil de gestion</t>
  </si>
  <si>
    <t>M70.1 - Activités des sièges sociaux</t>
  </si>
  <si>
    <t>M70.1.0 - Activités des sièges sociaux</t>
  </si>
  <si>
    <t>M70.2 - Conseil de gestion</t>
  </si>
  <si>
    <t>M70.2.1 - Conseil en relations publiques et communication</t>
  </si>
  <si>
    <t>M70.2.2 - Conseil pour les affaires et autres conseils de gestion</t>
  </si>
  <si>
    <t>M71.1 - Activités d'architecture et d'ingénierie</t>
  </si>
  <si>
    <t>M71.1.1 - Activités d'architecture</t>
  </si>
  <si>
    <t>M71.1.2 - Activités d'ingénierie</t>
  </si>
  <si>
    <t>M71.2 - Activités de contrôle et analyses techniques</t>
  </si>
  <si>
    <t>M71.2.0 - Activités de contrôle et analyses techniques</t>
  </si>
  <si>
    <t>M72 - Recherche-développement scientifique</t>
  </si>
  <si>
    <t>M72.1 - Recherche-développement en sciences physiques et naturelles</t>
  </si>
  <si>
    <t>M72.1.1 - Recherche-développement en biotechnologies</t>
  </si>
  <si>
    <t>M72.1.9 - Recherche-développement en autres sciences physiques naturelles</t>
  </si>
  <si>
    <t>M72.2 - Recherche-développement en sciences humaines et sociales</t>
  </si>
  <si>
    <t>M72.2.0 - Recherche-développement en sciences humaines et sociales</t>
  </si>
  <si>
    <t>M73 - Publicité et études de marché</t>
  </si>
  <si>
    <t>M73.1 - Publicité</t>
  </si>
  <si>
    <t>M73.1.1 - Activités des agences de publicité</t>
  </si>
  <si>
    <t>M73.1.2 - Régie publicitaire de médias</t>
  </si>
  <si>
    <t>M73.2 - Études de marché et sondages</t>
  </si>
  <si>
    <t>M73.2.0 - Études de marché et sondages</t>
  </si>
  <si>
    <t>M74 - Autres activités spécialisées scientifiques et techniques</t>
  </si>
  <si>
    <t>M74.1 - Activités spécialisées de design</t>
  </si>
  <si>
    <t>M74.1.0 - Activités spécialisées de design</t>
  </si>
  <si>
    <t>M74.2 - Activités photographiques</t>
  </si>
  <si>
    <t>M74.2.0 - Activités photographiques</t>
  </si>
  <si>
    <t>M74.3 - Traduction et interprétation</t>
  </si>
  <si>
    <t>M74.3.0 - Traduction et interprétation</t>
  </si>
  <si>
    <t>M74.9 - Autres activités spécialisées scientifiques et techniques nca</t>
  </si>
  <si>
    <t>M74.9.0 - Autres activités spécialisées scientifiques et techniques nca</t>
  </si>
  <si>
    <t>M75 - Activités vétérinaires</t>
  </si>
  <si>
    <t>M75.0 - Activités vétérinaires</t>
  </si>
  <si>
    <t>M75.0.0 - Activités vétérinaires</t>
  </si>
  <si>
    <t>N - ACTIVITÉS DE SERVICES ADMINISTRATIFS ET DE SOUTIEN</t>
  </si>
  <si>
    <t>N77 - Activités de location et location-bail</t>
  </si>
  <si>
    <t>N77.1 - Location et location-bail de véhicules automobiles</t>
  </si>
  <si>
    <t>N77.1.1 - Location location-bail voitures véhicules automobiles légers</t>
  </si>
  <si>
    <t>N77.1.2 - Location et location-bail de camions</t>
  </si>
  <si>
    <t>N77.2 - Location et location-bail de biens personnels et domestiques</t>
  </si>
  <si>
    <t>N77.2.1 - Location et location-bail d'articles de loisirs et de sport</t>
  </si>
  <si>
    <t>N77.2.2 - Location de vidéocassettes et DVD</t>
  </si>
  <si>
    <t>N77.2.9 - Location location-bail d'autres biens personnels domestiques</t>
  </si>
  <si>
    <t>N77.3 - Location et location-bail d'autres machines équipements et biens</t>
  </si>
  <si>
    <t>N77.3.1 - Location et location-bail de matériel agricole</t>
  </si>
  <si>
    <t>N77.3.2 - Location location-bail machines équipements pour la construction</t>
  </si>
  <si>
    <t>N77.3.3 - Location location-bail machines bureau matériel informatique</t>
  </si>
  <si>
    <t>N77.3.4 - Location et location-bail de matériels de transport par eau</t>
  </si>
  <si>
    <t>N77.3.5 - Location et location-bail de matériels de transport aérien</t>
  </si>
  <si>
    <t>N77.3.9 - Location et location-bail de machines équipements et biens divers</t>
  </si>
  <si>
    <t>N77.4 - Locat-bail propriété intellect produit similaire sauf copyright</t>
  </si>
  <si>
    <t>N77.4.0 - Locat-bail propriété intellect produit similaire sauf copyright</t>
  </si>
  <si>
    <t>N78 - Activités liées à l'emploi</t>
  </si>
  <si>
    <t>N78.1 - Activités des agences de placement de main-d'?uvre</t>
  </si>
  <si>
    <t>N78.1.0 - Activités des agences de placement de main-d'?uvre</t>
  </si>
  <si>
    <t>N78.2 - Activités des agences de travail temporaire</t>
  </si>
  <si>
    <t>N78.2.0 - Activités des agences de travail temporaire</t>
  </si>
  <si>
    <t>N78.3 - Autre mise à disposition de ressources humaines</t>
  </si>
  <si>
    <t>N78.3.0 - Autre mise à disposition de ressources humaines</t>
  </si>
  <si>
    <t>N79 - Agences voyage voyagistes autr serv réservation activités liées</t>
  </si>
  <si>
    <t>N79.1 - Activités des agences de voyage et voyagistes</t>
  </si>
  <si>
    <t>N79.1.1 - Activités des agences de voyage</t>
  </si>
  <si>
    <t>N79.1.2 - Activités des voyagistes</t>
  </si>
  <si>
    <t>N79.9 - Autres services de réservation et activités liées</t>
  </si>
  <si>
    <t>N79.9.0 - Autres services de réservation et activités liées</t>
  </si>
  <si>
    <t>N80 - Enquêtes et sécurité</t>
  </si>
  <si>
    <t>N80.1 - Activités de sécurité privée</t>
  </si>
  <si>
    <t>N80.1.0 - Activités de sécurité privée</t>
  </si>
  <si>
    <t>N80.2 - Activités liées aux systèmes de sécurité</t>
  </si>
  <si>
    <t>N80.2.0 - Activités liées aux systèmes de sécurité</t>
  </si>
  <si>
    <t>N80.3 - Activités d'enquête</t>
  </si>
  <si>
    <t>N80.3.0 - Activités d'enquête</t>
  </si>
  <si>
    <t>N81 - Services relatifs aux bâtiments et aménagement paysager</t>
  </si>
  <si>
    <t>N81.1 - Activités combinées de soutien lié aux bâtiments</t>
  </si>
  <si>
    <t>N81.1.0 - Activités combinées de soutien lié aux bâtiments</t>
  </si>
  <si>
    <t>N81.2 - Activités de nettoyage</t>
  </si>
  <si>
    <t>N81.2.1 - Nettoyage courant des bâtiments</t>
  </si>
  <si>
    <t>N81.2.2 - Autres activités nettoyages bâtiments nettoyage industriel</t>
  </si>
  <si>
    <t>N81.2.9 - Autres services de nettoyage nca</t>
  </si>
  <si>
    <t>N81.3 - Services d'aménagement paysager</t>
  </si>
  <si>
    <t>N81.3.0 - Services d'aménagement paysager</t>
  </si>
  <si>
    <t>N82 - Activités ad autres activités soutien aux entreprises</t>
  </si>
  <si>
    <t>N82.1 - Activités administratives</t>
  </si>
  <si>
    <t>N82.1.1 - Services administratifs combinés de bureau</t>
  </si>
  <si>
    <t>N82.1.9 - Photocopie prépar documents autres activités spé soutien bureau</t>
  </si>
  <si>
    <t>N82.2 - Activités de centres d'appels</t>
  </si>
  <si>
    <t>N82.2.0 - Activités de centres d'appels</t>
  </si>
  <si>
    <t>N82.3 - Organisation de salons professionnels et congrès</t>
  </si>
  <si>
    <t>N82.3.0 - Organisation de salons professionnels et congrès</t>
  </si>
  <si>
    <t>N82.9 - Activités de soutien aux entreprises nca</t>
  </si>
  <si>
    <t>N82.9.2 - Conditionnement à façon</t>
  </si>
  <si>
    <t>N82.9.9 - Autres activités de soutien aux entreprises nca</t>
  </si>
  <si>
    <t>O - ADMINISTRATION PUBLIQUE</t>
  </si>
  <si>
    <t>O84 - Administration publique</t>
  </si>
  <si>
    <t>O84.1 - Administration générale économique et sociale</t>
  </si>
  <si>
    <t>O84.1.1 - Administration publique générale</t>
  </si>
  <si>
    <t>O84.1.2 - Tutelle des activités sociales</t>
  </si>
  <si>
    <t>O84.1.3 - Tutelle des activités économiques</t>
  </si>
  <si>
    <t>O84.2 - Services de prérogative publique</t>
  </si>
  <si>
    <t>O84.2.1 - Affaires étrangères</t>
  </si>
  <si>
    <t>O84.2.2 - Défense</t>
  </si>
  <si>
    <t>O84.2.3 - Justice</t>
  </si>
  <si>
    <t>O84.2.4 - Police</t>
  </si>
  <si>
    <t>O84.2.5 - Services du feu et de secours</t>
  </si>
  <si>
    <t>O84.3 - Sécurité sociale obligatoire</t>
  </si>
  <si>
    <t>O84.3.0 - Sécurité sociale obligatoire</t>
  </si>
  <si>
    <t>P - ENSEIGNEMENT</t>
  </si>
  <si>
    <t>P85 - Enseignement</t>
  </si>
  <si>
    <t>P85.1 - Enseignement préscolaire</t>
  </si>
  <si>
    <t>P85.1.0 - Enseignement préscolaire</t>
  </si>
  <si>
    <t>P85.2 - Enseignement primaire</t>
  </si>
  <si>
    <t>P85.2.0 - Enseignement primaire</t>
  </si>
  <si>
    <t>P85.3 - Enseignement secondaire</t>
  </si>
  <si>
    <t>P85.3.1 - Enseignement secondaire général</t>
  </si>
  <si>
    <t>P85.3.2 - Enseignement secondaire technique ou professionnel</t>
  </si>
  <si>
    <t>P85.4 - Enseignement supérieur</t>
  </si>
  <si>
    <t>P85.4.1 - Enseignement post-secondaire non tertiaire</t>
  </si>
  <si>
    <t>P85.4.2 - Enseignement tertiaire</t>
  </si>
  <si>
    <t>P85.5 - Autres activités d'enseignement</t>
  </si>
  <si>
    <t>P85.5.1 - Enseignement de disciplines sportives et d'activités de loisirs</t>
  </si>
  <si>
    <t>P85.5.2 - Enseignement culturel</t>
  </si>
  <si>
    <t>P85.5.3 - Enseignement de la conduite</t>
  </si>
  <si>
    <t>P85.5.9 - Enseignements divers</t>
  </si>
  <si>
    <t>P85.6 - Services de soutien à l'enseignement</t>
  </si>
  <si>
    <t>P85.6.0 - Services de soutien à l'enseignement</t>
  </si>
  <si>
    <t>Q - SANTÉ HUMAINE ET ACTION SOCIALE</t>
  </si>
  <si>
    <t>Q86 - Activités pour la santé humaine</t>
  </si>
  <si>
    <t>Q86.1 - Activités hospitalières</t>
  </si>
  <si>
    <t>Q86.1.0 - Activités hospitalières</t>
  </si>
  <si>
    <t>Q86.2 - Pratique médicale et dentaire</t>
  </si>
  <si>
    <t>Q86.2.1 - Pratique médicale généraliste</t>
  </si>
  <si>
    <t>Q86.2.2 - Pratique médicale spécialisée</t>
  </si>
  <si>
    <t>Q86.2.3 - Pratique dentaire</t>
  </si>
  <si>
    <t>Q86.9 - Autres activités pour la santé humaine</t>
  </si>
  <si>
    <t>Q86.9.0 - Autres activités pour la santé humaine</t>
  </si>
  <si>
    <t>Q87 - Activités de soins résidentiels</t>
  </si>
  <si>
    <t>Q87.1 - Établissements de soins infirmiers résidentiels</t>
  </si>
  <si>
    <t>Q87.1.0 - Établissements de soins infirmiers résidentiels</t>
  </si>
  <si>
    <t>Q87.3 - Activités soins résidentiels pour personnes âgées pour handicapés</t>
  </si>
  <si>
    <t>Q87.9 - Autres activités de soins résidentiels nca</t>
  </si>
  <si>
    <t>Q87.9.0 - Autres activités de soins résidentiels nca</t>
  </si>
  <si>
    <t>Q88 - Action sociale sans hébergement</t>
  </si>
  <si>
    <t>Q88.1 - Action sociale sans héberg pour personnes âgées pour handicapés</t>
  </si>
  <si>
    <t>Q88.1.0 - Action sociale sans héberg pour personnes âgées pour handicapés</t>
  </si>
  <si>
    <t>Q88.9 - Autre action sociale sans hébergement</t>
  </si>
  <si>
    <t>Q88.9.1 - Activités des crèches et garderies d'enfants</t>
  </si>
  <si>
    <t>Q88.9.9 - Autre action sociale sans hébergement nca</t>
  </si>
  <si>
    <t>R - ARTS SPECTACLES ET ACTIVITÉS RÉCRÉATIVES</t>
  </si>
  <si>
    <t>R90 - Activités créatives artistiques et de spectacle</t>
  </si>
  <si>
    <t>R90.0 - Activités créatives artistiques et de spectacle</t>
  </si>
  <si>
    <t>R90.0.1 - Arts du spectacle vivant</t>
  </si>
  <si>
    <t>R90.0.2 - Activités de soutien au spectacle vivant</t>
  </si>
  <si>
    <t>R90.0.3 - Création artistique</t>
  </si>
  <si>
    <t>R90.0.4 - Gestion de salles de spectacles</t>
  </si>
  <si>
    <t>R91 - Autres activités culturelles</t>
  </si>
  <si>
    <t>R91.0 - Autres activités culturelles</t>
  </si>
  <si>
    <t>R91.0.1 - Gestion des bibliothèques</t>
  </si>
  <si>
    <t>R91.0.2 - Gestion des musées</t>
  </si>
  <si>
    <t>R91.0.3 - Gestion sites monuments historiques attractions tourist similaire</t>
  </si>
  <si>
    <t>R91.0.4 - Gestion du patrimoine naturel</t>
  </si>
  <si>
    <t>R92 - Organisation de jeux de hasard et d'argent</t>
  </si>
  <si>
    <t>R92.0 - Organisation de jeux de hasard et d'argent</t>
  </si>
  <si>
    <t>R92.0.0 - Organisation de jeux de hasard et d'argent</t>
  </si>
  <si>
    <t>R93 - Activités sportives récréatives et de loisirs</t>
  </si>
  <si>
    <t>R93.1 - Activités liées au sport</t>
  </si>
  <si>
    <t>R93.1.1 - Gestion d'installations sportives</t>
  </si>
  <si>
    <t>R93.1.2 - Activités de clubs de sports</t>
  </si>
  <si>
    <t>R93.1.3 - Activités des centres de culture physique</t>
  </si>
  <si>
    <t>R93.1.9 - Autres activités liées au sport</t>
  </si>
  <si>
    <t>R93.2 - Autres activités récréatives et de loisirs</t>
  </si>
  <si>
    <t>R93.2.1 - Activités des parcs d'attractions et parcs à thèmes</t>
  </si>
  <si>
    <t>R93.2.9 - Autres activités récréatives et de loisirs nca</t>
  </si>
  <si>
    <t>S - AUTRES ACTIVITÉS DE SERVICES</t>
  </si>
  <si>
    <t>S94 - Activités des organisations associatives</t>
  </si>
  <si>
    <t>S94.1 - Activités des organisations économiques</t>
  </si>
  <si>
    <t>S94.1.1 - Activités des organisations patronales et consulaires</t>
  </si>
  <si>
    <t>S94.1.2 - Activités des organisations professionnelles</t>
  </si>
  <si>
    <t>S94.2 - Activités des syndicats de salariés</t>
  </si>
  <si>
    <t>S94.2.0 - Activités des syndicats de salariés</t>
  </si>
  <si>
    <t>S94.9 - Activités des autres organisations associatives</t>
  </si>
  <si>
    <t>S94.9.1 - Activités des organisations religieuses</t>
  </si>
  <si>
    <t>S94.9.2 - Activités des organisations politiques</t>
  </si>
  <si>
    <t>S94.9.9 - Activités des organisations associatives nca</t>
  </si>
  <si>
    <t>S95 - Réparation d'ordinateurs et de biens personnels et domestiques</t>
  </si>
  <si>
    <t>S95.1 - Réparation d'ordinateurs et d'équipements de communication</t>
  </si>
  <si>
    <t>S95.1.1 - Réparation d'ordinateurs et d'équipements périphériques</t>
  </si>
  <si>
    <t>S95.1.2 - Réparation d'équipements de communication</t>
  </si>
  <si>
    <t>S95.2 - Réparation de biens personnels et domestiques</t>
  </si>
  <si>
    <t>S95.2.1 - Réparation de produits électroniques grand public</t>
  </si>
  <si>
    <t>S95.2.2 - Répar appareil électroménager équipement pour la maison le jardin</t>
  </si>
  <si>
    <t>S95.2.3 - Réparation de chaussures et d'articles en cuir</t>
  </si>
  <si>
    <t>S95.2.4 - Réparation de meubles et d'équipements du foyer</t>
  </si>
  <si>
    <t>S95.2.5 - Réparation d'articles d'horlogerie et de bijouterie</t>
  </si>
  <si>
    <t>S95.2.9 - Réparation de biens personnels et domestiques nca</t>
  </si>
  <si>
    <t>S96 - Services personnels</t>
  </si>
  <si>
    <t>S96.0 - Services personnels</t>
  </si>
  <si>
    <t>S96.0.1 - Blanchisserie-teinturerie</t>
  </si>
  <si>
    <t>S96.0.2 - Coiffure et soins de beauté</t>
  </si>
  <si>
    <t>S96.0.3 - Services funéraires</t>
  </si>
  <si>
    <t>S96.0.4 - Entretien corporel</t>
  </si>
  <si>
    <t>S96.0.9 - Autres services personnels</t>
  </si>
  <si>
    <t>T - ACTIVITÉS MÉNAGES (EMPLOYEURS; PROD BIENS SERV PR USAGE PROPRE)</t>
  </si>
  <si>
    <t>U - ACTIVITÉS EXTRA-TERRITORIALES</t>
  </si>
  <si>
    <t>U99 - Activités extra-territoriales</t>
  </si>
  <si>
    <t>U99.0 - Activités extra-territoriales</t>
  </si>
  <si>
    <t>U99.0.0 - Activités extra-territoriales</t>
  </si>
  <si>
    <t>C16.2.9 - Fabrication d'objets divers en bois ou en liège vannerie sparterie</t>
  </si>
  <si>
    <t>C17.2.1 - Fabrication papier carton ondulés d'emballages en papier ou en carton</t>
  </si>
  <si>
    <t>C20.1 - Fabrication produits chimiques azotés d'engrais caoutchouc synthétique</t>
  </si>
  <si>
    <t>C22.2.1 - Fabrication plaques feuilles tubes profilés en matières plastiques</t>
  </si>
  <si>
    <t>C22.2.3 - Fabrication d'éléments en matières plastiques pour la construction</t>
  </si>
  <si>
    <t>C23.4.1 - Fabrication d'articles céramiques à usage domestique ou ornemental</t>
  </si>
  <si>
    <t>C24.2 - Fabrication tubes tuyaux profilés creux accessoires corresp en acier</t>
  </si>
  <si>
    <t>C24.2.0 - Fabrication tubes tuyaux profilés creux accessoires corresp en acier</t>
  </si>
  <si>
    <t>C26.5 - Fabrication d'instruments et d'appareils de mesure; horlogerie</t>
  </si>
  <si>
    <t>C26.6 - Fabrication équipement irradiation médicale électroméd électrothérapeut</t>
  </si>
  <si>
    <t>C26.6.0 - Fabrication équipement irradiation médicale électroméd électrothérapeut</t>
  </si>
  <si>
    <t>C27.1 - Fabrication moteurs génératrices transformateurs électriques</t>
  </si>
  <si>
    <t>C28.2.3 - Fabrication machine équipement bureau sauf ordinateurs équipement périph</t>
  </si>
  <si>
    <t>G46.1.1 - Interméd du Commerce en matières premières agricoles animaux vivants</t>
  </si>
  <si>
    <t>G46.1.2 - Interméd du Commerce en combustib métaux minéraux produits chimiques</t>
  </si>
  <si>
    <t>G46.1.4 - Interméd du Commerce en machines équipements industriels navire avion</t>
  </si>
  <si>
    <t>G46.1.5 - Intermédiaires du Commerce en meubles articles ménage quincaillerie</t>
  </si>
  <si>
    <t>G46.1.6 - Interméd du Commerce habillement fourrure chaussure article en cuir</t>
  </si>
  <si>
    <t>G46.2.1 - Commerce gros céréales tabac non manufacturé aliments pour le bétail</t>
  </si>
  <si>
    <t>G46.5 - Commerce gros équipements techno information la communication TIC</t>
  </si>
  <si>
    <t>G46.5.1 - Commerce gros ordinateurs équipements informatiques périph logiciels</t>
  </si>
  <si>
    <t>G46.5.2 - Commerce gros d'équipements compo électroniques télécommunication</t>
  </si>
  <si>
    <t>G46.6.3 - Commerce gros machines pour extract la construction le génie civil</t>
  </si>
  <si>
    <t>G47.1.1 - Commerce détail en magasin non spécialisé à prédominance alimentaire</t>
  </si>
  <si>
    <t>G47.1.9 - Commerce détail en magasin non spé sans prédominance alimentaire</t>
  </si>
  <si>
    <t>G47.4 - Commerce détail équipem technologie communication TIC en magasin spé</t>
  </si>
  <si>
    <t>G47.4.1 - Commerce détail ordinateurs unités périph logiciels en magasin spé</t>
  </si>
  <si>
    <t>G47.5 - Commerce détail d'autres équipements du foyer en magasin spécialisé</t>
  </si>
  <si>
    <t>G47.5.2 - Commerce détail quincaillerie peintures verres en magasin spécialisé</t>
  </si>
  <si>
    <t>G47.5.3 - Commerce détail tapis moquettes revêtements murs sols en magasin spé</t>
  </si>
  <si>
    <t>G47.5.9 - Commerce détail meuble appareil éclairage ménage nca en mag spé</t>
  </si>
  <si>
    <t>G47.6.3 - Commerce détail d'enregistrements musicaux vidéo en magasin spé</t>
  </si>
  <si>
    <t>G47.7.2 - Commerce détail chaussures d'articles en cuir en magasin spécialisé</t>
  </si>
  <si>
    <t>G47.7.4 - Commerce détail d'articles médicaux orthopédiques en magasin spé</t>
  </si>
  <si>
    <t>G47.7.7 - Commerce détail d'articles d'horlogerie bijouterie en magasin spé</t>
  </si>
  <si>
    <t>G47.8.2 - Commerce détail textiles habillement chaussures sur éventaires marché</t>
  </si>
  <si>
    <t>M71 - Activités architect ingénierie activités contrôle analyses techniques</t>
  </si>
  <si>
    <t>N82.9.1 - Activités agence recouvr facture sociétés info finan sur la clientèle</t>
  </si>
  <si>
    <t>Q87.2 - Activités soins résidentiels pr handicapé malades mentaux toxicomanes</t>
  </si>
  <si>
    <t>Q87.2.0 - Activités soins résidentiels pr handicapé malades mentaux toxicomanes</t>
  </si>
  <si>
    <t>T97 - Activités ménages en tant qu'employeurs personnel domestique</t>
  </si>
  <si>
    <t>T97.0 - Activités ménages en tant qu'employeurs personnel domestique</t>
  </si>
  <si>
    <t>T97.0.0 - Activités ménages en tant qu'employeurs personnel domestique</t>
  </si>
  <si>
    <t>T98 - Activités indiff ménages (producteurs biens serv pr usage propre)</t>
  </si>
  <si>
    <t>T98.1 - Activités indiff ménages (producteurs biens serv pr usage propre)</t>
  </si>
  <si>
    <t>T98.1.0 - Activités indiff ménages (producteurs biens serv pr usage propre)</t>
  </si>
  <si>
    <t>T98.2 - Activités indiff ménages (producteurs service pr usage propre)</t>
  </si>
  <si>
    <t>T98.2.0 - Activités indiff ménages (producteurs service pr usage propre)</t>
  </si>
  <si>
    <t>100: NACE</t>
  </si>
  <si>
    <t>Metric: Valorisation des biens immobiliers</t>
  </si>
  <si>
    <t>ei330</t>
  </si>
  <si>
    <t>101: Liste des Pays ISO</t>
  </si>
  <si>
    <t>Q87.3.0 - Activités soins résidentiels personnes âgées handicapés</t>
  </si>
  <si>
    <t>FRANCE</t>
  </si>
  <si>
    <t>France (FR.13/FR.14)</t>
  </si>
  <si>
    <t>Dommages aux biens consécutifs aux atteintes aux systèmes d'information et de communication [32]</t>
  </si>
  <si>
    <t>Pertes pécuniaires consécutives aux atteintes aux systèmes d'information et de communication [33]</t>
  </si>
  <si>
    <t>Non Vie [20-33]</t>
  </si>
  <si>
    <t>e1292</t>
  </si>
  <si>
    <t>e1293</t>
  </si>
  <si>
    <t>e1294</t>
  </si>
  <si>
    <t>122: Type d'opérations par catégories comptables [170]</t>
  </si>
  <si>
    <t>144: Classification des activités Vie [170]</t>
  </si>
  <si>
    <t>133: Classification des activités Vie [170]</t>
  </si>
  <si>
    <t>orpsnat</t>
  </si>
  <si>
    <t>http://acpr.banque-france.fr/xbrl/orpsnat</t>
  </si>
  <si>
    <t>http://acpr.banque-france.fr/xbrl/orpsnat/dict/met</t>
  </si>
  <si>
    <t>http://acpr.banque-france.fr/xbrl/orpsnat/dict/dim</t>
  </si>
  <si>
    <t>http://acpr.banque-france.fr/xbrl/orpsnat/dict/dom</t>
  </si>
  <si>
    <t>Titres participatifs admis en constitution de la marge de solvabilité</t>
  </si>
  <si>
    <t>Autres emprunts et titres subordonnés admis en constitution de la marge de solvabilité</t>
  </si>
  <si>
    <t>Emprunts et titres subordonnés non admis en constitution de la marge de solvabilité</t>
  </si>
  <si>
    <t>Metric: Emission des passifs subordonnés</t>
  </si>
  <si>
    <t>Metric: Remboursement des passifs subordonnés</t>
  </si>
  <si>
    <t>mi500</t>
  </si>
  <si>
    <t>mi501</t>
  </si>
  <si>
    <t>Metric: Autres mouvements de diminution des passifs subordonnés</t>
  </si>
  <si>
    <t>mi502</t>
  </si>
  <si>
    <t>mi503</t>
  </si>
  <si>
    <t>Metric: Code ISO Devise</t>
  </si>
  <si>
    <t>Metric: Contrepartie</t>
  </si>
  <si>
    <t>ei504</t>
  </si>
  <si>
    <t>si505</t>
  </si>
  <si>
    <t>Metric: Titre côté</t>
  </si>
  <si>
    <t>Metric: Date d'émission</t>
  </si>
  <si>
    <t>di507</t>
  </si>
  <si>
    <t>Metric: Date de maturité</t>
  </si>
  <si>
    <t>Metric: Montant remboursé au cours de l'exercice</t>
  </si>
  <si>
    <t>Metric: Taux d'intérêt nominal</t>
  </si>
  <si>
    <t>Metric: Période de préavis pour modification ou remboursement total</t>
  </si>
  <si>
    <t>di508</t>
  </si>
  <si>
    <t>di509</t>
  </si>
  <si>
    <t>di510</t>
  </si>
  <si>
    <t>si514</t>
  </si>
  <si>
    <t>si515</t>
  </si>
  <si>
    <t>XC</t>
  </si>
  <si>
    <t>bi506</t>
  </si>
  <si>
    <t>Metric: Pourcentage des titres subordonnés détaillés</t>
  </si>
  <si>
    <t>pi512</t>
  </si>
  <si>
    <t>pi513</t>
  </si>
  <si>
    <t>mi511</t>
  </si>
  <si>
    <t>Metric: Sous-total des titres subordonnés détaillés</t>
  </si>
  <si>
    <t>mi516</t>
  </si>
  <si>
    <t>pi517</t>
  </si>
  <si>
    <t>XD</t>
  </si>
  <si>
    <t>XE</t>
  </si>
  <si>
    <t>DD</t>
  </si>
  <si>
    <t>Prévision de la distribution des dividendes</t>
  </si>
  <si>
    <t>1: Currency</t>
  </si>
  <si>
    <t>EUR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</si>
  <si>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</si>
  <si>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</si>
  <si>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</si>
  <si>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</si>
  <si>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</si>
  <si>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</si>
  <si>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</si>
  <si>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</si>
  <si>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</si>
  <si>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</si>
  <si>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</si>
  <si>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</si>
  <si>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</si>
  <si>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</si>
  <si>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</si>
  <si>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</si>
  <si>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</si>
  <si>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</si>
  <si>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</si>
  <si>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</si>
  <si>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</si>
  <si>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</si>
  <si>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</si>
  <si>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</si>
  <si>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</si>
  <si>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</si>
  <si>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BYN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</si>
  <si>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</si>
  <si>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</si>
  <si>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</si>
  <si>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</si>
  <si>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</si>
  <si>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</si>
  <si>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</si>
  <si>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</si>
  <si>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</si>
  <si>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</si>
  <si>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</si>
  <si>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</si>
  <si>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</si>
  <si>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</si>
  <si>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</si>
  <si>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</si>
  <si>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</si>
  <si>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</si>
  <si>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</si>
  <si>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</si>
  <si>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</si>
  <si>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</si>
  <si>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</si>
  <si>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</si>
  <si>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</si>
  <si>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</si>
  <si>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</si>
  <si>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</si>
  <si>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</si>
  <si>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</si>
  <si>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</si>
  <si>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</si>
  <si>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</si>
  <si>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</si>
  <si>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</si>
  <si>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</si>
  <si>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</si>
  <si>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</si>
  <si>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</si>
  <si>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</si>
  <si>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</si>
  <si>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</si>
  <si>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</si>
  <si>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</si>
  <si>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</si>
  <si>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</si>
  <si>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</si>
  <si>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</si>
  <si>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</si>
  <si>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</si>
  <si>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</si>
  <si>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</si>
  <si>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</si>
  <si>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</si>
  <si>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</si>
  <si>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</si>
  <si>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</si>
  <si>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</si>
  <si>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</si>
  <si>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</si>
  <si>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</si>
  <si>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</si>
  <si>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</si>
  <si>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</si>
  <si>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</si>
  <si>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</si>
  <si>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</si>
  <si>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</si>
  <si>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</si>
  <si>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</si>
  <si>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</si>
  <si>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</si>
  <si>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</si>
  <si>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</si>
  <si>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</si>
  <si>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MRU</t>
  </si>
  <si>
    <t>MXN</t>
  </si>
  <si>
    <t>MXV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</si>
  <si>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</si>
  <si>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</si>
  <si>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</si>
  <si>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</si>
  <si>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</si>
  <si>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</si>
  <si>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</si>
  <si>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</si>
  <si>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</si>
  <si>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</si>
  <si>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</si>
  <si>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</si>
  <si>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</si>
  <si>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</si>
  <si>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</si>
  <si>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</si>
  <si>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</si>
  <si>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</si>
  <si>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</si>
  <si>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</si>
  <si>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</si>
  <si>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</si>
  <si>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</si>
  <si>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</si>
  <si>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</si>
  <si>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</si>
  <si>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</si>
  <si>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</si>
  <si>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</si>
  <si>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</si>
  <si>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</si>
  <si>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STD</t>
  </si>
  <si>
    <t>SYP</t>
  </si>
  <si>
    <t>SLE</t>
  </si>
  <si>
    <t>SZL</t>
  </si>
  <si>
    <t>THB</t>
  </si>
  <si>
    <t>TJS</t>
  </si>
  <si>
    <t>SSP</t>
  </si>
  <si>
    <t>TMT</t>
  </si>
  <si>
    <t>TND</t>
  </si>
  <si>
    <t>STN</t>
  </si>
  <si>
    <t>TOP</t>
  </si>
  <si>
    <t>SVC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</si>
  <si>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</si>
  <si>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</si>
  <si>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</si>
  <si>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</si>
  <si>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</si>
  <si>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</si>
  <si>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</si>
  <si>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</si>
  <si>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</si>
  <si>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UYU</t>
  </si>
  <si>
    <t>UZS</t>
  </si>
  <si>
    <t>VEF</t>
  </si>
  <si>
    <t>VND</t>
  </si>
  <si>
    <t>VUV</t>
  </si>
  <si>
    <t>WST</t>
  </si>
  <si>
    <t>XAF</t>
  </si>
  <si>
    <t>XAG</t>
  </si>
  <si>
    <t>UYI</t>
  </si>
  <si>
    <t>XAU</t>
  </si>
  <si>
    <t>XBA</t>
  </si>
  <si>
    <t>UYW</t>
  </si>
  <si>
    <t>XBB</t>
  </si>
  <si>
    <t>XBC</t>
  </si>
  <si>
    <t>XBD</t>
  </si>
  <si>
    <t>VES</t>
  </si>
  <si>
    <t>XCD</t>
  </si>
  <si>
    <t>XDR</t>
  </si>
  <si>
    <t>XFU</t>
  </si>
  <si>
    <t>XOF</t>
  </si>
  <si>
    <t>XPD</t>
  </si>
  <si>
    <t>XPF</t>
  </si>
  <si>
    <t>XPT</t>
  </si>
  <si>
    <t>XTS</t>
  </si>
  <si>
    <t>XXX</t>
  </si>
  <si>
    <t>YER</t>
  </si>
  <si>
    <t>ZAR</t>
  </si>
  <si>
    <t>ZMK</t>
  </si>
  <si>
    <t>ZWL</t>
  </si>
  <si>
    <t>Local</t>
  </si>
  <si>
    <t>Foreign</t>
  </si>
  <si>
    <t>Reporting currency</t>
  </si>
  <si>
    <t>Other than reporting currency</t>
  </si>
  <si>
    <t>XSU</t>
  </si>
  <si>
    <t>XUA</t>
  </si>
  <si>
    <t>ZMW</t>
  </si>
  <si>
    <t>Temporary identifier for currency 1</t>
  </si>
  <si>
    <t>Temporary identifier for currency 2</t>
  </si>
  <si>
    <t>x6</t>
  </si>
  <si>
    <t>Temporary identifier for currency 3</t>
  </si>
  <si>
    <t>x7</t>
  </si>
  <si>
    <t>Aggregated currencies due to application of threshold</t>
  </si>
  <si>
    <t>x8</t>
  </si>
  <si>
    <t>Metric: Dénomination du titre</t>
  </si>
  <si>
    <t>Metric: Montant nominal initial</t>
  </si>
  <si>
    <t>Engagement PER (Autres contrats individuels d'assurance vie à prime unique ou versements libres y compris groupes ouverts) [4]</t>
  </si>
  <si>
    <t>Hors engagement PER (Autres contrats individuels d'assurance vie à prime unique ou versements libres y compris groupes ouverts) [4]</t>
  </si>
  <si>
    <t>Engagement PER (Autres contrats individuels d'assurance vie à primes périodiques y compris groupes ouverts) [5]</t>
  </si>
  <si>
    <t>Hors engagement PER (Autres contrats individuels d'assurance vie à primes périodiques y compris groupes ouverts) [5]</t>
  </si>
  <si>
    <t>Hors engagement PER (Contrats collectifs d'assurance en cas de vie) [7]</t>
  </si>
  <si>
    <t>Engagement PER (Contrats collectifs d'assurance en cas de vie) [7]</t>
  </si>
  <si>
    <t>Hors engagement PER (Contrats d'assurance vie ou de capitalisation en unités de compte à prime unique ou versements libres) [8]</t>
  </si>
  <si>
    <t>Engagement PER (Contrats d'assurance vie ou de capitalisation en unités de compte à prime unique ou versements libres) [8]</t>
  </si>
  <si>
    <t>Hors engagement PER (Contrats d'assurance vie ou de capitalisation en unités de compte à primes périodiques) [9]</t>
  </si>
  <si>
    <t>Engagement PER (Contrats d'assurance vie ou de capitalisation en unités de compte à primes périodiques) [9]</t>
  </si>
  <si>
    <t>Garanties collectives - PER</t>
  </si>
  <si>
    <t>Comptabilité générale hors contrats à capital variable</t>
  </si>
  <si>
    <t>Contrats à capital variable de la comptabilité générale</t>
  </si>
  <si>
    <t>Branche 26</t>
  </si>
  <si>
    <t>Diversifiés</t>
  </si>
  <si>
    <t>Comptabilité auxiliaire d'affection ne relevant pas d'opérations légalement cantonnées, et hors contrats à capital variable</t>
  </si>
  <si>
    <t>Contrats à capital variable faisant l'objet d'une comptabilité auxiliaire d'affectation ne relevant pas d'opérations légalement cantonnées</t>
  </si>
  <si>
    <t>Metric: Comptabilité d'affectation</t>
  </si>
  <si>
    <t>ei518</t>
  </si>
  <si>
    <t>RC.13.07, RC.13.08</t>
  </si>
  <si>
    <t>RC.20.01</t>
  </si>
  <si>
    <t>Metric: Garantie incapacité</t>
  </si>
  <si>
    <t>Metric: Garantie invalidité</t>
  </si>
  <si>
    <t>Metric: Autre type de Garanties</t>
  </si>
  <si>
    <t>Metric: Possibilité de rachat collectif</t>
  </si>
  <si>
    <t>bi519</t>
  </si>
  <si>
    <t>bi520</t>
  </si>
  <si>
    <t>bi521</t>
  </si>
  <si>
    <t>bi522</t>
  </si>
  <si>
    <t>Metric: Capitaux ou rentes garantis</t>
  </si>
  <si>
    <t>mi523</t>
  </si>
  <si>
    <t>Metric: Durée moyenne résiduelle jusqu'au passage en retraite</t>
  </si>
  <si>
    <t>ri524</t>
  </si>
  <si>
    <t>Metric: Chargements de gestion</t>
  </si>
  <si>
    <t>Metric: Montant de revalorisation non discrétionnaire</t>
  </si>
  <si>
    <t>mi525</t>
  </si>
  <si>
    <t>mi526</t>
  </si>
  <si>
    <t>Metric: Montant de revalorisation de la rente pour les contrats en service</t>
  </si>
  <si>
    <t>mi527</t>
  </si>
  <si>
    <t>Metric: Montant des encours des adhérents passant de la phase de constitution à la phase de restitution</t>
  </si>
  <si>
    <t>Metric: Montant des encours des adhérents décédés au cours de l'année</t>
  </si>
  <si>
    <t>mi528</t>
  </si>
  <si>
    <t>mi529</t>
  </si>
  <si>
    <t>Metric: Capitaux ou rentes cédés</t>
  </si>
  <si>
    <t>mi530</t>
  </si>
  <si>
    <t>Metric: Provisions mathématiques cédées</t>
  </si>
  <si>
    <t>mi531</t>
  </si>
  <si>
    <t>XF</t>
  </si>
  <si>
    <t>RC.20.01 line identification</t>
  </si>
  <si>
    <t>Metric: Nombre de groupes homogènes de contrats</t>
  </si>
  <si>
    <t>ii532</t>
  </si>
  <si>
    <t>Groupe homogène de contrats 4</t>
  </si>
  <si>
    <t>Groupe homogène de contrats 5</t>
  </si>
  <si>
    <t>Groupe homogène de contrats 6</t>
  </si>
  <si>
    <t>Groupe homogène de contrats 7</t>
  </si>
  <si>
    <t>Groupe homogène de contrats 8</t>
  </si>
  <si>
    <t>Groupe homogène de contrats 9</t>
  </si>
  <si>
    <t>Groupe homogène de contrats 10</t>
  </si>
  <si>
    <t>Groupe homogène de contrats 11</t>
  </si>
  <si>
    <t>Groupe homogène de contrats 12</t>
  </si>
  <si>
    <t>Groupe homogène de contrats 13</t>
  </si>
  <si>
    <t>Groupe homogène de contrats 14</t>
  </si>
  <si>
    <t>Groupe homogène de contrats 15</t>
  </si>
  <si>
    <t>Groupe homogène de contrats 16</t>
  </si>
  <si>
    <t>Groupe homogène de contrats 17</t>
  </si>
  <si>
    <t>Groupe homogène de contrats 18</t>
  </si>
  <si>
    <t>Groupe homogène de contrats 19</t>
  </si>
  <si>
    <t>Groupe homogène de contrats 20</t>
  </si>
  <si>
    <t>Groupe homogène de contrats 21</t>
  </si>
  <si>
    <t>Groupe homogène de contrats 22</t>
  </si>
  <si>
    <t>Groupe homogène de contrats 23</t>
  </si>
  <si>
    <t>Groupe homogène de contrats 24</t>
  </si>
  <si>
    <t>Groupe homogène de contrats 25</t>
  </si>
  <si>
    <t>Groupe homogène de contrats 26</t>
  </si>
  <si>
    <t>Groupe homogène de contrats 27</t>
  </si>
  <si>
    <t>Groupe homogène de contrats 28</t>
  </si>
  <si>
    <t>Groupe homogène de contrats 29</t>
  </si>
  <si>
    <t>Groupe homogène de contrats 30</t>
  </si>
  <si>
    <t>Groupe homogène de contrats 31</t>
  </si>
  <si>
    <t>Groupe homogène de contrats 32</t>
  </si>
  <si>
    <t>Groupe homogène de contrats 33</t>
  </si>
  <si>
    <t>Groupe homogène de contrats 34</t>
  </si>
  <si>
    <t>Groupe homogène de contrats 35</t>
  </si>
  <si>
    <t>Groupe homogène de contrats 36</t>
  </si>
  <si>
    <t>Groupe homogène de contrats 37</t>
  </si>
  <si>
    <t>Groupe homogène de contrats 38</t>
  </si>
  <si>
    <t>Groupe homogène de contrats 39</t>
  </si>
  <si>
    <t>Groupe homogène de contrats 40</t>
  </si>
  <si>
    <t>Groupe homogène de contrats 41</t>
  </si>
  <si>
    <t>Groupe homogène de contrats 42</t>
  </si>
  <si>
    <t>Groupe homogène de contrats 43</t>
  </si>
  <si>
    <t>Groupe homogène de contrats 44</t>
  </si>
  <si>
    <t>Groupe homogène de contrats 45</t>
  </si>
  <si>
    <t>Groupe homogène de contrats 46</t>
  </si>
  <si>
    <t>Autres groupes homogènes de contrats</t>
  </si>
  <si>
    <t>RC.27.01</t>
  </si>
  <si>
    <t>Groupe homogène de contrats 47</t>
  </si>
  <si>
    <t>Groupe homogène de contrats 48</t>
  </si>
  <si>
    <t>Groupe homogène de contrats 49</t>
  </si>
  <si>
    <t>Groupe homogène de contrats 50</t>
  </si>
  <si>
    <t>N+31 et supérieurs</t>
  </si>
  <si>
    <t>110: Groupes homogènes de contrats (provision globale de gestion)[orpsnat 100]</t>
  </si>
  <si>
    <t>500: Prévision distribution des dividendes [orpsnat 100]</t>
  </si>
  <si>
    <t>201: Comptabilité d'affectation [orpsnat 100]</t>
  </si>
  <si>
    <t>200: Type d'opérations par catégories comptables [orpsnat 100]</t>
  </si>
  <si>
    <t>Metric: Ressources (calcul de la PG)</t>
  </si>
  <si>
    <t>Metric: Dépenses (calcul de la PG)</t>
  </si>
  <si>
    <t>Metric: Ressources moins dépenses (calcul de la PG)</t>
  </si>
  <si>
    <t>Metric: Ressources moins dépenses actualisées (calcul de la PG)</t>
  </si>
  <si>
    <t>Metric: Rendement hors plus-values du portefeuille obligataire</t>
  </si>
  <si>
    <t>Metric: Taux représentant 75 % du taux moyen semestriel des emprunts d'Etat</t>
  </si>
  <si>
    <t>Metric: Taux représentant 60 % du taux moyen semestriel des emprunts d'Etat</t>
  </si>
  <si>
    <t>pi533</t>
  </si>
  <si>
    <t>pi534</t>
  </si>
  <si>
    <t>pi559</t>
  </si>
  <si>
    <t>mi536</t>
  </si>
  <si>
    <t>mi537</t>
  </si>
  <si>
    <t>mi538</t>
  </si>
  <si>
    <t>mi539</t>
  </si>
  <si>
    <t>mi540</t>
  </si>
  <si>
    <t>mi543</t>
  </si>
  <si>
    <t>mi544</t>
  </si>
  <si>
    <t>mi545</t>
  </si>
  <si>
    <t>mi546</t>
  </si>
  <si>
    <t>mi547</t>
  </si>
  <si>
    <t>mi548</t>
  </si>
  <si>
    <t>mi549</t>
  </si>
  <si>
    <t>mi550</t>
  </si>
  <si>
    <t>mi551</t>
  </si>
  <si>
    <t>mi552</t>
  </si>
  <si>
    <t>Première méthode de calcul de la PAF</t>
  </si>
  <si>
    <t>Deuxième méthode de calcul de la PAF</t>
  </si>
  <si>
    <t>Troisième méthode de calcul de la PAF</t>
  </si>
  <si>
    <t>120: Méthode de calcul de la PAF [orpsnat 100]</t>
  </si>
  <si>
    <t>mi562</t>
  </si>
  <si>
    <t>Metric: Projection des paiements futurs (calcul de la PAF)</t>
  </si>
  <si>
    <t>N+31</t>
  </si>
  <si>
    <t>N+41</t>
  </si>
  <si>
    <t>N+32</t>
  </si>
  <si>
    <t>N+33</t>
  </si>
  <si>
    <t>N+34</t>
  </si>
  <si>
    <t>N+35</t>
  </si>
  <si>
    <t>N+36</t>
  </si>
  <si>
    <t>N+37</t>
  </si>
  <si>
    <t>N+38</t>
  </si>
  <si>
    <t>N+39</t>
  </si>
  <si>
    <t>N+40</t>
  </si>
  <si>
    <t>N+42</t>
  </si>
  <si>
    <t>N+43</t>
  </si>
  <si>
    <t>N+44</t>
  </si>
  <si>
    <t>N+45</t>
  </si>
  <si>
    <t>N+46</t>
  </si>
  <si>
    <t>N+47</t>
  </si>
  <si>
    <t>N+48</t>
  </si>
  <si>
    <t>N+49</t>
  </si>
  <si>
    <t>N+50</t>
  </si>
  <si>
    <t>RF.28.01, RG.28.01</t>
  </si>
  <si>
    <t>200: Calcul de la Provision de gestion [orpsnat 100]</t>
  </si>
  <si>
    <t>201: Projection des paiements futurs (calcul de la PAF) [orpsnat 100]</t>
  </si>
  <si>
    <t>mi573</t>
  </si>
  <si>
    <t>mi574</t>
  </si>
  <si>
    <t>mi575</t>
  </si>
  <si>
    <t>mi576</t>
  </si>
  <si>
    <t>mi577</t>
  </si>
  <si>
    <t>mi579</t>
  </si>
  <si>
    <t>Metric: Valorisation ORPS</t>
  </si>
  <si>
    <t>Metric: Variation des capitaux propres pour les FRPS</t>
  </si>
  <si>
    <t>Metric: Variation des capitaux propres pour les MRPS et URPS</t>
  </si>
  <si>
    <t>Metric: Variation des capitaux propres pour les IRPS</t>
  </si>
  <si>
    <t>ei585</t>
  </si>
  <si>
    <t>ei586</t>
  </si>
  <si>
    <t>ei587</t>
  </si>
  <si>
    <t>Metric: Comparaison de la PB minimale avec le montant de PB effectif de l'exercice</t>
  </si>
  <si>
    <t>Metric: Provision globale de gestion</t>
  </si>
  <si>
    <t>ei584</t>
  </si>
  <si>
    <t>Metric: Montant calculé</t>
  </si>
  <si>
    <t>f2000</t>
  </si>
  <si>
    <t>f2001</t>
  </si>
  <si>
    <t>f2002</t>
  </si>
  <si>
    <t>f2003</t>
  </si>
  <si>
    <t>f2004</t>
  </si>
  <si>
    <t>f2005</t>
  </si>
  <si>
    <t>f2006</t>
  </si>
  <si>
    <t>f2007</t>
  </si>
  <si>
    <t>f2008</t>
  </si>
  <si>
    <t>f2009</t>
  </si>
  <si>
    <t>f2010</t>
  </si>
  <si>
    <t>f2011</t>
  </si>
  <si>
    <t>f2012</t>
  </si>
  <si>
    <t>f2013</t>
  </si>
  <si>
    <t>f2014</t>
  </si>
  <si>
    <t>f2015</t>
  </si>
  <si>
    <t>f2016</t>
  </si>
  <si>
    <t>f2017</t>
  </si>
  <si>
    <t>f2018</t>
  </si>
  <si>
    <t>f2019</t>
  </si>
  <si>
    <t>f2020</t>
  </si>
  <si>
    <t>f2021</t>
  </si>
  <si>
    <t>f2022</t>
  </si>
  <si>
    <t>f2023</t>
  </si>
  <si>
    <t>f2024</t>
  </si>
  <si>
    <t>f2025</t>
  </si>
  <si>
    <t>f2026</t>
  </si>
  <si>
    <t>f2027</t>
  </si>
  <si>
    <t>f2028</t>
  </si>
  <si>
    <t>f2029</t>
  </si>
  <si>
    <t>f2030</t>
  </si>
  <si>
    <t>f2031</t>
  </si>
  <si>
    <t>f2032</t>
  </si>
  <si>
    <t>f2033</t>
  </si>
  <si>
    <t>f2034</t>
  </si>
  <si>
    <t>f2035</t>
  </si>
  <si>
    <t>f2036</t>
  </si>
  <si>
    <t>f2037</t>
  </si>
  <si>
    <t>f2038</t>
  </si>
  <si>
    <t>f2039</t>
  </si>
  <si>
    <t>f2040</t>
  </si>
  <si>
    <t>f2041</t>
  </si>
  <si>
    <t>f2042</t>
  </si>
  <si>
    <t>f2043</t>
  </si>
  <si>
    <t>f2044</t>
  </si>
  <si>
    <t>f2045</t>
  </si>
  <si>
    <t>f2046</t>
  </si>
  <si>
    <t>f2047</t>
  </si>
  <si>
    <t>f2048</t>
  </si>
  <si>
    <t>f2049</t>
  </si>
  <si>
    <t>f2050</t>
  </si>
  <si>
    <t>f2051</t>
  </si>
  <si>
    <t>f2052</t>
  </si>
  <si>
    <t>f2053</t>
  </si>
  <si>
    <t>f2054</t>
  </si>
  <si>
    <t>Devise</t>
  </si>
  <si>
    <t>RC.04.XX.04 line identification</t>
  </si>
  <si>
    <t>RC.04.XX.05 line identification</t>
  </si>
  <si>
    <t>RC.04.XX.06 line identification</t>
  </si>
  <si>
    <t>Metric: Taux d'intérêt en cas d'application d'une clause de step up</t>
  </si>
  <si>
    <t>Test de déclenchement de la PAF</t>
  </si>
  <si>
    <t>f2055</t>
  </si>
  <si>
    <t>RCC.28.01, RCG.28.01</t>
  </si>
  <si>
    <t>Metric: Taux de rendement réel des actifs</t>
  </si>
  <si>
    <t>Metric: Intérêts techniques</t>
  </si>
  <si>
    <t>Metric: Minimum contractuellement garanti de PB</t>
  </si>
  <si>
    <t>Metric: Montant moyen des provisions mathématiques constituées</t>
  </si>
  <si>
    <t>Metric: Taux représentant 80% du taux de rendement réel des actifs</t>
  </si>
  <si>
    <t>Metric: Quotient des intérêts techniques et minimum contractuellement garanti de PB par le montant moyen des PM</t>
  </si>
  <si>
    <t>Metric: Test de déclenchement positif</t>
  </si>
  <si>
    <t>Metric: Méthode de calcul de la PAF choisie</t>
  </si>
  <si>
    <t>Metric: Taux technique moyen pondéré par les provisions mathématiques</t>
  </si>
  <si>
    <t>Metric: Taux moyen des emprunts de l'Etat français calculé sur une base semestrielle</t>
  </si>
  <si>
    <t>Metric: Taux unique d'actualisation</t>
  </si>
  <si>
    <t>Metric: Dotation à la provision pour aléa financier</t>
  </si>
  <si>
    <t>Metric: Obligations et titres assimilés non arrivés à terme</t>
  </si>
  <si>
    <t>Metric: Obligations et titres assimilés arrivés à terme</t>
  </si>
  <si>
    <t>Metric: Coupons du portefeuille d'obligations et titres assimilés</t>
  </si>
  <si>
    <t>Metric: Coupons des obligations et titres assimilés arrivées à terme</t>
  </si>
  <si>
    <t>Metric: Taux de rendement du total actif</t>
  </si>
  <si>
    <t>Metric: Flux actualisé</t>
  </si>
  <si>
    <t>Groupe homogène de contrats 1 (valeur de la provision de gestion la plus importante)</t>
  </si>
  <si>
    <t>Groupe homogène de contrats 2 (deuxième valeur de la provision de gestion la plus importante)</t>
  </si>
  <si>
    <t>Groupe homogène de contrats 3 (troisième valeur de la provision de gestion la plus importante)</t>
  </si>
  <si>
    <t>Groupe homogène de contrats (valeur de la provision de gestion la moins importante)</t>
  </si>
  <si>
    <t>Détermination de la provision pour aléas financiers</t>
  </si>
  <si>
    <t>Détermination de la provision globale de gestion</t>
  </si>
  <si>
    <t>f2056</t>
  </si>
  <si>
    <t>Provision globale de gestion, données communes</t>
  </si>
  <si>
    <t>pi558</t>
  </si>
  <si>
    <t>mi561</t>
  </si>
  <si>
    <t>pi564</t>
  </si>
  <si>
    <t>pi568</t>
  </si>
  <si>
    <t>mi572</t>
  </si>
  <si>
    <t>ei583</t>
  </si>
  <si>
    <t>Metric: Taux de rendement (calcul de la PG)</t>
  </si>
  <si>
    <t>Metric: Chargements sur primes périodiques</t>
  </si>
  <si>
    <t>Metric: Commissions de réassurance perçues</t>
  </si>
  <si>
    <t>Metric: Produits financiers disponibles</t>
  </si>
  <si>
    <t>Metric: Montant moyen des produits financiers</t>
  </si>
  <si>
    <t>Metric: Montant moyen des provisions mathématiques</t>
  </si>
  <si>
    <t>Metric: Taux estimé des rachats et des réductions</t>
  </si>
  <si>
    <t>Metric: Participation aux bénéfices</t>
  </si>
  <si>
    <t>Metric: Participation aux résultats minimale</t>
  </si>
  <si>
    <t>Metric: Participation aux résultats contractuelle</t>
  </si>
  <si>
    <t>Metric: Frais de gestion des sinistres</t>
  </si>
  <si>
    <t>Metric: Frais internes et externes de gestion des placements</t>
  </si>
  <si>
    <t>Metric: Moyenne des sorties anticipées de contrats</t>
  </si>
  <si>
    <t>Metric: Charges moyennes unitaires</t>
  </si>
  <si>
    <t>Metric: Montant des obligations et titres assimilés</t>
  </si>
  <si>
    <t>Metric: Rendement hors plus-values des obligations et titres assimilés</t>
  </si>
  <si>
    <t>Metric: Rendement des autres actifs</t>
  </si>
  <si>
    <t>Metric: Montant des autres actifs</t>
  </si>
  <si>
    <t>mi554</t>
  </si>
  <si>
    <t>pi555</t>
  </si>
  <si>
    <t>mi556</t>
  </si>
  <si>
    <t>pi557</t>
  </si>
  <si>
    <t>pi570</t>
  </si>
  <si>
    <t>mi571</t>
  </si>
  <si>
    <t>mi580</t>
  </si>
  <si>
    <t>Metric: Total actif</t>
  </si>
  <si>
    <t>Metric: Montant de la provision de gestion</t>
  </si>
  <si>
    <t>mi535</t>
  </si>
  <si>
    <t>pi541</t>
  </si>
  <si>
    <t>mi542</t>
  </si>
  <si>
    <t>pi553</t>
  </si>
  <si>
    <t>mi560</t>
  </si>
  <si>
    <t>pi563</t>
  </si>
  <si>
    <t>bi565</t>
  </si>
  <si>
    <t>ei566</t>
  </si>
  <si>
    <t>pi567</t>
  </si>
  <si>
    <t>mi569</t>
  </si>
  <si>
    <t>pi578</t>
  </si>
  <si>
    <t>ei581</t>
  </si>
  <si>
    <t>ei582</t>
  </si>
  <si>
    <t>Metric: Date de remboursement obligatoire</t>
  </si>
  <si>
    <t>Metric: Date de remboursement optionnelle</t>
  </si>
  <si>
    <t>Metric: Provision pour aléa financier par canton légal</t>
  </si>
  <si>
    <t>Metric: Provision pour aléa financier pour le fonds général</t>
  </si>
  <si>
    <t>Metric: Catégorie du contrat [orpsnat100]</t>
  </si>
  <si>
    <t>ei588</t>
  </si>
  <si>
    <t>202: Catégorie du contrat [orpsnat 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</si>
</sst>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6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013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9" fillId="0" borderId="0"/>
    <xf numFmtId="0" fontId="9" fillId="0" borderId="0"/>
  </cellStyleXfs>
  <cellXfs count="3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0" fillId="0" borderId="0" xfId="0" quotePrefix="1" applyFill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  <xf numFmtId="0" fontId="0" fillId="0" borderId="0" xfId="0" applyAlignment="1">
      <alignment horizontal="left" indent="2"/>
    </xf>
    <xf numFmtId="0" fontId="0" fillId="33" borderId="0" xfId="0" applyFill="1"/>
    <xf numFmtId="0" fontId="0" fillId="33" borderId="2" xfId="0" applyFill="1" applyBorder="1" applyAlignment="1">
      <alignment horizontal="left"/>
    </xf>
    <xf numFmtId="0" fontId="0" fillId="2" borderId="1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indent="1"/>
    </xf>
    <xf numFmtId="3" fontId="4" fillId="0" borderId="2" xfId="1" applyFont="1" applyFill="1" applyBorder="1" applyAlignment="1">
      <alignment horizontal="left" vertical="center" indent="1"/>
      <protection locked="0"/>
    </xf>
    <xf numFmtId="3" fontId="4" fillId="0" borderId="2" xfId="1" applyFont="1" applyFill="1" applyBorder="1" applyAlignment="1">
      <alignment horizontal="left" vertical="center" indent="7"/>
      <protection locked="0"/>
    </xf>
    <xf numFmtId="3" fontId="4" fillId="0" borderId="2" xfId="1" applyFont="1" applyFill="1" applyBorder="1" applyAlignment="1">
      <alignment horizontal="left" vertical="center" indent="8"/>
      <protection locked="0"/>
    </xf>
    <xf numFmtId="3" fontId="10" fillId="0" borderId="0" xfId="2480" applyNumberFormat="1"/>
    <xf numFmtId="0" fontId="0" fillId="0" borderId="0" xfId="0" applyFill="1" applyAlignment="1">
      <alignment horizontal="left" indent="1"/>
    </xf>
    <xf numFmtId="0" fontId="0" fillId="33" borderId="0" xfId="0" applyFill="1" applyAlignment="1">
      <alignment horizontal="left"/>
    </xf>
    <xf numFmtId="49" fontId="0" fillId="2" borderId="10" xfId="0" applyNumberFormat="1" applyFont="1" applyFill="1" applyBorder="1" applyAlignment="1"/>
    <xf numFmtId="49" fontId="0" fillId="2" borderId="10" xfId="0" applyNumberFormat="1" applyFont="1" applyFill="1" applyBorder="1"/>
    <xf numFmtId="49" fontId="28" fillId="2" borderId="10" xfId="0" applyNumberFormat="1" applyFont="1" applyFill="1" applyBorder="1"/>
    <xf numFmtId="49" fontId="0" fillId="2" borderId="13" xfId="0" applyNumberFormat="1" applyFont="1" applyFill="1" applyBorder="1"/>
    <xf numFmtId="49" fontId="0" fillId="2" borderId="13" xfId="0" applyNumberFormat="1" applyFont="1" applyFill="1" applyBorder="1" applyAlignment="1"/>
    <xf numFmtId="49" fontId="0" fillId="0" borderId="0" xfId="0" applyNumberFormat="1"/>
    <xf numFmtId="49" fontId="0" fillId="0" borderId="0" xfId="0" applyNumberFormat="1" applyFill="1"/>
    <xf numFmtId="49" fontId="0" fillId="0" borderId="2" xfId="0" applyNumberFormat="1" applyFill="1" applyBorder="1" applyAlignment="1"/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 indent="2"/>
    </xf>
    <xf numFmtId="49" fontId="0" fillId="0" borderId="0" xfId="0" applyNumberFormat="1" applyAlignment="1"/>
    <xf numFmtId="0" fontId="30" fillId="0" borderId="0" xfId="0" applyFont="1"/>
    <xf numFmtId="0" fontId="31" fillId="0" borderId="2" xfId="2" applyFont="1" applyFill="1" applyBorder="1" applyAlignment="1" applyProtection="1">
      <alignment horizontal="left" vertical="center" wrapText="1" indent="4"/>
    </xf>
    <xf numFmtId="0" fontId="30" fillId="0" borderId="0" xfId="0" applyFont="1" applyAlignment="1">
      <alignment horizontal="left"/>
    </xf>
    <xf numFmtId="0" fontId="31" fillId="0" borderId="0" xfId="2" applyFont="1" applyFill="1" applyBorder="1" applyAlignment="1" applyProtection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Alignment="1">
      <alignment wrapText="1"/>
    </xf>
    <xf numFmtId="49" fontId="0" fillId="0" borderId="11" xfId="0" applyNumberFormat="1" applyFill="1" applyBorder="1"/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 wrapText="1" indent="1"/>
    </xf>
    <xf numFmtId="49" fontId="0" fillId="0" borderId="0" xfId="0" applyNumberFormat="1" applyFill="1" applyAlignment="1"/>
    <xf numFmtId="0" fontId="0" fillId="33" borderId="2" xfId="0" applyFill="1" applyBorder="1" applyAlignment="1">
      <alignment horizontal="left" indent="3"/>
    </xf>
    <xf numFmtId="0" fontId="4" fillId="33" borderId="2" xfId="0" applyFont="1" applyFill="1" applyBorder="1" applyAlignment="1">
      <alignment horizontal="left" indent="3"/>
    </xf>
    <xf numFmtId="0" fontId="28" fillId="0" borderId="0" xfId="0" applyFont="1"/>
    <xf numFmtId="0" fontId="28" fillId="2" borderId="2" xfId="2480" applyFont="1" applyFill="1" applyBorder="1"/>
    <xf numFmtId="0" fontId="28" fillId="0" borderId="0" xfId="2480" applyFont="1"/>
    <xf numFmtId="14" fontId="28" fillId="0" borderId="0" xfId="2480" applyNumberFormat="1" applyFont="1"/>
    <xf numFmtId="0" fontId="28" fillId="0" borderId="2" xfId="2480" applyFont="1" applyBorder="1"/>
    <xf numFmtId="0" fontId="28" fillId="0" borderId="2" xfId="2480" applyFont="1" applyBorder="1" applyAlignment="1">
      <alignment horizontal="left" indent="1"/>
    </xf>
    <xf numFmtId="14" fontId="28" fillId="0" borderId="0" xfId="2480" applyNumberFormat="1" applyFont="1" applyFill="1"/>
    <xf numFmtId="0" fontId="28" fillId="0" borderId="2" xfId="2480" applyFont="1" applyBorder="1" applyAlignment="1">
      <alignment horizontal="left" indent="2"/>
    </xf>
    <xf numFmtId="0" fontId="28" fillId="0" borderId="0" xfId="2480" applyFont="1" applyAlignment="1">
      <alignment horizontal="left" indent="1"/>
    </xf>
    <xf numFmtId="0" fontId="10" fillId="0" borderId="0" xfId="2480" applyAlignment="1">
      <alignment horizontal="left" indent="1"/>
    </xf>
    <xf numFmtId="0" fontId="10" fillId="0" borderId="0" xfId="2480" applyAlignment="1">
      <alignment horizontal="left" indent="2"/>
    </xf>
    <xf numFmtId="0" fontId="28" fillId="0" borderId="0" xfId="2480" applyFont="1" applyFill="1"/>
    <xf numFmtId="14" fontId="28" fillId="0" borderId="0" xfId="2480" applyNumberFormat="1" applyFont="1" applyFill="1" applyAlignment="1">
      <alignment horizontal="right" indent="1"/>
    </xf>
    <xf numFmtId="0" fontId="28" fillId="0" borderId="2" xfId="2480" applyFont="1" applyBorder="1" applyAlignment="1">
      <alignment horizontal="left" indent="3"/>
    </xf>
    <xf numFmtId="0" fontId="28" fillId="0" borderId="0" xfId="2480" applyFont="1" applyAlignment="1">
      <alignment horizontal="left"/>
    </xf>
    <xf numFmtId="0" fontId="32" fillId="0" borderId="0" xfId="2480" applyFont="1"/>
    <xf numFmtId="0" fontId="28" fillId="0" borderId="2" xfId="2480" applyFont="1" applyBorder="1" applyAlignment="1">
      <alignment horizontal="left"/>
    </xf>
    <xf numFmtId="0" fontId="28" fillId="0" borderId="2" xfId="2480" applyFont="1" applyBorder="1" applyAlignment="1">
      <alignment horizontal="left" indent="7"/>
    </xf>
    <xf numFmtId="0" fontId="28" fillId="0" borderId="2" xfId="2480" applyFont="1" applyBorder="1" applyAlignment="1">
      <alignment horizontal="left" indent="8"/>
    </xf>
    <xf numFmtId="0" fontId="28" fillId="0" borderId="2" xfId="2480" applyFont="1" applyBorder="1" applyAlignment="1">
      <alignment horizontal="left" indent="9"/>
    </xf>
    <xf numFmtId="0" fontId="28" fillId="0" borderId="2" xfId="2480" applyFont="1" applyBorder="1" applyAlignment="1">
      <alignment horizontal="left" indent="10"/>
    </xf>
    <xf numFmtId="0" fontId="28" fillId="0" borderId="0" xfId="2480" applyFont="1" applyBorder="1" applyAlignment="1">
      <alignment horizontal="left"/>
    </xf>
    <xf numFmtId="0" fontId="28" fillId="0" borderId="2" xfId="0" applyFont="1" applyBorder="1" applyAlignment="1">
      <alignment horizontal="left" indent="1"/>
    </xf>
    <xf numFmtId="0" fontId="28" fillId="0" borderId="2" xfId="0" applyFont="1" applyBorder="1" applyAlignment="1">
      <alignment horizontal="left" indent="2"/>
    </xf>
    <xf numFmtId="0" fontId="28" fillId="0" borderId="2" xfId="0" applyFont="1" applyBorder="1" applyAlignment="1">
      <alignment horizontal="left" indent="3"/>
    </xf>
    <xf numFmtId="0" fontId="28" fillId="0" borderId="2" xfId="0" applyFont="1" applyBorder="1" applyAlignment="1">
      <alignment horizontal="left" indent="4"/>
    </xf>
    <xf numFmtId="0" fontId="28" fillId="0" borderId="2" xfId="0" applyFont="1" applyBorder="1" applyAlignment="1">
      <alignment horizontal="left" indent="5"/>
    </xf>
    <xf numFmtId="0" fontId="28" fillId="0" borderId="2" xfId="0" applyFont="1" applyBorder="1" applyAlignment="1">
      <alignment horizontal="left" indent="6"/>
    </xf>
    <xf numFmtId="0" fontId="28" fillId="0" borderId="2" xfId="0" applyFont="1" applyBorder="1" applyAlignment="1">
      <alignment horizontal="left" indent="7"/>
    </xf>
    <xf numFmtId="0" fontId="28" fillId="0" borderId="2" xfId="0" applyFont="1" applyBorder="1" applyAlignment="1">
      <alignment horizontal="left" indent="8"/>
    </xf>
    <xf numFmtId="0" fontId="28" fillId="0" borderId="2" xfId="0" applyFont="1" applyBorder="1" applyAlignment="1">
      <alignment horizontal="left" indent="9"/>
    </xf>
    <xf numFmtId="0" fontId="28" fillId="0" borderId="2" xfId="0" applyFont="1" applyBorder="1" applyAlignment="1">
      <alignment horizontal="left" indent="10"/>
    </xf>
    <xf numFmtId="0" fontId="28" fillId="0" borderId="0" xfId="2480" applyFont="1" applyFill="1" applyAlignment="1">
      <alignment horizontal="left"/>
    </xf>
    <xf numFmtId="0" fontId="28" fillId="0" borderId="0" xfId="2480" applyFont="1" applyAlignment="1"/>
    <xf numFmtId="0" fontId="28" fillId="0" borderId="0" xfId="2480" applyFont="1" applyFill="1" applyAlignment="1"/>
    <xf numFmtId="0" fontId="0" fillId="0" borderId="0" xfId="0" applyFill="1" applyBorder="1" applyAlignment="1">
      <alignment horizontal="left" indent="3"/>
    </xf>
    <xf numFmtId="0" fontId="28" fillId="0" borderId="2" xfId="2480" applyFont="1" applyFill="1" applyBorder="1"/>
    <xf numFmtId="0" fontId="28" fillId="0" borderId="2" xfId="2480" applyFont="1" applyFill="1" applyBorder="1" applyAlignment="1">
      <alignment horizontal="left" indent="1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left" indent="1"/>
    </xf>
    <xf numFmtId="0" fontId="28" fillId="0" borderId="2" xfId="0" applyFont="1" applyFill="1" applyBorder="1" applyAlignment="1">
      <alignment horizontal="left" indent="2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2"/>
    </xf>
    <xf numFmtId="14" fontId="28" fillId="0" borderId="0" xfId="0" applyNumberFormat="1" applyFont="1" applyFill="1"/>
    <xf numFmtId="0" fontId="28" fillId="0" borderId="2" xfId="2480" applyFont="1" applyFill="1" applyBorder="1" applyAlignment="1"/>
    <xf numFmtId="0" fontId="28" fillId="0" borderId="2" xfId="2480" applyFont="1" applyFill="1" applyBorder="1" applyAlignment="1">
      <alignment horizontal="left" indent="2"/>
    </xf>
    <xf numFmtId="0" fontId="28" fillId="0" borderId="0" xfId="2480" applyFont="1" applyFill="1" applyAlignment="1">
      <alignment horizontal="left" indent="3"/>
    </xf>
    <xf numFmtId="0" fontId="28" fillId="0" borderId="2" xfId="2480" applyFont="1" applyFill="1" applyBorder="1" applyAlignment="1">
      <alignment horizontal="left" indent="3"/>
    </xf>
    <xf numFmtId="0" fontId="28" fillId="0" borderId="2" xfId="2480" applyFont="1" applyFill="1" applyBorder="1" applyAlignment="1">
      <alignment horizontal="left" indent="4"/>
    </xf>
    <xf numFmtId="0" fontId="28" fillId="0" borderId="14" xfId="0" applyFont="1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28" fillId="0" borderId="0" xfId="0" applyFont="1" applyFill="1" applyAlignment="1">
      <alignment horizontal="left" indent="2"/>
    </xf>
    <xf numFmtId="0" fontId="0" fillId="0" borderId="14" xfId="0" applyFill="1" applyBorder="1"/>
    <xf numFmtId="0" fontId="0" fillId="0" borderId="14" xfId="0" applyFill="1" applyBorder="1" applyAlignment="1"/>
    <xf numFmtId="0" fontId="28" fillId="0" borderId="2" xfId="0" applyFont="1" applyFill="1" applyBorder="1" applyAlignment="1">
      <alignment horizontal="left" indent="3"/>
    </xf>
    <xf numFmtId="0" fontId="28" fillId="0" borderId="2" xfId="0" applyFont="1" applyFill="1" applyBorder="1" applyAlignment="1">
      <alignment horizontal="left" indent="4"/>
    </xf>
    <xf numFmtId="0" fontId="28" fillId="0" borderId="2" xfId="0" applyFont="1" applyFill="1" applyBorder="1" applyAlignment="1">
      <alignment horizontal="left" indent="5"/>
    </xf>
    <xf numFmtId="0" fontId="30" fillId="0" borderId="0" xfId="0" applyFont="1" applyFill="1"/>
    <xf numFmtId="0" fontId="0" fillId="0" borderId="10" xfId="0" applyFill="1" applyBorder="1" applyAlignment="1">
      <alignment horizontal="left"/>
    </xf>
    <xf numFmtId="0" fontId="30" fillId="0" borderId="2" xfId="0" applyFont="1" applyFill="1" applyBorder="1" applyAlignment="1">
      <alignment horizontal="left" indent="7"/>
    </xf>
    <xf numFmtId="0" fontId="0" fillId="33" borderId="0" xfId="0" applyFill="1" applyAlignment="1">
      <alignment horizontal="center" vertical="center"/>
    </xf>
    <xf numFmtId="0" fontId="0" fillId="33" borderId="0" xfId="0" quotePrefix="1" applyFill="1" applyAlignment="1">
      <alignment horizontal="center" vertical="center"/>
    </xf>
    <xf numFmtId="0" fontId="28" fillId="33" borderId="0" xfId="0" applyFont="1" applyFill="1"/>
    <xf numFmtId="0" fontId="0" fillId="33" borderId="0" xfId="0" applyFont="1" applyFill="1"/>
    <xf numFmtId="14" fontId="28" fillId="34" borderId="0" xfId="2480" applyNumberFormat="1" applyFont="1" applyFill="1" applyAlignment="1">
      <alignment horizontal="right"/>
    </xf>
    <xf numFmtId="14" fontId="28" fillId="34" borderId="0" xfId="2480" applyNumberFormat="1" applyFont="1" applyFill="1"/>
    <xf numFmtId="14" fontId="28" fillId="0" borderId="0" xfId="2480" applyNumberFormat="1" applyFont="1" applyFill="1" applyAlignment="1">
      <alignment horizontal="right"/>
    </xf>
    <xf numFmtId="0" fontId="28" fillId="0" borderId="0" xfId="2480" applyFont="1" applyFill="1" applyBorder="1"/>
    <xf numFmtId="0" fontId="10" fillId="0" borderId="0" xfId="2480" applyFill="1" applyBorder="1"/>
    <xf numFmtId="14" fontId="28" fillId="0" borderId="0" xfId="2480" applyNumberFormat="1" applyFont="1" applyFill="1" applyBorder="1" applyAlignment="1">
      <alignment horizontal="right"/>
    </xf>
    <xf numFmtId="14" fontId="28" fillId="0" borderId="0" xfId="2480" applyNumberFormat="1" applyFont="1" applyFill="1" applyBorder="1"/>
    <xf numFmtId="0" fontId="0" fillId="33" borderId="0" xfId="0" applyFill="1" applyAlignment="1">
      <alignment horizontal="right" vertical="center"/>
    </xf>
    <xf numFmtId="0" fontId="33" fillId="32" borderId="0" xfId="0" applyFont="1" applyFill="1" applyBorder="1" applyAlignment="1"/>
    <xf numFmtId="0" fontId="24" fillId="0" borderId="0" xfId="52011" applyFont="1" applyAlignment="1"/>
    <xf numFmtId="0" fontId="33" fillId="32" borderId="0" xfId="0" applyFont="1" applyFill="1" applyBorder="1"/>
    <xf numFmtId="0" fontId="33" fillId="0" borderId="0" xfId="0" applyFont="1" applyFill="1" applyBorder="1"/>
    <xf numFmtId="0" fontId="0" fillId="0" borderId="10" xfId="0" applyFont="1" applyFill="1" applyBorder="1"/>
    <xf numFmtId="0" fontId="34" fillId="0" borderId="0" xfId="0" applyFont="1"/>
    <xf numFmtId="0" fontId="0" fillId="33" borderId="2" xfId="0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/>
    </xf>
    <xf numFmtId="0" fontId="0" fillId="33" borderId="2" xfId="0" applyFont="1" applyFill="1" applyBorder="1" applyAlignment="1">
      <alignment horizontal="left"/>
    </xf>
    <xf numFmtId="0" fontId="0" fillId="33" borderId="2" xfId="0" applyFill="1" applyBorder="1"/>
    <xf numFmtId="0" fontId="35" fillId="32" borderId="0" xfId="0" applyFont="1" applyFill="1" applyBorder="1" applyAlignment="1">
      <alignment horizontal="left" vertical="center" wrapText="1"/>
    </xf>
    <xf numFmtId="0" fontId="10" fillId="33" borderId="0" xfId="2480" applyFill="1"/>
    <xf numFmtId="0" fontId="4" fillId="33" borderId="0" xfId="0" applyFont="1" applyFill="1"/>
    <xf numFmtId="0" fontId="28" fillId="33" borderId="0" xfId="2480" applyFont="1" applyFill="1"/>
    <xf numFmtId="0" fontId="0" fillId="33" borderId="2" xfId="0" applyFill="1" applyBorder="1" applyAlignment="1">
      <alignment horizontal="left" wrapText="1" indent="1"/>
    </xf>
    <xf numFmtId="0" fontId="0" fillId="33" borderId="2" xfId="0" applyFill="1" applyBorder="1" applyAlignment="1">
      <alignment horizontal="left" wrapText="1" indent="2"/>
    </xf>
    <xf numFmtId="0" fontId="4" fillId="33" borderId="2" xfId="0" applyFont="1" applyFill="1" applyBorder="1" applyAlignment="1">
      <alignment horizontal="left" indent="1"/>
    </xf>
    <xf numFmtId="0" fontId="0" fillId="33" borderId="11" xfId="0" applyFill="1" applyBorder="1"/>
    <xf numFmtId="0" fontId="0" fillId="33" borderId="2" xfId="0" applyFill="1" applyBorder="1" applyAlignment="1"/>
    <xf numFmtId="0" fontId="0" fillId="33" borderId="2" xfId="0" applyFill="1" applyBorder="1" applyAlignment="1">
      <alignment horizontal="left" indent="2"/>
    </xf>
    <xf numFmtId="0" fontId="4" fillId="33" borderId="2" xfId="0" applyFont="1" applyFill="1" applyBorder="1" applyAlignment="1">
      <alignment horizontal="left"/>
    </xf>
  </cellXfs>
  <cellStyles count="52013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0 3" xfId="52010"/>
    <cellStyle name="Normal 11" xfId="5"/>
    <cellStyle name="Normal 14 2" xfId="52011"/>
    <cellStyle name="Normal 2" xfId="2480"/>
    <cellStyle name="Normal 2 10" xfId="52012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10">
    <dxf>
      <fill>
        <patternFill patternType="solid">
          <fgColor rgb="FFBDD7E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10"/>
  <sheetViews>
    <sheetView tabSelected="1" zoomScale="85" zoomScaleNormal="85" workbookViewId="0">
      <selection activeCell="B1" sqref="B1"/>
    </sheetView>
  </sheetViews>
  <sheetFormatPr baseColWidth="10" defaultRowHeight="14.4"/>
  <cols>
    <col min="1" max="1" width="2.109375" bestFit="1" customWidth="1"/>
    <col min="2" max="2" width="12.109375" bestFit="1" customWidth="1"/>
    <col min="3" max="3" width="20.44140625" bestFit="1" customWidth="1"/>
    <col min="4" max="4" width="6.33203125" bestFit="1" customWidth="1"/>
    <col min="5" max="5" width="35.5546875" bestFit="1" customWidth="1"/>
    <col min="6" max="6" width="36.109375" bestFit="1" customWidth="1"/>
    <col min="7" max="7" width="9.6640625" bestFit="1" customWidth="1"/>
    <col min="8" max="8" width="20.44140625" bestFit="1" customWidth="1"/>
    <col min="9" max="9" width="6.33203125" bestFit="1" customWidth="1"/>
    <col min="10" max="10" width="35.44140625" bestFit="1" customWidth="1"/>
    <col min="11" max="11" width="36.109375" bestFit="1" customWidth="1"/>
    <col min="12" max="12" width="13.88671875" bestFit="1" customWidth="1"/>
    <col min="13" max="13" width="45" bestFit="1" customWidth="1"/>
    <col min="14" max="14" width="44.33203125" bestFit="1" customWidth="1"/>
    <col min="15" max="15" width="44.88671875" bestFit="1" customWidth="1"/>
  </cols>
  <sheetData>
    <row r="1" spans="1:19">
      <c r="A1" s="23" t="s">
        <v>405</v>
      </c>
      <c r="B1" s="23" t="s">
        <v>406</v>
      </c>
      <c r="C1" s="23" t="s">
        <v>407</v>
      </c>
      <c r="D1" s="23" t="s">
        <v>408</v>
      </c>
      <c r="E1" s="23" t="s">
        <v>409</v>
      </c>
      <c r="F1" s="23" t="s">
        <v>410</v>
      </c>
      <c r="G1" s="34" t="s">
        <v>242</v>
      </c>
      <c r="H1" s="34" t="s">
        <v>407</v>
      </c>
      <c r="I1" s="34" t="s">
        <v>408</v>
      </c>
      <c r="J1" s="34" t="s">
        <v>409</v>
      </c>
      <c r="K1" s="34" t="s">
        <v>410</v>
      </c>
      <c r="L1" s="34" t="s">
        <v>2403</v>
      </c>
      <c r="M1" s="34" t="s">
        <v>2404</v>
      </c>
      <c r="N1" s="34" t="s">
        <v>2405</v>
      </c>
      <c r="O1" s="34" t="s">
        <v>2406</v>
      </c>
      <c r="P1" s="34"/>
      <c r="Q1" s="34"/>
    </row>
    <row r="2" spans="1:19" s="9" customFormat="1">
      <c r="A2" s="36">
        <v>1</v>
      </c>
      <c r="B2" s="36" t="s">
        <v>243</v>
      </c>
      <c r="C2" s="36" t="s">
        <v>411</v>
      </c>
      <c r="D2" s="36" t="s">
        <v>243</v>
      </c>
      <c r="E2" s="36" t="s">
        <v>412</v>
      </c>
      <c r="F2" s="136" t="s">
        <v>413</v>
      </c>
      <c r="G2" s="136"/>
      <c r="H2" s="140" t="s">
        <v>411</v>
      </c>
      <c r="I2" s="9" t="s">
        <v>243</v>
      </c>
      <c r="J2" s="9" t="s">
        <v>412</v>
      </c>
      <c r="K2" s="9" t="s">
        <v>413</v>
      </c>
      <c r="L2" s="9" t="s">
        <v>2407</v>
      </c>
      <c r="N2" s="9" t="s">
        <v>2408</v>
      </c>
      <c r="O2" s="9" t="s">
        <v>2409</v>
      </c>
    </row>
    <row r="3" spans="1:19" s="9" customFormat="1">
      <c r="A3" s="36">
        <v>2</v>
      </c>
      <c r="B3" s="36" t="s">
        <v>414</v>
      </c>
      <c r="C3" s="36" t="s">
        <v>415</v>
      </c>
      <c r="D3" s="36" t="s">
        <v>414</v>
      </c>
      <c r="E3" s="36" t="s">
        <v>416</v>
      </c>
      <c r="F3" s="136" t="s">
        <v>417</v>
      </c>
      <c r="G3" s="95" t="s">
        <v>1821</v>
      </c>
      <c r="H3" s="140" t="s">
        <v>415</v>
      </c>
      <c r="I3" s="9" t="s">
        <v>414</v>
      </c>
      <c r="J3" s="9" t="s">
        <v>416</v>
      </c>
      <c r="K3" s="9" t="s">
        <v>417</v>
      </c>
      <c r="L3" s="9" t="s">
        <v>2407</v>
      </c>
    </row>
    <row r="4" spans="1:19" s="9" customFormat="1">
      <c r="A4" s="36">
        <v>3</v>
      </c>
      <c r="B4" s="36" t="s">
        <v>418</v>
      </c>
      <c r="C4" s="36" t="s">
        <v>419</v>
      </c>
      <c r="D4" s="36" t="s">
        <v>418</v>
      </c>
      <c r="E4" s="36" t="s">
        <v>420</v>
      </c>
      <c r="F4" s="136" t="s">
        <v>421</v>
      </c>
      <c r="G4" s="95"/>
      <c r="H4" s="140" t="s">
        <v>419</v>
      </c>
      <c r="I4" s="9" t="s">
        <v>418</v>
      </c>
      <c r="J4" s="9" t="s">
        <v>420</v>
      </c>
      <c r="K4" s="9" t="s">
        <v>421</v>
      </c>
      <c r="L4" s="9" t="s">
        <v>2407</v>
      </c>
      <c r="M4" s="9" t="s">
        <v>2410</v>
      </c>
    </row>
    <row r="5" spans="1:19" s="9" customFormat="1">
      <c r="A5" s="136">
        <v>4</v>
      </c>
      <c r="B5" s="136" t="s">
        <v>422</v>
      </c>
      <c r="C5" s="136" t="s">
        <v>423</v>
      </c>
      <c r="D5" s="136" t="s">
        <v>422</v>
      </c>
      <c r="E5" s="136" t="s">
        <v>424</v>
      </c>
      <c r="F5" s="136" t="s">
        <v>425</v>
      </c>
      <c r="G5" s="95"/>
      <c r="H5" s="140" t="s">
        <v>423</v>
      </c>
      <c r="I5" s="140" t="s">
        <v>422</v>
      </c>
      <c r="J5" s="140" t="s">
        <v>424</v>
      </c>
      <c r="K5" s="140" t="s">
        <v>425</v>
      </c>
      <c r="L5" s="140" t="s">
        <v>2407</v>
      </c>
      <c r="M5" s="140"/>
      <c r="N5" s="140"/>
      <c r="O5" s="140"/>
      <c r="P5" s="140"/>
      <c r="Q5" s="140"/>
      <c r="R5" s="140"/>
      <c r="S5" s="140"/>
    </row>
    <row r="6" spans="1:19" s="92" customFormat="1">
      <c r="A6" s="136">
        <v>5</v>
      </c>
      <c r="B6" s="136" t="s">
        <v>426</v>
      </c>
      <c r="C6" s="136" t="s">
        <v>426</v>
      </c>
      <c r="D6" s="136" t="s">
        <v>426</v>
      </c>
      <c r="E6" s="95" t="s">
        <v>2411</v>
      </c>
      <c r="F6" s="140" t="s">
        <v>2411</v>
      </c>
      <c r="G6" s="140"/>
      <c r="H6" s="140" t="s">
        <v>426</v>
      </c>
      <c r="I6" s="140" t="s">
        <v>426</v>
      </c>
      <c r="J6" s="140" t="s">
        <v>2411</v>
      </c>
      <c r="K6" s="140" t="s">
        <v>2411</v>
      </c>
      <c r="L6" s="140" t="s">
        <v>2407</v>
      </c>
      <c r="M6" s="140" t="s">
        <v>2412</v>
      </c>
      <c r="N6" s="140" t="s">
        <v>2413</v>
      </c>
      <c r="O6" s="140" t="s">
        <v>2414</v>
      </c>
      <c r="P6" s="140"/>
      <c r="Q6" s="140"/>
      <c r="R6" s="140"/>
      <c r="S6" s="140"/>
    </row>
    <row r="7" spans="1:19" s="92" customFormat="1">
      <c r="A7" s="136">
        <v>6</v>
      </c>
      <c r="B7" s="145" t="s">
        <v>5382</v>
      </c>
      <c r="C7" s="145" t="s">
        <v>5382</v>
      </c>
      <c r="D7" s="145" t="s">
        <v>5382</v>
      </c>
      <c r="E7" s="145" t="s">
        <v>5383</v>
      </c>
      <c r="F7" s="145" t="s">
        <v>5383</v>
      </c>
      <c r="G7" s="140"/>
      <c r="H7" s="145" t="s">
        <v>5382</v>
      </c>
      <c r="I7" s="145" t="s">
        <v>5382</v>
      </c>
      <c r="J7" s="145" t="s">
        <v>5383</v>
      </c>
      <c r="K7" s="145" t="s">
        <v>5383</v>
      </c>
      <c r="L7" s="140" t="s">
        <v>609</v>
      </c>
      <c r="M7" s="140" t="s">
        <v>5384</v>
      </c>
      <c r="N7" s="140" t="s">
        <v>5385</v>
      </c>
      <c r="O7" s="140" t="s">
        <v>5386</v>
      </c>
      <c r="P7" s="140"/>
      <c r="Q7" s="140"/>
      <c r="R7" s="140"/>
      <c r="S7" s="140"/>
    </row>
    <row r="8" spans="1:19" s="9" customForma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</row>
    <row r="9" spans="1:19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7"/>
  <sheetViews>
    <sheetView zoomScale="85" zoomScaleNormal="85" workbookViewId="0">
      <selection activeCell="O2" sqref="O2"/>
    </sheetView>
  </sheetViews>
  <sheetFormatPr baseColWidth="10" defaultRowHeight="14.4"/>
  <cols>
    <col min="2" max="2" width="6.33203125" bestFit="1" customWidth="1"/>
    <col min="10" max="10" width="22.109375" bestFit="1" customWidth="1"/>
    <col min="12" max="12" width="22.109375" style="137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17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" t="s">
        <v>383</v>
      </c>
      <c r="B2" t="s">
        <v>245</v>
      </c>
      <c r="C2" t="s">
        <v>609</v>
      </c>
      <c r="D2" t="s">
        <v>243</v>
      </c>
      <c r="H2">
        <f>COUNTIF($K$2:$K$260,B2)</f>
        <v>1</v>
      </c>
      <c r="J2" s="18" t="s">
        <v>2340</v>
      </c>
      <c r="L2" s="81"/>
      <c r="O2" s="9" t="s">
        <v>243</v>
      </c>
    </row>
    <row r="3" spans="1:22">
      <c r="A3" s="1" t="s">
        <v>382</v>
      </c>
      <c r="B3" t="s">
        <v>613</v>
      </c>
      <c r="D3" t="s">
        <v>243</v>
      </c>
      <c r="H3">
        <f>COUNTIF($K$2:$K$260,B3)</f>
        <v>1</v>
      </c>
      <c r="J3" s="15" t="s">
        <v>383</v>
      </c>
      <c r="K3" s="1" t="str">
        <f>VLOOKUP(J3,$A$1:$I$315,2,FALSE)</f>
        <v>x0</v>
      </c>
      <c r="L3" s="173" t="str">
        <f>J3</f>
        <v>Non reporté</v>
      </c>
      <c r="O3" t="s">
        <v>243</v>
      </c>
    </row>
    <row r="4" spans="1:22">
      <c r="J4" s="15" t="s">
        <v>382</v>
      </c>
      <c r="K4" t="s">
        <v>613</v>
      </c>
      <c r="L4" s="173" t="str">
        <f>J4</f>
        <v>Reporté</v>
      </c>
      <c r="O4" t="s">
        <v>243</v>
      </c>
    </row>
    <row r="6" spans="1:22">
      <c r="B6" s="2"/>
    </row>
    <row r="7" spans="1:22">
      <c r="B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W408"/>
  <sheetViews>
    <sheetView zoomScale="80" zoomScaleNormal="80" workbookViewId="0">
      <pane ySplit="1" topLeftCell="A2" activePane="bottomLeft" state="frozen"/>
      <selection activeCell="M35" sqref="M35"/>
      <selection pane="bottomLeft" activeCell="D2" sqref="D2"/>
    </sheetView>
  </sheetViews>
  <sheetFormatPr baseColWidth="10" defaultColWidth="9.109375" defaultRowHeight="14.4"/>
  <cols>
    <col min="1" max="1" width="35.6640625" style="142" customWidth="1"/>
    <col min="2" max="2" width="13.5546875" style="142" customWidth="1"/>
    <col min="3" max="3" width="7.5546875" style="142" bestFit="1" customWidth="1"/>
    <col min="4" max="4" width="7" style="142" bestFit="1" customWidth="1"/>
    <col min="5" max="5" width="12.5546875" style="142" customWidth="1"/>
    <col min="6" max="6" width="12.44140625" style="142" customWidth="1"/>
    <col min="7" max="7" width="7" style="142" customWidth="1"/>
    <col min="8" max="8" width="6.44140625" style="142" bestFit="1" customWidth="1"/>
    <col min="9" max="10" width="38.5546875" style="142" customWidth="1"/>
    <col min="11" max="16" width="9.109375" style="142"/>
    <col min="17" max="17" width="34.109375" style="142" customWidth="1"/>
    <col min="18" max="18" width="57.6640625" style="142" customWidth="1"/>
    <col min="19" max="19" width="16.6640625" style="142" bestFit="1" customWidth="1"/>
    <col min="20" max="20" width="13.44140625" style="142" customWidth="1"/>
    <col min="21" max="21" width="21.6640625" style="142" bestFit="1" customWidth="1"/>
    <col min="22" max="22" width="21.44140625" style="142" customWidth="1"/>
    <col min="23" max="16384" width="9.109375" style="142"/>
  </cols>
  <sheetData>
    <row r="1" spans="1:22">
      <c r="A1" s="124" t="s">
        <v>576</v>
      </c>
      <c r="B1" s="124" t="s">
        <v>235</v>
      </c>
      <c r="C1" s="124" t="s">
        <v>603</v>
      </c>
      <c r="D1" s="124" t="s">
        <v>238</v>
      </c>
      <c r="E1" s="124" t="s">
        <v>1822</v>
      </c>
      <c r="F1" s="124" t="s">
        <v>1823</v>
      </c>
      <c r="G1" s="124" t="s">
        <v>1824</v>
      </c>
      <c r="H1" s="124" t="s">
        <v>581</v>
      </c>
      <c r="I1" s="124" t="s">
        <v>242</v>
      </c>
      <c r="J1" s="240" t="s">
        <v>234</v>
      </c>
      <c r="K1" s="124" t="s">
        <v>235</v>
      </c>
      <c r="L1" s="124" t="s">
        <v>2528</v>
      </c>
      <c r="M1" s="124" t="s">
        <v>236</v>
      </c>
      <c r="N1" s="124" t="s">
        <v>237</v>
      </c>
      <c r="O1" s="124" t="s">
        <v>238</v>
      </c>
      <c r="P1" s="124" t="s">
        <v>239</v>
      </c>
      <c r="Q1" s="124" t="s">
        <v>240</v>
      </c>
      <c r="R1" s="124" t="s">
        <v>241</v>
      </c>
      <c r="S1" s="124" t="s">
        <v>1822</v>
      </c>
      <c r="T1" s="124" t="s">
        <v>1823</v>
      </c>
      <c r="U1" s="124" t="s">
        <v>1824</v>
      </c>
      <c r="V1" s="124" t="s">
        <v>242</v>
      </c>
    </row>
    <row r="2" spans="1:22" s="136" customFormat="1">
      <c r="A2" s="250" t="s">
        <v>244</v>
      </c>
      <c r="B2" s="250" t="s">
        <v>245</v>
      </c>
      <c r="C2" s="250" t="s">
        <v>609</v>
      </c>
      <c r="D2" s="250" t="s">
        <v>243</v>
      </c>
      <c r="E2" s="245">
        <v>41827</v>
      </c>
      <c r="F2" s="250"/>
      <c r="G2" s="250"/>
      <c r="H2" s="250">
        <f t="shared" ref="H2:H33" si="0">COUNTIF(J:J,A2)</f>
        <v>1</v>
      </c>
      <c r="I2" s="250"/>
      <c r="J2" s="275" t="s">
        <v>5426</v>
      </c>
      <c r="K2" s="250"/>
      <c r="L2" s="250"/>
      <c r="M2" s="250"/>
      <c r="N2" s="250"/>
      <c r="O2" s="250" t="s">
        <v>243</v>
      </c>
      <c r="P2" s="250"/>
      <c r="Q2" s="250"/>
      <c r="R2" s="250"/>
      <c r="S2" s="245">
        <v>41827</v>
      </c>
      <c r="T2" s="245"/>
      <c r="U2" s="306">
        <v>44757</v>
      </c>
      <c r="V2" s="250"/>
    </row>
    <row r="3" spans="1:22" s="136" customFormat="1">
      <c r="A3" s="250" t="s">
        <v>5427</v>
      </c>
      <c r="B3" s="250" t="s">
        <v>5427</v>
      </c>
      <c r="C3" s="250"/>
      <c r="D3" s="250" t="s">
        <v>243</v>
      </c>
      <c r="E3" s="245">
        <v>41827</v>
      </c>
      <c r="F3" s="245"/>
      <c r="G3" s="250"/>
      <c r="H3" s="250">
        <f t="shared" si="0"/>
        <v>1</v>
      </c>
      <c r="I3" s="250"/>
      <c r="J3" s="276" t="s">
        <v>244</v>
      </c>
      <c r="K3" s="250" t="str">
        <f>VLOOKUP(J3,$A$2:$B$200,2,0)</f>
        <v>x0</v>
      </c>
      <c r="L3" s="250" t="str">
        <f>J3</f>
        <v>Total/NA</v>
      </c>
      <c r="M3" s="250" t="s">
        <v>190</v>
      </c>
      <c r="N3" s="250"/>
      <c r="O3" s="250"/>
      <c r="P3" s="250"/>
      <c r="Q3" s="250"/>
      <c r="R3" s="250"/>
      <c r="S3" s="245">
        <f t="shared" ref="S3:S66" si="1">VLOOKUP(J3,A:G,5,FALSE)</f>
        <v>41827</v>
      </c>
      <c r="T3" s="245" t="str">
        <f t="shared" ref="T3:T66" si="2">IF(VLOOKUP(J3,A:G,6,FALSE)=0,"",VLOOKUP(J3,A:G,6,FALSE))</f>
        <v/>
      </c>
      <c r="U3" s="245" t="str">
        <f t="shared" ref="U3:U66" si="3">IF(VLOOKUP(J3,A:G,7,FALSE)=0,"",VLOOKUP(J3,A:G,7,FALSE))</f>
        <v/>
      </c>
      <c r="V3" s="250"/>
    </row>
    <row r="4" spans="1:22" s="136" customFormat="1">
      <c r="A4" s="250" t="s">
        <v>5428</v>
      </c>
      <c r="B4" s="250" t="s">
        <v>5428</v>
      </c>
      <c r="C4" s="250"/>
      <c r="D4" s="250" t="s">
        <v>243</v>
      </c>
      <c r="E4" s="245">
        <v>41827</v>
      </c>
      <c r="F4" s="250"/>
      <c r="G4" s="250"/>
      <c r="H4" s="250">
        <f t="shared" si="0"/>
        <v>1</v>
      </c>
      <c r="I4" s="250"/>
      <c r="J4" s="284" t="s">
        <v>5427</v>
      </c>
      <c r="K4" s="250" t="str">
        <f t="shared" ref="K4:K68" si="4">VLOOKUP(J4,$A$2:$B$200,2,0)</f>
        <v>EUR</v>
      </c>
      <c r="L4" s="250" t="str">
        <f t="shared" ref="L4:L68" si="5">J4</f>
        <v>EUR</v>
      </c>
      <c r="M4" s="250"/>
      <c r="N4" s="250" t="s">
        <v>192</v>
      </c>
      <c r="O4" s="250"/>
      <c r="P4" s="250"/>
      <c r="Q4" s="250"/>
      <c r="R4" s="250"/>
      <c r="S4" s="245">
        <f t="shared" si="1"/>
        <v>41827</v>
      </c>
      <c r="T4" s="245" t="str">
        <f t="shared" si="2"/>
        <v/>
      </c>
      <c r="U4" s="245" t="str">
        <f t="shared" si="3"/>
        <v/>
      </c>
      <c r="V4" s="250"/>
    </row>
    <row r="5" spans="1:22" s="136" customFormat="1">
      <c r="A5" s="250" t="s">
        <v>5429</v>
      </c>
      <c r="B5" s="250" t="s">
        <v>5429</v>
      </c>
      <c r="C5" s="250"/>
      <c r="D5" s="250" t="s">
        <v>243</v>
      </c>
      <c r="E5" s="245">
        <v>41827</v>
      </c>
      <c r="F5" s="250"/>
      <c r="G5" s="250"/>
      <c r="H5" s="250">
        <f t="shared" si="0"/>
        <v>1</v>
      </c>
      <c r="I5" s="250"/>
      <c r="J5" s="284" t="s">
        <v>5428</v>
      </c>
      <c r="K5" s="250" t="str">
        <f t="shared" si="4"/>
        <v>AED</v>
      </c>
      <c r="L5" s="250" t="str">
        <f t="shared" si="5"/>
        <v>AED</v>
      </c>
      <c r="M5" s="250"/>
      <c r="N5" s="250" t="s">
        <v>192</v>
      </c>
      <c r="O5" s="250"/>
      <c r="P5" s="250"/>
      <c r="Q5" s="250"/>
      <c r="R5" s="250"/>
      <c r="S5" s="245">
        <f t="shared" si="1"/>
        <v>41827</v>
      </c>
      <c r="T5" s="245" t="str">
        <f t="shared" si="2"/>
        <v/>
      </c>
      <c r="U5" s="245" t="str">
        <f t="shared" si="3"/>
        <v/>
      </c>
      <c r="V5" s="250"/>
    </row>
    <row r="6" spans="1:22" s="136" customFormat="1">
      <c r="A6" s="250" t="s">
        <v>5430</v>
      </c>
      <c r="B6" s="250" t="s">
        <v>5430</v>
      </c>
      <c r="C6" s="250"/>
      <c r="D6" s="250" t="s">
        <v>243</v>
      </c>
      <c r="E6" s="245">
        <v>41827</v>
      </c>
      <c r="F6" s="250"/>
      <c r="G6" s="250"/>
      <c r="H6" s="250">
        <f t="shared" si="0"/>
        <v>1</v>
      </c>
      <c r="I6" s="250"/>
      <c r="J6" s="284" t="s">
        <v>5429</v>
      </c>
      <c r="K6" s="250" t="str">
        <f t="shared" si="4"/>
        <v>AFN</v>
      </c>
      <c r="L6" s="250" t="str">
        <f t="shared" si="5"/>
        <v>AFN</v>
      </c>
      <c r="M6" s="250"/>
      <c r="N6" s="250" t="s">
        <v>192</v>
      </c>
      <c r="O6" s="250"/>
      <c r="P6" s="250"/>
      <c r="Q6" s="250"/>
      <c r="R6" s="250"/>
      <c r="S6" s="245">
        <f t="shared" si="1"/>
        <v>41827</v>
      </c>
      <c r="T6" s="245" t="str">
        <f t="shared" si="2"/>
        <v/>
      </c>
      <c r="U6" s="245" t="str">
        <f t="shared" si="3"/>
        <v/>
      </c>
      <c r="V6" s="250"/>
    </row>
    <row r="7" spans="1:22" s="136" customFormat="1">
      <c r="A7" s="250" t="s">
        <v>5431</v>
      </c>
      <c r="B7" s="250" t="s">
        <v>5431</v>
      </c>
      <c r="C7" s="250"/>
      <c r="D7" s="250" t="s">
        <v>243</v>
      </c>
      <c r="E7" s="245">
        <v>41827</v>
      </c>
      <c r="F7" s="250"/>
      <c r="G7" s="250"/>
      <c r="H7" s="250">
        <f t="shared" si="0"/>
        <v>1</v>
      </c>
      <c r="I7" s="250"/>
      <c r="J7" s="284" t="s">
        <v>5430</v>
      </c>
      <c r="K7" s="250" t="str">
        <f t="shared" si="4"/>
        <v>ALL</v>
      </c>
      <c r="L7" s="250" t="str">
        <f t="shared" si="5"/>
        <v>ALL</v>
      </c>
      <c r="M7" s="250"/>
      <c r="N7" s="250" t="s">
        <v>192</v>
      </c>
      <c r="O7" s="250"/>
      <c r="P7" s="250"/>
      <c r="Q7" s="250"/>
      <c r="R7" s="250"/>
      <c r="S7" s="245">
        <f t="shared" si="1"/>
        <v>41827</v>
      </c>
      <c r="T7" s="245" t="str">
        <f t="shared" si="2"/>
        <v/>
      </c>
      <c r="U7" s="245" t="str">
        <f t="shared" si="3"/>
        <v/>
      </c>
      <c r="V7" s="250"/>
    </row>
    <row r="8" spans="1:22" s="136" customFormat="1">
      <c r="A8" s="250" t="s">
        <v>5432</v>
      </c>
      <c r="B8" s="250" t="s">
        <v>5432</v>
      </c>
      <c r="C8" s="250"/>
      <c r="D8" s="250" t="s">
        <v>243</v>
      </c>
      <c r="E8" s="245">
        <v>41827</v>
      </c>
      <c r="F8" s="250"/>
      <c r="G8" s="250"/>
      <c r="H8" s="250">
        <f t="shared" si="0"/>
        <v>1</v>
      </c>
      <c r="I8" s="250"/>
      <c r="J8" s="284" t="s">
        <v>5431</v>
      </c>
      <c r="K8" s="250" t="str">
        <f t="shared" si="4"/>
        <v>AMD</v>
      </c>
      <c r="L8" s="250" t="str">
        <f t="shared" si="5"/>
        <v>AMD</v>
      </c>
      <c r="M8" s="250"/>
      <c r="N8" s="250" t="s">
        <v>192</v>
      </c>
      <c r="O8" s="250"/>
      <c r="P8" s="250"/>
      <c r="Q8" s="250"/>
      <c r="R8" s="250"/>
      <c r="S8" s="245">
        <f t="shared" si="1"/>
        <v>41827</v>
      </c>
      <c r="T8" s="245" t="str">
        <f t="shared" si="2"/>
        <v/>
      </c>
      <c r="U8" s="245" t="str">
        <f t="shared" si="3"/>
        <v/>
      </c>
      <c r="V8" s="250"/>
    </row>
    <row r="9" spans="1:22" s="136" customFormat="1">
      <c r="A9" s="250" t="s">
        <v>5433</v>
      </c>
      <c r="B9" s="250" t="s">
        <v>5433</v>
      </c>
      <c r="C9" s="250"/>
      <c r="D9" s="250" t="s">
        <v>243</v>
      </c>
      <c r="E9" s="245">
        <v>41827</v>
      </c>
      <c r="F9" s="250"/>
      <c r="G9" s="250"/>
      <c r="H9" s="250">
        <f t="shared" si="0"/>
        <v>1</v>
      </c>
      <c r="I9" s="250"/>
      <c r="J9" s="284" t="s">
        <v>5432</v>
      </c>
      <c r="K9" s="250" t="str">
        <f t="shared" si="4"/>
        <v>ANG</v>
      </c>
      <c r="L9" s="250" t="str">
        <f t="shared" si="5"/>
        <v>ANG</v>
      </c>
      <c r="M9" s="250"/>
      <c r="N9" s="250" t="s">
        <v>192</v>
      </c>
      <c r="O9" s="250"/>
      <c r="P9" s="250"/>
      <c r="Q9" s="250"/>
      <c r="R9" s="250"/>
      <c r="S9" s="245">
        <f t="shared" si="1"/>
        <v>41827</v>
      </c>
      <c r="T9" s="245" t="str">
        <f t="shared" si="2"/>
        <v/>
      </c>
      <c r="U9" s="245" t="str">
        <f t="shared" si="3"/>
        <v/>
      </c>
      <c r="V9" s="250"/>
    </row>
    <row r="10" spans="1:22" s="136" customFormat="1">
      <c r="A10" s="250" t="s">
        <v>5434</v>
      </c>
      <c r="B10" s="250" t="s">
        <v>5434</v>
      </c>
      <c r="C10" s="250"/>
      <c r="D10" s="250" t="s">
        <v>243</v>
      </c>
      <c r="E10" s="245">
        <v>41827</v>
      </c>
      <c r="F10" s="250"/>
      <c r="G10" s="250"/>
      <c r="H10" s="250">
        <f t="shared" si="0"/>
        <v>1</v>
      </c>
      <c r="I10" s="250"/>
      <c r="J10" s="284" t="s">
        <v>5433</v>
      </c>
      <c r="K10" s="250" t="str">
        <f t="shared" si="4"/>
        <v>AOA</v>
      </c>
      <c r="L10" s="250" t="str">
        <f t="shared" si="5"/>
        <v>AOA</v>
      </c>
      <c r="M10" s="250"/>
      <c r="N10" s="250" t="s">
        <v>192</v>
      </c>
      <c r="O10" s="250"/>
      <c r="P10" s="250"/>
      <c r="Q10" s="250"/>
      <c r="R10" s="250"/>
      <c r="S10" s="245">
        <f t="shared" si="1"/>
        <v>41827</v>
      </c>
      <c r="T10" s="245" t="str">
        <f t="shared" si="2"/>
        <v/>
      </c>
      <c r="U10" s="245" t="str">
        <f t="shared" si="3"/>
        <v/>
      </c>
      <c r="V10" s="250"/>
    </row>
    <row r="11" spans="1:22" s="136" customFormat="1">
      <c r="A11" s="250" t="s">
        <v>5435</v>
      </c>
      <c r="B11" s="250" t="s">
        <v>5435</v>
      </c>
      <c r="C11" s="250"/>
      <c r="D11" s="250" t="s">
        <v>243</v>
      </c>
      <c r="E11" s="245">
        <v>41827</v>
      </c>
      <c r="F11" s="250"/>
      <c r="G11" s="250"/>
      <c r="H11" s="250">
        <f t="shared" si="0"/>
        <v>1</v>
      </c>
      <c r="I11" s="250"/>
      <c r="J11" s="284" t="s">
        <v>5434</v>
      </c>
      <c r="K11" s="250" t="str">
        <f t="shared" si="4"/>
        <v>ARS</v>
      </c>
      <c r="L11" s="250" t="str">
        <f t="shared" si="5"/>
        <v>ARS</v>
      </c>
      <c r="M11" s="250"/>
      <c r="N11" s="250" t="s">
        <v>192</v>
      </c>
      <c r="O11" s="250"/>
      <c r="P11" s="250"/>
      <c r="Q11" s="250"/>
      <c r="R11" s="250"/>
      <c r="S11" s="245">
        <f t="shared" si="1"/>
        <v>41827</v>
      </c>
      <c r="T11" s="245" t="str">
        <f t="shared" si="2"/>
        <v/>
      </c>
      <c r="U11" s="245" t="str">
        <f t="shared" si="3"/>
        <v/>
      </c>
      <c r="V11" s="250"/>
    </row>
    <row r="12" spans="1:22" s="136" customFormat="1">
      <c r="A12" s="250" t="s">
        <v>5436</v>
      </c>
      <c r="B12" s="250" t="s">
        <v>5436</v>
      </c>
      <c r="C12" s="250"/>
      <c r="D12" s="250" t="s">
        <v>243</v>
      </c>
      <c r="E12" s="245">
        <v>41827</v>
      </c>
      <c r="F12" s="250"/>
      <c r="G12" s="250"/>
      <c r="H12" s="250">
        <f t="shared" si="0"/>
        <v>1</v>
      </c>
      <c r="I12" s="250"/>
      <c r="J12" s="284" t="s">
        <v>5435</v>
      </c>
      <c r="K12" s="250" t="str">
        <f t="shared" si="4"/>
        <v>AUD</v>
      </c>
      <c r="L12" s="250" t="str">
        <f t="shared" si="5"/>
        <v>AUD</v>
      </c>
      <c r="M12" s="250"/>
      <c r="N12" s="250" t="s">
        <v>192</v>
      </c>
      <c r="O12" s="250"/>
      <c r="P12" s="250"/>
      <c r="Q12" s="250"/>
      <c r="R12" s="250"/>
      <c r="S12" s="245">
        <f t="shared" si="1"/>
        <v>41827</v>
      </c>
      <c r="T12" s="245" t="str">
        <f t="shared" si="2"/>
        <v/>
      </c>
      <c r="U12" s="245" t="str">
        <f t="shared" si="3"/>
        <v/>
      </c>
      <c r="V12" s="250"/>
    </row>
    <row r="13" spans="1:22" s="136" customFormat="1">
      <c r="A13" s="250" t="s">
        <v>5437</v>
      </c>
      <c r="B13" s="250" t="s">
        <v>5437</v>
      </c>
      <c r="C13" s="250"/>
      <c r="D13" s="250" t="s">
        <v>243</v>
      </c>
      <c r="E13" s="245">
        <v>41827</v>
      </c>
      <c r="F13" s="250"/>
      <c r="G13" s="250"/>
      <c r="H13" s="250">
        <f t="shared" si="0"/>
        <v>1</v>
      </c>
      <c r="I13" s="250"/>
      <c r="J13" s="284" t="s">
        <v>5436</v>
      </c>
      <c r="K13" s="250" t="str">
        <f t="shared" si="4"/>
        <v>AWG</v>
      </c>
      <c r="L13" s="250" t="str">
        <f t="shared" si="5"/>
        <v>AWG</v>
      </c>
      <c r="M13" s="250"/>
      <c r="N13" s="250" t="s">
        <v>192</v>
      </c>
      <c r="O13" s="250"/>
      <c r="P13" s="250"/>
      <c r="Q13" s="250"/>
      <c r="R13" s="250"/>
      <c r="S13" s="245">
        <f t="shared" si="1"/>
        <v>41827</v>
      </c>
      <c r="T13" s="245" t="str">
        <f t="shared" si="2"/>
        <v/>
      </c>
      <c r="U13" s="245" t="str">
        <f t="shared" si="3"/>
        <v/>
      </c>
      <c r="V13" s="250"/>
    </row>
    <row r="14" spans="1:22" s="136" customFormat="1">
      <c r="A14" s="250" t="s">
        <v>5438</v>
      </c>
      <c r="B14" s="250" t="s">
        <v>5438</v>
      </c>
      <c r="C14" s="250"/>
      <c r="D14" s="250" t="s">
        <v>243</v>
      </c>
      <c r="E14" s="245">
        <v>41827</v>
      </c>
      <c r="F14" s="250"/>
      <c r="G14" s="250"/>
      <c r="H14" s="250">
        <f t="shared" si="0"/>
        <v>1</v>
      </c>
      <c r="I14" s="250"/>
      <c r="J14" s="284" t="s">
        <v>5437</v>
      </c>
      <c r="K14" s="250" t="str">
        <f t="shared" si="4"/>
        <v>AZN</v>
      </c>
      <c r="L14" s="250" t="str">
        <f t="shared" si="5"/>
        <v>AZN</v>
      </c>
      <c r="M14" s="250"/>
      <c r="N14" s="250" t="s">
        <v>192</v>
      </c>
      <c r="O14" s="250"/>
      <c r="P14" s="250"/>
      <c r="Q14" s="250"/>
      <c r="R14" s="250"/>
      <c r="S14" s="245">
        <f t="shared" si="1"/>
        <v>41827</v>
      </c>
      <c r="T14" s="245" t="str">
        <f t="shared" si="2"/>
        <v/>
      </c>
      <c r="U14" s="245" t="str">
        <f t="shared" si="3"/>
        <v/>
      </c>
      <c r="V14" s="250"/>
    </row>
    <row r="15" spans="1:22" s="136" customFormat="1">
      <c r="A15" s="250" t="s">
        <v>5439</v>
      </c>
      <c r="B15" s="250" t="s">
        <v>5439</v>
      </c>
      <c r="C15" s="250"/>
      <c r="D15" s="250" t="s">
        <v>243</v>
      </c>
      <c r="E15" s="245">
        <v>41827</v>
      </c>
      <c r="F15" s="250"/>
      <c r="G15" s="250"/>
      <c r="H15" s="250">
        <f t="shared" si="0"/>
        <v>1</v>
      </c>
      <c r="I15" s="250"/>
      <c r="J15" s="284" t="s">
        <v>5438</v>
      </c>
      <c r="K15" s="250" t="str">
        <f t="shared" si="4"/>
        <v>BAM</v>
      </c>
      <c r="L15" s="250" t="str">
        <f t="shared" si="5"/>
        <v>BAM</v>
      </c>
      <c r="M15" s="250"/>
      <c r="N15" s="250" t="s">
        <v>192</v>
      </c>
      <c r="O15" s="250"/>
      <c r="P15" s="250"/>
      <c r="Q15" s="250"/>
      <c r="R15" s="250"/>
      <c r="S15" s="245">
        <f t="shared" si="1"/>
        <v>41827</v>
      </c>
      <c r="T15" s="245" t="str">
        <f t="shared" si="2"/>
        <v/>
      </c>
      <c r="U15" s="245" t="str">
        <f t="shared" si="3"/>
        <v/>
      </c>
      <c r="V15" s="250"/>
    </row>
    <row r="16" spans="1:22" s="136" customFormat="1">
      <c r="A16" s="250" t="s">
        <v>5440</v>
      </c>
      <c r="B16" s="250" t="s">
        <v>5440</v>
      </c>
      <c r="C16" s="250"/>
      <c r="D16" s="250" t="s">
        <v>243</v>
      </c>
      <c r="E16" s="245">
        <v>41827</v>
      </c>
      <c r="F16" s="250"/>
      <c r="G16" s="250"/>
      <c r="H16" s="250">
        <f t="shared" si="0"/>
        <v>1</v>
      </c>
      <c r="I16" s="250"/>
      <c r="J16" s="284" t="s">
        <v>5439</v>
      </c>
      <c r="K16" s="250" t="str">
        <f t="shared" si="4"/>
        <v>BBD</v>
      </c>
      <c r="L16" s="250" t="str">
        <f t="shared" si="5"/>
        <v>BBD</v>
      </c>
      <c r="M16" s="250"/>
      <c r="N16" s="250" t="s">
        <v>192</v>
      </c>
      <c r="O16" s="250"/>
      <c r="P16" s="250"/>
      <c r="Q16" s="250"/>
      <c r="R16" s="250"/>
      <c r="S16" s="245">
        <f t="shared" si="1"/>
        <v>41827</v>
      </c>
      <c r="T16" s="245" t="str">
        <f t="shared" si="2"/>
        <v/>
      </c>
      <c r="U16" s="245" t="str">
        <f t="shared" si="3"/>
        <v/>
      </c>
      <c r="V16" s="250"/>
    </row>
    <row r="17" spans="1:22" s="136" customFormat="1">
      <c r="A17" s="250" t="s">
        <v>5441</v>
      </c>
      <c r="B17" s="250" t="s">
        <v>5441</v>
      </c>
      <c r="C17" s="250"/>
      <c r="D17" s="250" t="s">
        <v>243</v>
      </c>
      <c r="E17" s="245">
        <v>41827</v>
      </c>
      <c r="F17" s="250"/>
      <c r="G17" s="250"/>
      <c r="H17" s="250">
        <f t="shared" si="0"/>
        <v>1</v>
      </c>
      <c r="I17" s="250"/>
      <c r="J17" s="284" t="s">
        <v>5440</v>
      </c>
      <c r="K17" s="250" t="str">
        <f t="shared" si="4"/>
        <v>BDT</v>
      </c>
      <c r="L17" s="250" t="str">
        <f t="shared" si="5"/>
        <v>BDT</v>
      </c>
      <c r="M17" s="250"/>
      <c r="N17" s="250" t="s">
        <v>192</v>
      </c>
      <c r="O17" s="250"/>
      <c r="P17" s="250"/>
      <c r="Q17" s="250"/>
      <c r="R17" s="250"/>
      <c r="S17" s="245">
        <f t="shared" si="1"/>
        <v>41827</v>
      </c>
      <c r="T17" s="245" t="str">
        <f t="shared" si="2"/>
        <v/>
      </c>
      <c r="U17" s="245" t="str">
        <f t="shared" si="3"/>
        <v/>
      </c>
      <c r="V17" s="250"/>
    </row>
    <row r="18" spans="1:22" s="136" customFormat="1">
      <c r="A18" s="250" t="s">
        <v>5442</v>
      </c>
      <c r="B18" s="250" t="s">
        <v>5442</v>
      </c>
      <c r="C18" s="250"/>
      <c r="D18" s="250" t="s">
        <v>243</v>
      </c>
      <c r="E18" s="245">
        <v>41827</v>
      </c>
      <c r="F18" s="250"/>
      <c r="G18" s="250"/>
      <c r="H18" s="250">
        <f t="shared" si="0"/>
        <v>1</v>
      </c>
      <c r="I18" s="250"/>
      <c r="J18" s="284" t="s">
        <v>5441</v>
      </c>
      <c r="K18" s="250" t="str">
        <f t="shared" si="4"/>
        <v>BGN</v>
      </c>
      <c r="L18" s="250" t="str">
        <f t="shared" si="5"/>
        <v>BGN</v>
      </c>
      <c r="M18" s="250"/>
      <c r="N18" s="250" t="s">
        <v>192</v>
      </c>
      <c r="O18" s="250"/>
      <c r="P18" s="250"/>
      <c r="Q18" s="250"/>
      <c r="R18" s="250"/>
      <c r="S18" s="245">
        <f t="shared" si="1"/>
        <v>41827</v>
      </c>
      <c r="T18" s="245" t="str">
        <f t="shared" si="2"/>
        <v/>
      </c>
      <c r="U18" s="245" t="str">
        <f t="shared" si="3"/>
        <v/>
      </c>
      <c r="V18" s="250"/>
    </row>
    <row r="19" spans="1:22" s="136" customFormat="1">
      <c r="A19" s="250" t="s">
        <v>5443</v>
      </c>
      <c r="B19" s="250" t="s">
        <v>5443</v>
      </c>
      <c r="C19" s="250"/>
      <c r="D19" s="250" t="s">
        <v>243</v>
      </c>
      <c r="E19" s="245">
        <v>41827</v>
      </c>
      <c r="F19" s="250"/>
      <c r="G19" s="250"/>
      <c r="H19" s="250">
        <f t="shared" si="0"/>
        <v>1</v>
      </c>
      <c r="I19" s="250"/>
      <c r="J19" s="284" t="s">
        <v>5442</v>
      </c>
      <c r="K19" s="250" t="str">
        <f t="shared" si="4"/>
        <v>BHD</v>
      </c>
      <c r="L19" s="250" t="str">
        <f t="shared" si="5"/>
        <v>BHD</v>
      </c>
      <c r="M19" s="250"/>
      <c r="N19" s="250" t="s">
        <v>192</v>
      </c>
      <c r="O19" s="250"/>
      <c r="P19" s="250"/>
      <c r="Q19" s="250"/>
      <c r="R19" s="250"/>
      <c r="S19" s="245">
        <f t="shared" si="1"/>
        <v>41827</v>
      </c>
      <c r="T19" s="245" t="str">
        <f t="shared" si="2"/>
        <v/>
      </c>
      <c r="U19" s="245" t="str">
        <f t="shared" si="3"/>
        <v/>
      </c>
      <c r="V19" s="250"/>
    </row>
    <row r="20" spans="1:22" s="136" customFormat="1">
      <c r="A20" s="250" t="s">
        <v>5444</v>
      </c>
      <c r="B20" s="250" t="s">
        <v>5444</v>
      </c>
      <c r="C20" s="250"/>
      <c r="D20" s="250" t="s">
        <v>243</v>
      </c>
      <c r="E20" s="245">
        <v>41827</v>
      </c>
      <c r="F20" s="250"/>
      <c r="G20" s="250"/>
      <c r="H20" s="250">
        <f t="shared" si="0"/>
        <v>1</v>
      </c>
      <c r="I20" s="250"/>
      <c r="J20" s="284" t="s">
        <v>5443</v>
      </c>
      <c r="K20" s="250" t="str">
        <f t="shared" si="4"/>
        <v>BIF</v>
      </c>
      <c r="L20" s="250" t="str">
        <f t="shared" si="5"/>
        <v>BIF</v>
      </c>
      <c r="M20" s="250"/>
      <c r="N20" s="250" t="s">
        <v>192</v>
      </c>
      <c r="O20" s="250"/>
      <c r="P20" s="250"/>
      <c r="Q20" s="250"/>
      <c r="R20" s="250"/>
      <c r="S20" s="245">
        <f t="shared" si="1"/>
        <v>41827</v>
      </c>
      <c r="T20" s="245" t="str">
        <f t="shared" si="2"/>
        <v/>
      </c>
      <c r="U20" s="245" t="str">
        <f t="shared" si="3"/>
        <v/>
      </c>
      <c r="V20" s="250"/>
    </row>
    <row r="21" spans="1:22" s="136" customFormat="1">
      <c r="A21" s="250" t="s">
        <v>5445</v>
      </c>
      <c r="B21" s="250" t="s">
        <v>5445</v>
      </c>
      <c r="C21" s="250"/>
      <c r="D21" s="250" t="s">
        <v>243</v>
      </c>
      <c r="E21" s="245">
        <v>41827</v>
      </c>
      <c r="F21" s="250"/>
      <c r="G21" s="250"/>
      <c r="H21" s="250">
        <f t="shared" si="0"/>
        <v>1</v>
      </c>
      <c r="I21" s="250"/>
      <c r="J21" s="284" t="s">
        <v>5444</v>
      </c>
      <c r="K21" s="250" t="str">
        <f t="shared" si="4"/>
        <v>BMD</v>
      </c>
      <c r="L21" s="250" t="str">
        <f t="shared" si="5"/>
        <v>BMD</v>
      </c>
      <c r="M21" s="250"/>
      <c r="N21" s="250" t="s">
        <v>192</v>
      </c>
      <c r="O21" s="250"/>
      <c r="P21" s="250"/>
      <c r="Q21" s="250"/>
      <c r="R21" s="250"/>
      <c r="S21" s="245">
        <f t="shared" si="1"/>
        <v>41827</v>
      </c>
      <c r="T21" s="245" t="str">
        <f t="shared" si="2"/>
        <v/>
      </c>
      <c r="U21" s="245" t="str">
        <f t="shared" si="3"/>
        <v/>
      </c>
      <c r="V21" s="250"/>
    </row>
    <row r="22" spans="1:22" s="136" customFormat="1">
      <c r="A22" s="250" t="s">
        <v>5446</v>
      </c>
      <c r="B22" s="250" t="s">
        <v>5446</v>
      </c>
      <c r="C22" s="250"/>
      <c r="D22" s="250" t="s">
        <v>243</v>
      </c>
      <c r="E22" s="245">
        <v>41827</v>
      </c>
      <c r="F22" s="250"/>
      <c r="G22" s="250"/>
      <c r="H22" s="250">
        <f t="shared" si="0"/>
        <v>1</v>
      </c>
      <c r="I22" s="250"/>
      <c r="J22" s="284" t="s">
        <v>5445</v>
      </c>
      <c r="K22" s="250" t="str">
        <f t="shared" si="4"/>
        <v>BND</v>
      </c>
      <c r="L22" s="250" t="str">
        <f t="shared" si="5"/>
        <v>BND</v>
      </c>
      <c r="M22" s="250"/>
      <c r="N22" s="250" t="s">
        <v>192</v>
      </c>
      <c r="O22" s="250"/>
      <c r="P22" s="250"/>
      <c r="Q22" s="250"/>
      <c r="R22" s="250"/>
      <c r="S22" s="245">
        <f t="shared" si="1"/>
        <v>41827</v>
      </c>
      <c r="T22" s="245" t="str">
        <f t="shared" si="2"/>
        <v/>
      </c>
      <c r="U22" s="245" t="str">
        <f t="shared" si="3"/>
        <v/>
      </c>
      <c r="V22" s="250"/>
    </row>
    <row r="23" spans="1:22" s="136" customFormat="1">
      <c r="A23" s="250" t="s">
        <v>5447</v>
      </c>
      <c r="B23" s="250" t="s">
        <v>5447</v>
      </c>
      <c r="C23" s="250"/>
      <c r="D23" s="250" t="s">
        <v>243</v>
      </c>
      <c r="E23" s="245">
        <v>41827</v>
      </c>
      <c r="F23" s="250"/>
      <c r="G23" s="250"/>
      <c r="H23" s="250">
        <f t="shared" si="0"/>
        <v>1</v>
      </c>
      <c r="I23" s="250"/>
      <c r="J23" s="284" t="s">
        <v>5446</v>
      </c>
      <c r="K23" s="250" t="str">
        <f t="shared" si="4"/>
        <v>BOB</v>
      </c>
      <c r="L23" s="250" t="str">
        <f t="shared" si="5"/>
        <v>BOB</v>
      </c>
      <c r="M23" s="250"/>
      <c r="N23" s="250" t="s">
        <v>192</v>
      </c>
      <c r="O23" s="250"/>
      <c r="P23" s="250"/>
      <c r="Q23" s="250"/>
      <c r="R23" s="250"/>
      <c r="S23" s="245">
        <f t="shared" si="1"/>
        <v>41827</v>
      </c>
      <c r="T23" s="245" t="str">
        <f t="shared" si="2"/>
        <v/>
      </c>
      <c r="U23" s="245" t="str">
        <f t="shared" si="3"/>
        <v/>
      </c>
      <c r="V23" s="250"/>
    </row>
    <row r="24" spans="1:22" s="136" customFormat="1">
      <c r="A24" s="250" t="s">
        <v>5448</v>
      </c>
      <c r="B24" s="250" t="s">
        <v>5448</v>
      </c>
      <c r="C24" s="250"/>
      <c r="D24" s="250" t="s">
        <v>243</v>
      </c>
      <c r="E24" s="245">
        <v>41827</v>
      </c>
      <c r="F24" s="250"/>
      <c r="G24" s="250"/>
      <c r="H24" s="250">
        <f t="shared" si="0"/>
        <v>1</v>
      </c>
      <c r="I24" s="250"/>
      <c r="J24" s="284" t="s">
        <v>5447</v>
      </c>
      <c r="K24" s="250" t="str">
        <f t="shared" si="4"/>
        <v>BOV</v>
      </c>
      <c r="L24" s="250" t="str">
        <f t="shared" si="5"/>
        <v>BOV</v>
      </c>
      <c r="M24" s="250"/>
      <c r="N24" s="250" t="s">
        <v>192</v>
      </c>
      <c r="O24" s="250"/>
      <c r="P24" s="250"/>
      <c r="Q24" s="250"/>
      <c r="R24" s="250"/>
      <c r="S24" s="245">
        <f t="shared" si="1"/>
        <v>41827</v>
      </c>
      <c r="T24" s="245" t="str">
        <f t="shared" si="2"/>
        <v/>
      </c>
      <c r="U24" s="245" t="str">
        <f t="shared" si="3"/>
        <v/>
      </c>
      <c r="V24" s="250"/>
    </row>
    <row r="25" spans="1:22" s="136" customFormat="1">
      <c r="A25" s="250" t="s">
        <v>5449</v>
      </c>
      <c r="B25" s="250" t="s">
        <v>5449</v>
      </c>
      <c r="C25" s="250"/>
      <c r="D25" s="250" t="s">
        <v>243</v>
      </c>
      <c r="E25" s="245">
        <v>41827</v>
      </c>
      <c r="F25" s="250"/>
      <c r="G25" s="250"/>
      <c r="H25" s="250">
        <f t="shared" si="0"/>
        <v>1</v>
      </c>
      <c r="I25" s="250"/>
      <c r="J25" s="284" t="s">
        <v>5448</v>
      </c>
      <c r="K25" s="250" t="str">
        <f t="shared" si="4"/>
        <v>BRL</v>
      </c>
      <c r="L25" s="250" t="str">
        <f t="shared" si="5"/>
        <v>BRL</v>
      </c>
      <c r="M25" s="250"/>
      <c r="N25" s="250" t="s">
        <v>192</v>
      </c>
      <c r="O25" s="250"/>
      <c r="P25" s="250"/>
      <c r="Q25" s="250"/>
      <c r="R25" s="250"/>
      <c r="S25" s="245">
        <f t="shared" si="1"/>
        <v>41827</v>
      </c>
      <c r="T25" s="245" t="str">
        <f t="shared" si="2"/>
        <v/>
      </c>
      <c r="U25" s="245" t="str">
        <f t="shared" si="3"/>
        <v/>
      </c>
      <c r="V25" s="250"/>
    </row>
    <row r="26" spans="1:22" s="136" customFormat="1">
      <c r="A26" s="250" t="s">
        <v>5450</v>
      </c>
      <c r="B26" s="250" t="s">
        <v>5450</v>
      </c>
      <c r="C26" s="250"/>
      <c r="D26" s="250" t="s">
        <v>243</v>
      </c>
      <c r="E26" s="245">
        <v>41827</v>
      </c>
      <c r="F26" s="250"/>
      <c r="G26" s="250"/>
      <c r="H26" s="250">
        <f t="shared" si="0"/>
        <v>1</v>
      </c>
      <c r="I26" s="250"/>
      <c r="J26" s="284" t="s">
        <v>5449</v>
      </c>
      <c r="K26" s="250" t="str">
        <f t="shared" si="4"/>
        <v>BSD</v>
      </c>
      <c r="L26" s="250" t="str">
        <f t="shared" si="5"/>
        <v>BSD</v>
      </c>
      <c r="M26" s="250"/>
      <c r="N26" s="250" t="s">
        <v>192</v>
      </c>
      <c r="O26" s="250"/>
      <c r="P26" s="250"/>
      <c r="Q26" s="250"/>
      <c r="R26" s="250"/>
      <c r="S26" s="245">
        <f t="shared" si="1"/>
        <v>41827</v>
      </c>
      <c r="T26" s="245" t="str">
        <f t="shared" si="2"/>
        <v/>
      </c>
      <c r="U26" s="245" t="str">
        <f t="shared" si="3"/>
        <v/>
      </c>
      <c r="V26" s="250"/>
    </row>
    <row r="27" spans="1:22" s="136" customFormat="1">
      <c r="A27" s="250" t="s">
        <v>5451</v>
      </c>
      <c r="B27" s="250" t="s">
        <v>5451</v>
      </c>
      <c r="C27" s="250"/>
      <c r="D27" s="250" t="s">
        <v>243</v>
      </c>
      <c r="E27" s="245">
        <v>41827</v>
      </c>
      <c r="F27" s="250"/>
      <c r="G27" s="250"/>
      <c r="H27" s="250">
        <f t="shared" si="0"/>
        <v>1</v>
      </c>
      <c r="I27" s="250"/>
      <c r="J27" s="284" t="s">
        <v>5450</v>
      </c>
      <c r="K27" s="250" t="str">
        <f t="shared" si="4"/>
        <v>BTN</v>
      </c>
      <c r="L27" s="250" t="str">
        <f t="shared" si="5"/>
        <v>BTN</v>
      </c>
      <c r="M27" s="250"/>
      <c r="N27" s="250" t="s">
        <v>192</v>
      </c>
      <c r="O27" s="250"/>
      <c r="P27" s="250"/>
      <c r="Q27" s="250"/>
      <c r="R27" s="250"/>
      <c r="S27" s="245">
        <f t="shared" si="1"/>
        <v>41827</v>
      </c>
      <c r="T27" s="245" t="str">
        <f t="shared" si="2"/>
        <v/>
      </c>
      <c r="U27" s="245" t="str">
        <f t="shared" si="3"/>
        <v/>
      </c>
      <c r="V27" s="250"/>
    </row>
    <row r="28" spans="1:22" s="136" customFormat="1">
      <c r="A28" s="250" t="s">
        <v>5452</v>
      </c>
      <c r="B28" s="250" t="s">
        <v>5452</v>
      </c>
      <c r="C28" s="250"/>
      <c r="D28" s="250" t="s">
        <v>243</v>
      </c>
      <c r="E28" s="245">
        <v>41827</v>
      </c>
      <c r="F28" s="250"/>
      <c r="G28" s="250"/>
      <c r="H28" s="250">
        <f t="shared" si="0"/>
        <v>1</v>
      </c>
      <c r="I28" s="250"/>
      <c r="J28" s="284" t="s">
        <v>5451</v>
      </c>
      <c r="K28" s="250" t="str">
        <f t="shared" si="4"/>
        <v>BWP</v>
      </c>
      <c r="L28" s="250" t="str">
        <f t="shared" si="5"/>
        <v>BWP</v>
      </c>
      <c r="M28" s="250"/>
      <c r="N28" s="250" t="s">
        <v>192</v>
      </c>
      <c r="O28" s="250"/>
      <c r="P28" s="250"/>
      <c r="Q28" s="250"/>
      <c r="R28" s="250"/>
      <c r="S28" s="245">
        <f t="shared" si="1"/>
        <v>41827</v>
      </c>
      <c r="T28" s="245" t="str">
        <f t="shared" si="2"/>
        <v/>
      </c>
      <c r="U28" s="245" t="str">
        <f t="shared" si="3"/>
        <v/>
      </c>
      <c r="V28" s="250"/>
    </row>
    <row r="29" spans="1:22" s="136" customFormat="1">
      <c r="A29" s="250" t="s">
        <v>5453</v>
      </c>
      <c r="B29" s="250" t="s">
        <v>5453</v>
      </c>
      <c r="C29" s="250"/>
      <c r="D29" s="250" t="s">
        <v>243</v>
      </c>
      <c r="E29" s="245">
        <v>41827</v>
      </c>
      <c r="F29" s="250"/>
      <c r="G29" s="250"/>
      <c r="H29" s="250">
        <f t="shared" si="0"/>
        <v>1</v>
      </c>
      <c r="I29" s="250"/>
      <c r="J29" s="284" t="s">
        <v>5454</v>
      </c>
      <c r="K29" s="250" t="str">
        <f t="shared" si="4"/>
        <v>BYN</v>
      </c>
      <c r="L29" s="250" t="str">
        <f t="shared" si="5"/>
        <v>BYN</v>
      </c>
      <c r="M29" s="250"/>
      <c r="N29" s="250" t="s">
        <v>192</v>
      </c>
      <c r="O29" s="250"/>
      <c r="P29" s="250"/>
      <c r="Q29" s="250"/>
      <c r="R29" s="250"/>
      <c r="S29" s="245">
        <f t="shared" si="1"/>
        <v>42566</v>
      </c>
      <c r="T29" s="245" t="str">
        <f t="shared" si="2"/>
        <v/>
      </c>
      <c r="U29" s="245" t="str">
        <f t="shared" si="3"/>
        <v/>
      </c>
      <c r="V29" s="250"/>
    </row>
    <row r="30" spans="1:22" s="136" customFormat="1">
      <c r="A30" s="250" t="s">
        <v>5455</v>
      </c>
      <c r="B30" s="250" t="s">
        <v>5455</v>
      </c>
      <c r="C30" s="250"/>
      <c r="D30" s="250" t="s">
        <v>243</v>
      </c>
      <c r="E30" s="245">
        <v>41827</v>
      </c>
      <c r="F30" s="250"/>
      <c r="G30" s="250"/>
      <c r="H30" s="250">
        <f t="shared" si="0"/>
        <v>1</v>
      </c>
      <c r="I30" s="250"/>
      <c r="J30" s="284" t="s">
        <v>5452</v>
      </c>
      <c r="K30" s="250" t="str">
        <f t="shared" si="4"/>
        <v>BYR</v>
      </c>
      <c r="L30" s="250" t="str">
        <f t="shared" si="5"/>
        <v>BYR</v>
      </c>
      <c r="M30" s="250"/>
      <c r="N30" s="250" t="s">
        <v>192</v>
      </c>
      <c r="O30" s="250"/>
      <c r="P30" s="250"/>
      <c r="Q30" s="250"/>
      <c r="R30" s="250"/>
      <c r="S30" s="245">
        <f t="shared" si="1"/>
        <v>41827</v>
      </c>
      <c r="T30" s="245" t="str">
        <f t="shared" si="2"/>
        <v/>
      </c>
      <c r="U30" s="245" t="str">
        <f t="shared" si="3"/>
        <v/>
      </c>
      <c r="V30" s="250"/>
    </row>
    <row r="31" spans="1:22" s="136" customFormat="1">
      <c r="A31" s="250" t="s">
        <v>5456</v>
      </c>
      <c r="B31" s="250" t="s">
        <v>5456</v>
      </c>
      <c r="C31" s="250"/>
      <c r="D31" s="250" t="s">
        <v>243</v>
      </c>
      <c r="E31" s="245">
        <v>41827</v>
      </c>
      <c r="F31" s="250"/>
      <c r="G31" s="250"/>
      <c r="H31" s="250">
        <f t="shared" si="0"/>
        <v>1</v>
      </c>
      <c r="I31" s="250"/>
      <c r="J31" s="284" t="s">
        <v>5453</v>
      </c>
      <c r="K31" s="250" t="str">
        <f t="shared" si="4"/>
        <v>BZD</v>
      </c>
      <c r="L31" s="250" t="str">
        <f t="shared" si="5"/>
        <v>BZD</v>
      </c>
      <c r="M31" s="250"/>
      <c r="N31" s="250" t="s">
        <v>192</v>
      </c>
      <c r="O31" s="250"/>
      <c r="P31" s="250"/>
      <c r="Q31" s="250"/>
      <c r="R31" s="250"/>
      <c r="S31" s="245">
        <f t="shared" si="1"/>
        <v>41827</v>
      </c>
      <c r="T31" s="245" t="str">
        <f t="shared" si="2"/>
        <v/>
      </c>
      <c r="U31" s="245" t="str">
        <f t="shared" si="3"/>
        <v/>
      </c>
      <c r="V31" s="250"/>
    </row>
    <row r="32" spans="1:22" s="136" customFormat="1">
      <c r="A32" s="250" t="s">
        <v>5457</v>
      </c>
      <c r="B32" s="250" t="s">
        <v>5457</v>
      </c>
      <c r="C32" s="250"/>
      <c r="D32" s="250" t="s">
        <v>243</v>
      </c>
      <c r="E32" s="245">
        <v>41827</v>
      </c>
      <c r="F32" s="250"/>
      <c r="G32" s="250"/>
      <c r="H32" s="250">
        <f t="shared" si="0"/>
        <v>1</v>
      </c>
      <c r="I32" s="250"/>
      <c r="J32" s="284" t="s">
        <v>5455</v>
      </c>
      <c r="K32" s="250" t="str">
        <f t="shared" si="4"/>
        <v>CAD</v>
      </c>
      <c r="L32" s="250" t="str">
        <f t="shared" si="5"/>
        <v>CAD</v>
      </c>
      <c r="M32" s="250"/>
      <c r="N32" s="250" t="s">
        <v>192</v>
      </c>
      <c r="O32" s="250"/>
      <c r="P32" s="250"/>
      <c r="Q32" s="250"/>
      <c r="R32" s="250"/>
      <c r="S32" s="245">
        <f t="shared" si="1"/>
        <v>41827</v>
      </c>
      <c r="T32" s="245" t="str">
        <f t="shared" si="2"/>
        <v/>
      </c>
      <c r="U32" s="245" t="str">
        <f t="shared" si="3"/>
        <v/>
      </c>
      <c r="V32" s="250"/>
    </row>
    <row r="33" spans="1:22" s="136" customFormat="1">
      <c r="A33" s="250" t="s">
        <v>5458</v>
      </c>
      <c r="B33" s="250" t="s">
        <v>5458</v>
      </c>
      <c r="C33" s="250"/>
      <c r="D33" s="250" t="s">
        <v>243</v>
      </c>
      <c r="E33" s="245">
        <v>41827</v>
      </c>
      <c r="F33" s="250"/>
      <c r="G33" s="250"/>
      <c r="H33" s="250">
        <f t="shared" si="0"/>
        <v>1</v>
      </c>
      <c r="I33" s="250"/>
      <c r="J33" s="284" t="s">
        <v>5456</v>
      </c>
      <c r="K33" s="250" t="str">
        <f t="shared" si="4"/>
        <v>CDF</v>
      </c>
      <c r="L33" s="250" t="str">
        <f t="shared" si="5"/>
        <v>CDF</v>
      </c>
      <c r="M33" s="250"/>
      <c r="N33" s="250" t="s">
        <v>192</v>
      </c>
      <c r="O33" s="250"/>
      <c r="P33" s="250"/>
      <c r="Q33" s="250"/>
      <c r="R33" s="250"/>
      <c r="S33" s="245">
        <f t="shared" si="1"/>
        <v>41827</v>
      </c>
      <c r="T33" s="245" t="str">
        <f t="shared" si="2"/>
        <v/>
      </c>
      <c r="U33" s="245" t="str">
        <f t="shared" si="3"/>
        <v/>
      </c>
      <c r="V33" s="250"/>
    </row>
    <row r="34" spans="1:22" s="136" customFormat="1">
      <c r="A34" s="250" t="s">
        <v>5459</v>
      </c>
      <c r="B34" s="250" t="s">
        <v>5459</v>
      </c>
      <c r="C34" s="250"/>
      <c r="D34" s="250" t="s">
        <v>243</v>
      </c>
      <c r="E34" s="245">
        <v>41827</v>
      </c>
      <c r="F34" s="250"/>
      <c r="G34" s="250"/>
      <c r="H34" s="250">
        <f t="shared" ref="H34:H65" si="6">COUNTIF(J:J,A34)</f>
        <v>1</v>
      </c>
      <c r="I34" s="250"/>
      <c r="J34" s="284" t="s">
        <v>5457</v>
      </c>
      <c r="K34" s="250" t="str">
        <f t="shared" si="4"/>
        <v>CHE</v>
      </c>
      <c r="L34" s="250" t="str">
        <f t="shared" si="5"/>
        <v>CHE</v>
      </c>
      <c r="M34" s="250"/>
      <c r="N34" s="250" t="s">
        <v>192</v>
      </c>
      <c r="O34" s="250"/>
      <c r="P34" s="250"/>
      <c r="Q34" s="250"/>
      <c r="R34" s="250"/>
      <c r="S34" s="245">
        <f t="shared" si="1"/>
        <v>41827</v>
      </c>
      <c r="T34" s="245" t="str">
        <f t="shared" si="2"/>
        <v/>
      </c>
      <c r="U34" s="245" t="str">
        <f t="shared" si="3"/>
        <v/>
      </c>
      <c r="V34" s="250"/>
    </row>
    <row r="35" spans="1:22" s="136" customFormat="1">
      <c r="A35" s="250" t="s">
        <v>5460</v>
      </c>
      <c r="B35" s="250" t="s">
        <v>5460</v>
      </c>
      <c r="C35" s="250"/>
      <c r="D35" s="250" t="s">
        <v>243</v>
      </c>
      <c r="E35" s="245">
        <v>41827</v>
      </c>
      <c r="F35" s="250"/>
      <c r="G35" s="250"/>
      <c r="H35" s="250">
        <f t="shared" si="6"/>
        <v>1</v>
      </c>
      <c r="I35" s="250"/>
      <c r="J35" s="284" t="s">
        <v>5458</v>
      </c>
      <c r="K35" s="250" t="str">
        <f t="shared" si="4"/>
        <v>CHF</v>
      </c>
      <c r="L35" s="250" t="str">
        <f t="shared" si="5"/>
        <v>CHF</v>
      </c>
      <c r="M35" s="250"/>
      <c r="N35" s="250" t="s">
        <v>192</v>
      </c>
      <c r="O35" s="250"/>
      <c r="P35" s="250"/>
      <c r="Q35" s="250"/>
      <c r="R35" s="250"/>
      <c r="S35" s="245">
        <f t="shared" si="1"/>
        <v>41827</v>
      </c>
      <c r="T35" s="245" t="str">
        <f t="shared" si="2"/>
        <v/>
      </c>
      <c r="U35" s="245" t="str">
        <f t="shared" si="3"/>
        <v/>
      </c>
      <c r="V35" s="250"/>
    </row>
    <row r="36" spans="1:22" s="136" customFormat="1">
      <c r="A36" s="250" t="s">
        <v>5461</v>
      </c>
      <c r="B36" s="250" t="s">
        <v>5461</v>
      </c>
      <c r="C36" s="250"/>
      <c r="D36" s="250" t="s">
        <v>243</v>
      </c>
      <c r="E36" s="245">
        <v>41827</v>
      </c>
      <c r="F36" s="250"/>
      <c r="G36" s="250"/>
      <c r="H36" s="250">
        <f t="shared" si="6"/>
        <v>1</v>
      </c>
      <c r="I36" s="250"/>
      <c r="J36" s="284" t="s">
        <v>5459</v>
      </c>
      <c r="K36" s="250" t="str">
        <f t="shared" si="4"/>
        <v>CHW</v>
      </c>
      <c r="L36" s="250" t="str">
        <f t="shared" si="5"/>
        <v>CHW</v>
      </c>
      <c r="M36" s="250"/>
      <c r="N36" s="250" t="s">
        <v>192</v>
      </c>
      <c r="O36" s="250"/>
      <c r="P36" s="250"/>
      <c r="Q36" s="250"/>
      <c r="R36" s="250"/>
      <c r="S36" s="245">
        <f t="shared" si="1"/>
        <v>41827</v>
      </c>
      <c r="T36" s="245" t="str">
        <f t="shared" si="2"/>
        <v/>
      </c>
      <c r="U36" s="245" t="str">
        <f t="shared" si="3"/>
        <v/>
      </c>
      <c r="V36" s="250"/>
    </row>
    <row r="37" spans="1:22" s="136" customFormat="1">
      <c r="A37" s="250" t="s">
        <v>5462</v>
      </c>
      <c r="B37" s="250" t="s">
        <v>5462</v>
      </c>
      <c r="C37" s="250"/>
      <c r="D37" s="250" t="s">
        <v>243</v>
      </c>
      <c r="E37" s="245">
        <v>41827</v>
      </c>
      <c r="F37" s="250"/>
      <c r="G37" s="250"/>
      <c r="H37" s="250">
        <f t="shared" si="6"/>
        <v>1</v>
      </c>
      <c r="I37" s="250"/>
      <c r="J37" s="284" t="s">
        <v>5460</v>
      </c>
      <c r="K37" s="250" t="str">
        <f t="shared" si="4"/>
        <v>CLF</v>
      </c>
      <c r="L37" s="250" t="str">
        <f t="shared" si="5"/>
        <v>CLF</v>
      </c>
      <c r="M37" s="250"/>
      <c r="N37" s="250" t="s">
        <v>192</v>
      </c>
      <c r="O37" s="250"/>
      <c r="P37" s="250"/>
      <c r="Q37" s="250"/>
      <c r="R37" s="250"/>
      <c r="S37" s="245">
        <f t="shared" si="1"/>
        <v>41827</v>
      </c>
      <c r="T37" s="245" t="str">
        <f t="shared" si="2"/>
        <v/>
      </c>
      <c r="U37" s="245" t="str">
        <f t="shared" si="3"/>
        <v/>
      </c>
      <c r="V37" s="250"/>
    </row>
    <row r="38" spans="1:22" s="136" customFormat="1">
      <c r="A38" s="250" t="s">
        <v>5463</v>
      </c>
      <c r="B38" s="250" t="s">
        <v>5463</v>
      </c>
      <c r="C38" s="250"/>
      <c r="D38" s="250" t="s">
        <v>243</v>
      </c>
      <c r="E38" s="245">
        <v>41827</v>
      </c>
      <c r="F38" s="250"/>
      <c r="G38" s="250"/>
      <c r="H38" s="250">
        <f t="shared" si="6"/>
        <v>1</v>
      </c>
      <c r="I38" s="250"/>
      <c r="J38" s="284" t="s">
        <v>5461</v>
      </c>
      <c r="K38" s="250" t="str">
        <f t="shared" si="4"/>
        <v>CLP</v>
      </c>
      <c r="L38" s="250" t="str">
        <f t="shared" si="5"/>
        <v>CLP</v>
      </c>
      <c r="M38" s="250"/>
      <c r="N38" s="250" t="s">
        <v>192</v>
      </c>
      <c r="O38" s="250"/>
      <c r="P38" s="250"/>
      <c r="Q38" s="250"/>
      <c r="R38" s="250"/>
      <c r="S38" s="245">
        <f t="shared" si="1"/>
        <v>41827</v>
      </c>
      <c r="T38" s="245" t="str">
        <f t="shared" si="2"/>
        <v/>
      </c>
      <c r="U38" s="245" t="str">
        <f t="shared" si="3"/>
        <v/>
      </c>
      <c r="V38" s="250"/>
    </row>
    <row r="39" spans="1:22" s="136" customFormat="1">
      <c r="A39" s="250" t="s">
        <v>5464</v>
      </c>
      <c r="B39" s="250" t="s">
        <v>5464</v>
      </c>
      <c r="C39" s="250"/>
      <c r="D39" s="250" t="s">
        <v>243</v>
      </c>
      <c r="E39" s="245">
        <v>41827</v>
      </c>
      <c r="F39" s="250"/>
      <c r="G39" s="250"/>
      <c r="H39" s="250">
        <f t="shared" si="6"/>
        <v>1</v>
      </c>
      <c r="I39" s="250"/>
      <c r="J39" s="284" t="s">
        <v>5462</v>
      </c>
      <c r="K39" s="250" t="str">
        <f t="shared" si="4"/>
        <v>CNY</v>
      </c>
      <c r="L39" s="250" t="str">
        <f t="shared" si="5"/>
        <v>CNY</v>
      </c>
      <c r="M39" s="250"/>
      <c r="N39" s="250" t="s">
        <v>192</v>
      </c>
      <c r="O39" s="250"/>
      <c r="P39" s="250"/>
      <c r="Q39" s="250"/>
      <c r="R39" s="250"/>
      <c r="S39" s="245">
        <f t="shared" si="1"/>
        <v>41827</v>
      </c>
      <c r="T39" s="245" t="str">
        <f t="shared" si="2"/>
        <v/>
      </c>
      <c r="U39" s="245" t="str">
        <f t="shared" si="3"/>
        <v/>
      </c>
      <c r="V39" s="250"/>
    </row>
    <row r="40" spans="1:22" s="136" customFormat="1">
      <c r="A40" s="250" t="s">
        <v>5465</v>
      </c>
      <c r="B40" s="250" t="s">
        <v>5465</v>
      </c>
      <c r="C40" s="250"/>
      <c r="D40" s="250" t="s">
        <v>243</v>
      </c>
      <c r="E40" s="245">
        <v>41827</v>
      </c>
      <c r="F40" s="250"/>
      <c r="G40" s="250"/>
      <c r="H40" s="250">
        <f t="shared" si="6"/>
        <v>1</v>
      </c>
      <c r="I40" s="250"/>
      <c r="J40" s="284" t="s">
        <v>5463</v>
      </c>
      <c r="K40" s="250" t="str">
        <f t="shared" si="4"/>
        <v>COP</v>
      </c>
      <c r="L40" s="250" t="str">
        <f t="shared" si="5"/>
        <v>COP</v>
      </c>
      <c r="M40" s="250"/>
      <c r="N40" s="250" t="s">
        <v>192</v>
      </c>
      <c r="O40" s="250"/>
      <c r="P40" s="250"/>
      <c r="Q40" s="250"/>
      <c r="R40" s="250"/>
      <c r="S40" s="245">
        <f t="shared" si="1"/>
        <v>41827</v>
      </c>
      <c r="T40" s="245" t="str">
        <f t="shared" si="2"/>
        <v/>
      </c>
      <c r="U40" s="245" t="str">
        <f t="shared" si="3"/>
        <v/>
      </c>
      <c r="V40" s="250"/>
    </row>
    <row r="41" spans="1:22" s="136" customFormat="1">
      <c r="A41" s="250" t="s">
        <v>5466</v>
      </c>
      <c r="B41" s="250" t="s">
        <v>5466</v>
      </c>
      <c r="C41" s="250"/>
      <c r="D41" s="250" t="s">
        <v>243</v>
      </c>
      <c r="E41" s="245">
        <v>41827</v>
      </c>
      <c r="F41" s="250"/>
      <c r="G41" s="250"/>
      <c r="H41" s="250">
        <f t="shared" si="6"/>
        <v>1</v>
      </c>
      <c r="I41" s="250"/>
      <c r="J41" s="284" t="s">
        <v>5464</v>
      </c>
      <c r="K41" s="250" t="str">
        <f t="shared" si="4"/>
        <v>COU</v>
      </c>
      <c r="L41" s="250" t="str">
        <f t="shared" si="5"/>
        <v>COU</v>
      </c>
      <c r="M41" s="250"/>
      <c r="N41" s="250" t="s">
        <v>192</v>
      </c>
      <c r="O41" s="250"/>
      <c r="P41" s="250"/>
      <c r="Q41" s="250"/>
      <c r="R41" s="250"/>
      <c r="S41" s="245">
        <f t="shared" si="1"/>
        <v>41827</v>
      </c>
      <c r="T41" s="245" t="str">
        <f t="shared" si="2"/>
        <v/>
      </c>
      <c r="U41" s="245" t="str">
        <f t="shared" si="3"/>
        <v/>
      </c>
      <c r="V41" s="250"/>
    </row>
    <row r="42" spans="1:22" s="136" customFormat="1">
      <c r="A42" s="250" t="s">
        <v>5467</v>
      </c>
      <c r="B42" s="250" t="s">
        <v>5467</v>
      </c>
      <c r="C42" s="250"/>
      <c r="D42" s="250" t="s">
        <v>243</v>
      </c>
      <c r="E42" s="245">
        <v>41827</v>
      </c>
      <c r="F42" s="250"/>
      <c r="G42" s="250"/>
      <c r="H42" s="250">
        <f t="shared" si="6"/>
        <v>1</v>
      </c>
      <c r="I42" s="250"/>
      <c r="J42" s="284" t="s">
        <v>5465</v>
      </c>
      <c r="K42" s="250" t="str">
        <f t="shared" si="4"/>
        <v>CRC</v>
      </c>
      <c r="L42" s="250" t="str">
        <f t="shared" si="5"/>
        <v>CRC</v>
      </c>
      <c r="M42" s="250"/>
      <c r="N42" s="250" t="s">
        <v>192</v>
      </c>
      <c r="O42" s="250"/>
      <c r="P42" s="250"/>
      <c r="Q42" s="250"/>
      <c r="R42" s="250"/>
      <c r="S42" s="245">
        <f t="shared" si="1"/>
        <v>41827</v>
      </c>
      <c r="T42" s="245" t="str">
        <f t="shared" si="2"/>
        <v/>
      </c>
      <c r="U42" s="245" t="str">
        <f t="shared" si="3"/>
        <v/>
      </c>
      <c r="V42" s="250"/>
    </row>
    <row r="43" spans="1:22" s="136" customFormat="1">
      <c r="A43" s="250" t="s">
        <v>5468</v>
      </c>
      <c r="B43" s="250" t="s">
        <v>5468</v>
      </c>
      <c r="C43" s="250"/>
      <c r="D43" s="250" t="s">
        <v>243</v>
      </c>
      <c r="E43" s="245">
        <v>41827</v>
      </c>
      <c r="F43" s="250"/>
      <c r="G43" s="250"/>
      <c r="H43" s="250">
        <f t="shared" si="6"/>
        <v>1</v>
      </c>
      <c r="I43" s="250"/>
      <c r="J43" s="284" t="s">
        <v>5466</v>
      </c>
      <c r="K43" s="250" t="str">
        <f t="shared" si="4"/>
        <v>CUC</v>
      </c>
      <c r="L43" s="250" t="str">
        <f t="shared" si="5"/>
        <v>CUC</v>
      </c>
      <c r="M43" s="250"/>
      <c r="N43" s="250" t="s">
        <v>192</v>
      </c>
      <c r="O43" s="250"/>
      <c r="P43" s="250"/>
      <c r="Q43" s="250"/>
      <c r="R43" s="250"/>
      <c r="S43" s="245">
        <f t="shared" si="1"/>
        <v>41827</v>
      </c>
      <c r="T43" s="245" t="str">
        <f t="shared" si="2"/>
        <v/>
      </c>
      <c r="U43" s="245" t="str">
        <f t="shared" si="3"/>
        <v/>
      </c>
      <c r="V43" s="250"/>
    </row>
    <row r="44" spans="1:22" s="136" customFormat="1">
      <c r="A44" s="250" t="s">
        <v>5469</v>
      </c>
      <c r="B44" s="250" t="s">
        <v>5469</v>
      </c>
      <c r="C44" s="250"/>
      <c r="D44" s="250" t="s">
        <v>243</v>
      </c>
      <c r="E44" s="245">
        <v>41827</v>
      </c>
      <c r="F44" s="250"/>
      <c r="G44" s="250"/>
      <c r="H44" s="250">
        <f t="shared" si="6"/>
        <v>1</v>
      </c>
      <c r="I44" s="250"/>
      <c r="J44" s="284" t="s">
        <v>5467</v>
      </c>
      <c r="K44" s="250" t="str">
        <f t="shared" si="4"/>
        <v>CUP</v>
      </c>
      <c r="L44" s="250" t="str">
        <f t="shared" si="5"/>
        <v>CUP</v>
      </c>
      <c r="M44" s="250"/>
      <c r="N44" s="250" t="s">
        <v>192</v>
      </c>
      <c r="O44" s="250"/>
      <c r="P44" s="250"/>
      <c r="Q44" s="250"/>
      <c r="R44" s="250"/>
      <c r="S44" s="245">
        <f t="shared" si="1"/>
        <v>41827</v>
      </c>
      <c r="T44" s="245" t="str">
        <f t="shared" si="2"/>
        <v/>
      </c>
      <c r="U44" s="245" t="str">
        <f t="shared" si="3"/>
        <v/>
      </c>
      <c r="V44" s="250"/>
    </row>
    <row r="45" spans="1:22" s="136" customFormat="1">
      <c r="A45" s="250" t="s">
        <v>5470</v>
      </c>
      <c r="B45" s="250" t="s">
        <v>5470</v>
      </c>
      <c r="C45" s="250"/>
      <c r="D45" s="250" t="s">
        <v>243</v>
      </c>
      <c r="E45" s="245">
        <v>41827</v>
      </c>
      <c r="F45" s="250"/>
      <c r="G45" s="250"/>
      <c r="H45" s="250">
        <f t="shared" si="6"/>
        <v>1</v>
      </c>
      <c r="I45" s="250"/>
      <c r="J45" s="284" t="s">
        <v>5468</v>
      </c>
      <c r="K45" s="250" t="str">
        <f t="shared" si="4"/>
        <v>CVE</v>
      </c>
      <c r="L45" s="250" t="str">
        <f t="shared" si="5"/>
        <v>CVE</v>
      </c>
      <c r="M45" s="250"/>
      <c r="N45" s="250" t="s">
        <v>192</v>
      </c>
      <c r="O45" s="250"/>
      <c r="P45" s="250"/>
      <c r="Q45" s="250"/>
      <c r="R45" s="250"/>
      <c r="S45" s="245">
        <f t="shared" si="1"/>
        <v>41827</v>
      </c>
      <c r="T45" s="245" t="str">
        <f t="shared" si="2"/>
        <v/>
      </c>
      <c r="U45" s="245" t="str">
        <f t="shared" si="3"/>
        <v/>
      </c>
      <c r="V45" s="250"/>
    </row>
    <row r="46" spans="1:22" s="136" customFormat="1">
      <c r="A46" s="250" t="s">
        <v>5471</v>
      </c>
      <c r="B46" s="250" t="s">
        <v>5471</v>
      </c>
      <c r="C46" s="250"/>
      <c r="D46" s="250" t="s">
        <v>243</v>
      </c>
      <c r="E46" s="245">
        <v>41827</v>
      </c>
      <c r="F46" s="250"/>
      <c r="G46" s="250"/>
      <c r="H46" s="250">
        <f t="shared" si="6"/>
        <v>1</v>
      </c>
      <c r="I46" s="250"/>
      <c r="J46" s="284" t="s">
        <v>5469</v>
      </c>
      <c r="K46" s="250" t="str">
        <f t="shared" si="4"/>
        <v>CZK</v>
      </c>
      <c r="L46" s="250" t="str">
        <f t="shared" si="5"/>
        <v>CZK</v>
      </c>
      <c r="M46" s="250"/>
      <c r="N46" s="250" t="s">
        <v>192</v>
      </c>
      <c r="O46" s="250"/>
      <c r="P46" s="250"/>
      <c r="Q46" s="250"/>
      <c r="R46" s="250"/>
      <c r="S46" s="245">
        <f t="shared" si="1"/>
        <v>41827</v>
      </c>
      <c r="T46" s="245" t="str">
        <f t="shared" si="2"/>
        <v/>
      </c>
      <c r="U46" s="245" t="str">
        <f t="shared" si="3"/>
        <v/>
      </c>
      <c r="V46" s="250"/>
    </row>
    <row r="47" spans="1:22" s="136" customFormat="1">
      <c r="A47" s="250" t="s">
        <v>5472</v>
      </c>
      <c r="B47" s="250" t="s">
        <v>5472</v>
      </c>
      <c r="C47" s="250"/>
      <c r="D47" s="250" t="s">
        <v>243</v>
      </c>
      <c r="E47" s="245">
        <v>41827</v>
      </c>
      <c r="F47" s="250"/>
      <c r="G47" s="250"/>
      <c r="H47" s="250">
        <f t="shared" si="6"/>
        <v>1</v>
      </c>
      <c r="I47" s="250"/>
      <c r="J47" s="284" t="s">
        <v>5470</v>
      </c>
      <c r="K47" s="250" t="str">
        <f t="shared" si="4"/>
        <v>DJF</v>
      </c>
      <c r="L47" s="250" t="str">
        <f t="shared" si="5"/>
        <v>DJF</v>
      </c>
      <c r="M47" s="250"/>
      <c r="N47" s="250" t="s">
        <v>192</v>
      </c>
      <c r="O47" s="250"/>
      <c r="P47" s="250"/>
      <c r="Q47" s="250"/>
      <c r="R47" s="250"/>
      <c r="S47" s="245">
        <f t="shared" si="1"/>
        <v>41827</v>
      </c>
      <c r="T47" s="245" t="str">
        <f t="shared" si="2"/>
        <v/>
      </c>
      <c r="U47" s="245" t="str">
        <f t="shared" si="3"/>
        <v/>
      </c>
      <c r="V47" s="250"/>
    </row>
    <row r="48" spans="1:22" s="136" customFormat="1">
      <c r="A48" s="250" t="s">
        <v>5473</v>
      </c>
      <c r="B48" s="250" t="s">
        <v>5473</v>
      </c>
      <c r="C48" s="250"/>
      <c r="D48" s="250" t="s">
        <v>243</v>
      </c>
      <c r="E48" s="245">
        <v>41827</v>
      </c>
      <c r="F48" s="250"/>
      <c r="G48" s="250"/>
      <c r="H48" s="250">
        <f t="shared" si="6"/>
        <v>1</v>
      </c>
      <c r="I48" s="250"/>
      <c r="J48" s="284" t="s">
        <v>5471</v>
      </c>
      <c r="K48" s="250" t="str">
        <f t="shared" si="4"/>
        <v>DKK</v>
      </c>
      <c r="L48" s="250" t="str">
        <f t="shared" si="5"/>
        <v>DKK</v>
      </c>
      <c r="M48" s="250"/>
      <c r="N48" s="250" t="s">
        <v>192</v>
      </c>
      <c r="O48" s="250"/>
      <c r="P48" s="250"/>
      <c r="Q48" s="250"/>
      <c r="R48" s="250"/>
      <c r="S48" s="245">
        <f t="shared" si="1"/>
        <v>41827</v>
      </c>
      <c r="T48" s="245" t="str">
        <f t="shared" si="2"/>
        <v/>
      </c>
      <c r="U48" s="245" t="str">
        <f t="shared" si="3"/>
        <v/>
      </c>
      <c r="V48" s="250"/>
    </row>
    <row r="49" spans="1:22" s="136" customFormat="1">
      <c r="A49" s="250" t="s">
        <v>5474</v>
      </c>
      <c r="B49" s="250" t="s">
        <v>5474</v>
      </c>
      <c r="C49" s="250"/>
      <c r="D49" s="250" t="s">
        <v>243</v>
      </c>
      <c r="E49" s="245">
        <v>41827</v>
      </c>
      <c r="F49" s="250"/>
      <c r="G49" s="250"/>
      <c r="H49" s="250">
        <f t="shared" si="6"/>
        <v>1</v>
      </c>
      <c r="I49" s="250"/>
      <c r="J49" s="284" t="s">
        <v>5472</v>
      </c>
      <c r="K49" s="250" t="str">
        <f t="shared" si="4"/>
        <v>DOP</v>
      </c>
      <c r="L49" s="250" t="str">
        <f t="shared" si="5"/>
        <v>DOP</v>
      </c>
      <c r="M49" s="250"/>
      <c r="N49" s="250" t="s">
        <v>192</v>
      </c>
      <c r="O49" s="250"/>
      <c r="P49" s="250"/>
      <c r="Q49" s="250"/>
      <c r="R49" s="250"/>
      <c r="S49" s="245">
        <f t="shared" si="1"/>
        <v>41827</v>
      </c>
      <c r="T49" s="245" t="str">
        <f t="shared" si="2"/>
        <v/>
      </c>
      <c r="U49" s="245" t="str">
        <f t="shared" si="3"/>
        <v/>
      </c>
      <c r="V49" s="250"/>
    </row>
    <row r="50" spans="1:22" s="136" customFormat="1">
      <c r="A50" s="250" t="s">
        <v>5475</v>
      </c>
      <c r="B50" s="250" t="s">
        <v>5475</v>
      </c>
      <c r="C50" s="250"/>
      <c r="D50" s="250" t="s">
        <v>243</v>
      </c>
      <c r="E50" s="245">
        <v>41827</v>
      </c>
      <c r="F50" s="250"/>
      <c r="G50" s="250"/>
      <c r="H50" s="250">
        <f t="shared" si="6"/>
        <v>1</v>
      </c>
      <c r="I50" s="250"/>
      <c r="J50" s="284" t="s">
        <v>5473</v>
      </c>
      <c r="K50" s="250" t="str">
        <f t="shared" si="4"/>
        <v>DZD</v>
      </c>
      <c r="L50" s="250" t="str">
        <f t="shared" si="5"/>
        <v>DZD</v>
      </c>
      <c r="M50" s="250"/>
      <c r="N50" s="250" t="s">
        <v>192</v>
      </c>
      <c r="O50" s="250"/>
      <c r="P50" s="250"/>
      <c r="Q50" s="250"/>
      <c r="R50" s="250"/>
      <c r="S50" s="245">
        <f t="shared" si="1"/>
        <v>41827</v>
      </c>
      <c r="T50" s="245" t="str">
        <f t="shared" si="2"/>
        <v/>
      </c>
      <c r="U50" s="245" t="str">
        <f t="shared" si="3"/>
        <v/>
      </c>
      <c r="V50" s="250"/>
    </row>
    <row r="51" spans="1:22" s="136" customFormat="1">
      <c r="A51" s="250" t="s">
        <v>5476</v>
      </c>
      <c r="B51" s="250" t="s">
        <v>5476</v>
      </c>
      <c r="C51" s="250"/>
      <c r="D51" s="250" t="s">
        <v>243</v>
      </c>
      <c r="E51" s="245">
        <v>41827</v>
      </c>
      <c r="F51" s="250"/>
      <c r="G51" s="250"/>
      <c r="H51" s="250">
        <f t="shared" si="6"/>
        <v>1</v>
      </c>
      <c r="I51" s="250"/>
      <c r="J51" s="284" t="s">
        <v>5474</v>
      </c>
      <c r="K51" s="250" t="str">
        <f t="shared" si="4"/>
        <v>EEK</v>
      </c>
      <c r="L51" s="250" t="str">
        <f t="shared" si="5"/>
        <v>EEK</v>
      </c>
      <c r="M51" s="250"/>
      <c r="N51" s="250" t="s">
        <v>192</v>
      </c>
      <c r="O51" s="250"/>
      <c r="P51" s="250"/>
      <c r="Q51" s="250"/>
      <c r="R51" s="250"/>
      <c r="S51" s="245">
        <f t="shared" si="1"/>
        <v>41827</v>
      </c>
      <c r="T51" s="245" t="str">
        <f t="shared" si="2"/>
        <v/>
      </c>
      <c r="U51" s="245" t="str">
        <f t="shared" si="3"/>
        <v/>
      </c>
      <c r="V51" s="250"/>
    </row>
    <row r="52" spans="1:22" s="136" customFormat="1">
      <c r="A52" s="250" t="s">
        <v>5477</v>
      </c>
      <c r="B52" s="250" t="s">
        <v>5477</v>
      </c>
      <c r="C52" s="250"/>
      <c r="D52" s="250" t="s">
        <v>243</v>
      </c>
      <c r="E52" s="245">
        <v>41827</v>
      </c>
      <c r="F52" s="250"/>
      <c r="G52" s="250"/>
      <c r="H52" s="250">
        <f t="shared" si="6"/>
        <v>1</v>
      </c>
      <c r="I52" s="250"/>
      <c r="J52" s="284" t="s">
        <v>5475</v>
      </c>
      <c r="K52" s="250" t="str">
        <f t="shared" si="4"/>
        <v>EGP</v>
      </c>
      <c r="L52" s="250" t="str">
        <f t="shared" si="5"/>
        <v>EGP</v>
      </c>
      <c r="M52" s="250"/>
      <c r="N52" s="250" t="s">
        <v>192</v>
      </c>
      <c r="O52" s="250"/>
      <c r="P52" s="250"/>
      <c r="Q52" s="250"/>
      <c r="R52" s="250"/>
      <c r="S52" s="245">
        <f t="shared" si="1"/>
        <v>41827</v>
      </c>
      <c r="T52" s="245" t="str">
        <f t="shared" si="2"/>
        <v/>
      </c>
      <c r="U52" s="245" t="str">
        <f t="shared" si="3"/>
        <v/>
      </c>
      <c r="V52" s="250"/>
    </row>
    <row r="53" spans="1:22" s="136" customFormat="1">
      <c r="A53" s="250" t="s">
        <v>5478</v>
      </c>
      <c r="B53" s="250" t="s">
        <v>5478</v>
      </c>
      <c r="C53" s="250"/>
      <c r="D53" s="250" t="s">
        <v>243</v>
      </c>
      <c r="E53" s="245">
        <v>41827</v>
      </c>
      <c r="F53" s="250"/>
      <c r="G53" s="250"/>
      <c r="H53" s="250">
        <f t="shared" si="6"/>
        <v>1</v>
      </c>
      <c r="I53" s="250"/>
      <c r="J53" s="284" t="s">
        <v>5476</v>
      </c>
      <c r="K53" s="250" t="str">
        <f t="shared" si="4"/>
        <v>ERN</v>
      </c>
      <c r="L53" s="250" t="str">
        <f t="shared" si="5"/>
        <v>ERN</v>
      </c>
      <c r="M53" s="250"/>
      <c r="N53" s="250" t="s">
        <v>192</v>
      </c>
      <c r="O53" s="250"/>
      <c r="P53" s="250"/>
      <c r="Q53" s="250"/>
      <c r="R53" s="250"/>
      <c r="S53" s="245">
        <f t="shared" si="1"/>
        <v>41827</v>
      </c>
      <c r="T53" s="245" t="str">
        <f t="shared" si="2"/>
        <v/>
      </c>
      <c r="U53" s="245" t="str">
        <f t="shared" si="3"/>
        <v/>
      </c>
      <c r="V53" s="250"/>
    </row>
    <row r="54" spans="1:22" s="136" customFormat="1">
      <c r="A54" s="250" t="s">
        <v>5479</v>
      </c>
      <c r="B54" s="250" t="s">
        <v>5479</v>
      </c>
      <c r="C54" s="250"/>
      <c r="D54" s="250" t="s">
        <v>243</v>
      </c>
      <c r="E54" s="245">
        <v>41827</v>
      </c>
      <c r="F54" s="250"/>
      <c r="G54" s="250"/>
      <c r="H54" s="250">
        <f t="shared" si="6"/>
        <v>1</v>
      </c>
      <c r="I54" s="250"/>
      <c r="J54" s="284" t="s">
        <v>5477</v>
      </c>
      <c r="K54" s="250" t="str">
        <f t="shared" si="4"/>
        <v>ETB</v>
      </c>
      <c r="L54" s="250" t="str">
        <f t="shared" si="5"/>
        <v>ETB</v>
      </c>
      <c r="M54" s="250"/>
      <c r="N54" s="250" t="s">
        <v>192</v>
      </c>
      <c r="O54" s="250"/>
      <c r="P54" s="250"/>
      <c r="Q54" s="250"/>
      <c r="R54" s="250"/>
      <c r="S54" s="245">
        <f t="shared" si="1"/>
        <v>41827</v>
      </c>
      <c r="T54" s="245" t="str">
        <f t="shared" si="2"/>
        <v/>
      </c>
      <c r="U54" s="245" t="str">
        <f t="shared" si="3"/>
        <v/>
      </c>
      <c r="V54" s="250"/>
    </row>
    <row r="55" spans="1:22" s="136" customFormat="1">
      <c r="A55" s="250" t="s">
        <v>5480</v>
      </c>
      <c r="B55" s="250" t="s">
        <v>5480</v>
      </c>
      <c r="C55" s="250"/>
      <c r="D55" s="250" t="s">
        <v>243</v>
      </c>
      <c r="E55" s="245">
        <v>41827</v>
      </c>
      <c r="F55" s="250"/>
      <c r="G55" s="250"/>
      <c r="H55" s="250">
        <f t="shared" si="6"/>
        <v>1</v>
      </c>
      <c r="I55" s="250"/>
      <c r="J55" s="284" t="s">
        <v>5478</v>
      </c>
      <c r="K55" s="250" t="str">
        <f t="shared" si="4"/>
        <v>FJD</v>
      </c>
      <c r="L55" s="250" t="str">
        <f t="shared" si="5"/>
        <v>FJD</v>
      </c>
      <c r="M55" s="250"/>
      <c r="N55" s="250" t="s">
        <v>192</v>
      </c>
      <c r="O55" s="250"/>
      <c r="P55" s="250"/>
      <c r="Q55" s="250"/>
      <c r="R55" s="250"/>
      <c r="S55" s="245">
        <f t="shared" si="1"/>
        <v>41827</v>
      </c>
      <c r="T55" s="245" t="str">
        <f t="shared" si="2"/>
        <v/>
      </c>
      <c r="U55" s="245" t="str">
        <f t="shared" si="3"/>
        <v/>
      </c>
      <c r="V55" s="250"/>
    </row>
    <row r="56" spans="1:22" s="136" customFormat="1">
      <c r="A56" s="250" t="s">
        <v>5481</v>
      </c>
      <c r="B56" s="250" t="s">
        <v>5481</v>
      </c>
      <c r="C56" s="250"/>
      <c r="D56" s="250" t="s">
        <v>243</v>
      </c>
      <c r="E56" s="245">
        <v>41827</v>
      </c>
      <c r="F56" s="250"/>
      <c r="G56" s="250"/>
      <c r="H56" s="250">
        <f t="shared" si="6"/>
        <v>1</v>
      </c>
      <c r="I56" s="250"/>
      <c r="J56" s="284" t="s">
        <v>5479</v>
      </c>
      <c r="K56" s="250" t="str">
        <f t="shared" si="4"/>
        <v>FKP</v>
      </c>
      <c r="L56" s="250" t="str">
        <f t="shared" si="5"/>
        <v>FKP</v>
      </c>
      <c r="M56" s="250"/>
      <c r="N56" s="250" t="s">
        <v>192</v>
      </c>
      <c r="O56" s="250"/>
      <c r="P56" s="250"/>
      <c r="Q56" s="250"/>
      <c r="R56" s="250"/>
      <c r="S56" s="245">
        <f t="shared" si="1"/>
        <v>41827</v>
      </c>
      <c r="T56" s="245" t="str">
        <f t="shared" si="2"/>
        <v/>
      </c>
      <c r="U56" s="245" t="str">
        <f t="shared" si="3"/>
        <v/>
      </c>
      <c r="V56" s="250"/>
    </row>
    <row r="57" spans="1:22" s="136" customFormat="1">
      <c r="A57" s="250" t="s">
        <v>5482</v>
      </c>
      <c r="B57" s="250" t="s">
        <v>5482</v>
      </c>
      <c r="C57" s="250"/>
      <c r="D57" s="250" t="s">
        <v>243</v>
      </c>
      <c r="E57" s="245">
        <v>41827</v>
      </c>
      <c r="F57" s="250"/>
      <c r="G57" s="250"/>
      <c r="H57" s="250">
        <f t="shared" si="6"/>
        <v>1</v>
      </c>
      <c r="I57" s="250"/>
      <c r="J57" s="284" t="s">
        <v>5480</v>
      </c>
      <c r="K57" s="250" t="str">
        <f t="shared" si="4"/>
        <v>GBP</v>
      </c>
      <c r="L57" s="250" t="str">
        <f t="shared" si="5"/>
        <v>GBP</v>
      </c>
      <c r="M57" s="250"/>
      <c r="N57" s="250" t="s">
        <v>192</v>
      </c>
      <c r="O57" s="250"/>
      <c r="P57" s="250"/>
      <c r="Q57" s="250"/>
      <c r="R57" s="250"/>
      <c r="S57" s="245">
        <f t="shared" si="1"/>
        <v>41827</v>
      </c>
      <c r="T57" s="245" t="str">
        <f t="shared" si="2"/>
        <v/>
      </c>
      <c r="U57" s="245" t="str">
        <f t="shared" si="3"/>
        <v/>
      </c>
      <c r="V57" s="250"/>
    </row>
    <row r="58" spans="1:22" s="136" customFormat="1">
      <c r="A58" s="250" t="s">
        <v>5483</v>
      </c>
      <c r="B58" s="250" t="s">
        <v>5483</v>
      </c>
      <c r="C58" s="250"/>
      <c r="D58" s="250" t="s">
        <v>243</v>
      </c>
      <c r="E58" s="245">
        <v>41827</v>
      </c>
      <c r="F58" s="250"/>
      <c r="G58" s="250"/>
      <c r="H58" s="250">
        <f t="shared" si="6"/>
        <v>1</v>
      </c>
      <c r="I58" s="250"/>
      <c r="J58" s="284" t="s">
        <v>5481</v>
      </c>
      <c r="K58" s="250" t="str">
        <f t="shared" si="4"/>
        <v>GEL</v>
      </c>
      <c r="L58" s="250" t="str">
        <f t="shared" si="5"/>
        <v>GEL</v>
      </c>
      <c r="M58" s="250"/>
      <c r="N58" s="250" t="s">
        <v>192</v>
      </c>
      <c r="O58" s="250"/>
      <c r="P58" s="250"/>
      <c r="Q58" s="250"/>
      <c r="R58" s="250"/>
      <c r="S58" s="245">
        <f t="shared" si="1"/>
        <v>41827</v>
      </c>
      <c r="T58" s="245" t="str">
        <f t="shared" si="2"/>
        <v/>
      </c>
      <c r="U58" s="245" t="str">
        <f t="shared" si="3"/>
        <v/>
      </c>
      <c r="V58" s="250"/>
    </row>
    <row r="59" spans="1:22" s="136" customFormat="1">
      <c r="A59" s="250" t="s">
        <v>5484</v>
      </c>
      <c r="B59" s="250" t="s">
        <v>5484</v>
      </c>
      <c r="C59" s="250"/>
      <c r="D59" s="250" t="s">
        <v>243</v>
      </c>
      <c r="E59" s="245">
        <v>41827</v>
      </c>
      <c r="F59" s="250"/>
      <c r="G59" s="250"/>
      <c r="H59" s="250">
        <f t="shared" si="6"/>
        <v>1</v>
      </c>
      <c r="I59" s="250"/>
      <c r="J59" s="284" t="s">
        <v>5482</v>
      </c>
      <c r="K59" s="250" t="str">
        <f t="shared" si="4"/>
        <v>GHS</v>
      </c>
      <c r="L59" s="250" t="str">
        <f t="shared" si="5"/>
        <v>GHS</v>
      </c>
      <c r="M59" s="250"/>
      <c r="N59" s="250" t="s">
        <v>192</v>
      </c>
      <c r="O59" s="250"/>
      <c r="P59" s="250"/>
      <c r="Q59" s="250"/>
      <c r="R59" s="250"/>
      <c r="S59" s="245">
        <f t="shared" si="1"/>
        <v>41827</v>
      </c>
      <c r="T59" s="245" t="str">
        <f t="shared" si="2"/>
        <v/>
      </c>
      <c r="U59" s="245" t="str">
        <f t="shared" si="3"/>
        <v/>
      </c>
      <c r="V59" s="250"/>
    </row>
    <row r="60" spans="1:22" s="136" customFormat="1">
      <c r="A60" s="250" t="s">
        <v>5485</v>
      </c>
      <c r="B60" s="250" t="s">
        <v>5485</v>
      </c>
      <c r="C60" s="250"/>
      <c r="D60" s="250" t="s">
        <v>243</v>
      </c>
      <c r="E60" s="245">
        <v>41827</v>
      </c>
      <c r="F60" s="250"/>
      <c r="G60" s="250"/>
      <c r="H60" s="250">
        <f t="shared" si="6"/>
        <v>1</v>
      </c>
      <c r="I60" s="250"/>
      <c r="J60" s="284" t="s">
        <v>5483</v>
      </c>
      <c r="K60" s="250" t="str">
        <f t="shared" si="4"/>
        <v>GIP</v>
      </c>
      <c r="L60" s="250" t="str">
        <f t="shared" si="5"/>
        <v>GIP</v>
      </c>
      <c r="M60" s="250"/>
      <c r="N60" s="250" t="s">
        <v>192</v>
      </c>
      <c r="O60" s="250"/>
      <c r="P60" s="250"/>
      <c r="Q60" s="250"/>
      <c r="R60" s="250"/>
      <c r="S60" s="245">
        <f t="shared" si="1"/>
        <v>41827</v>
      </c>
      <c r="T60" s="245" t="str">
        <f t="shared" si="2"/>
        <v/>
      </c>
      <c r="U60" s="245" t="str">
        <f t="shared" si="3"/>
        <v/>
      </c>
      <c r="V60" s="250"/>
    </row>
    <row r="61" spans="1:22" s="136" customFormat="1">
      <c r="A61" s="250" t="s">
        <v>5486</v>
      </c>
      <c r="B61" s="250" t="s">
        <v>5486</v>
      </c>
      <c r="C61" s="250"/>
      <c r="D61" s="250" t="s">
        <v>243</v>
      </c>
      <c r="E61" s="245">
        <v>41827</v>
      </c>
      <c r="F61" s="250"/>
      <c r="G61" s="250"/>
      <c r="H61" s="250">
        <f t="shared" si="6"/>
        <v>1</v>
      </c>
      <c r="I61" s="250"/>
      <c r="J61" s="284" t="s">
        <v>5484</v>
      </c>
      <c r="K61" s="250" t="str">
        <f t="shared" si="4"/>
        <v>GMD</v>
      </c>
      <c r="L61" s="250" t="str">
        <f t="shared" si="5"/>
        <v>GMD</v>
      </c>
      <c r="M61" s="250"/>
      <c r="N61" s="250" t="s">
        <v>192</v>
      </c>
      <c r="O61" s="250"/>
      <c r="P61" s="250"/>
      <c r="Q61" s="250"/>
      <c r="R61" s="250"/>
      <c r="S61" s="245">
        <f t="shared" si="1"/>
        <v>41827</v>
      </c>
      <c r="T61" s="245" t="str">
        <f t="shared" si="2"/>
        <v/>
      </c>
      <c r="U61" s="245" t="str">
        <f t="shared" si="3"/>
        <v/>
      </c>
      <c r="V61" s="250"/>
    </row>
    <row r="62" spans="1:22" s="136" customFormat="1">
      <c r="A62" s="250" t="s">
        <v>5487</v>
      </c>
      <c r="B62" s="250" t="s">
        <v>5487</v>
      </c>
      <c r="C62" s="250"/>
      <c r="D62" s="250" t="s">
        <v>243</v>
      </c>
      <c r="E62" s="245">
        <v>41827</v>
      </c>
      <c r="F62" s="250"/>
      <c r="G62" s="250"/>
      <c r="H62" s="250">
        <f t="shared" si="6"/>
        <v>1</v>
      </c>
      <c r="I62" s="250"/>
      <c r="J62" s="284" t="s">
        <v>5485</v>
      </c>
      <c r="K62" s="250" t="str">
        <f t="shared" si="4"/>
        <v>GNF</v>
      </c>
      <c r="L62" s="250" t="str">
        <f t="shared" si="5"/>
        <v>GNF</v>
      </c>
      <c r="M62" s="250"/>
      <c r="N62" s="250" t="s">
        <v>192</v>
      </c>
      <c r="O62" s="250"/>
      <c r="P62" s="250"/>
      <c r="Q62" s="250"/>
      <c r="R62" s="250"/>
      <c r="S62" s="245">
        <f t="shared" si="1"/>
        <v>41827</v>
      </c>
      <c r="T62" s="245" t="str">
        <f t="shared" si="2"/>
        <v/>
      </c>
      <c r="U62" s="245" t="str">
        <f t="shared" si="3"/>
        <v/>
      </c>
      <c r="V62" s="250"/>
    </row>
    <row r="63" spans="1:22" s="136" customFormat="1">
      <c r="A63" s="250" t="s">
        <v>5488</v>
      </c>
      <c r="B63" s="250" t="s">
        <v>5488</v>
      </c>
      <c r="C63" s="250"/>
      <c r="D63" s="250" t="s">
        <v>243</v>
      </c>
      <c r="E63" s="245">
        <v>41827</v>
      </c>
      <c r="F63" s="250"/>
      <c r="G63" s="250"/>
      <c r="H63" s="250">
        <f t="shared" si="6"/>
        <v>1</v>
      </c>
      <c r="I63" s="250"/>
      <c r="J63" s="284" t="s">
        <v>5486</v>
      </c>
      <c r="K63" s="250" t="str">
        <f t="shared" si="4"/>
        <v>GTQ</v>
      </c>
      <c r="L63" s="250" t="str">
        <f t="shared" si="5"/>
        <v>GTQ</v>
      </c>
      <c r="M63" s="250"/>
      <c r="N63" s="250" t="s">
        <v>192</v>
      </c>
      <c r="O63" s="250"/>
      <c r="P63" s="250"/>
      <c r="Q63" s="250"/>
      <c r="R63" s="250"/>
      <c r="S63" s="245">
        <f t="shared" si="1"/>
        <v>41827</v>
      </c>
      <c r="T63" s="245" t="str">
        <f t="shared" si="2"/>
        <v/>
      </c>
      <c r="U63" s="245" t="str">
        <f t="shared" si="3"/>
        <v/>
      </c>
      <c r="V63" s="250"/>
    </row>
    <row r="64" spans="1:22" s="136" customFormat="1">
      <c r="A64" s="250" t="s">
        <v>5489</v>
      </c>
      <c r="B64" s="250" t="s">
        <v>5489</v>
      </c>
      <c r="C64" s="250"/>
      <c r="D64" s="250" t="s">
        <v>243</v>
      </c>
      <c r="E64" s="245">
        <v>41827</v>
      </c>
      <c r="F64" s="250"/>
      <c r="G64" s="250"/>
      <c r="H64" s="250">
        <f t="shared" si="6"/>
        <v>1</v>
      </c>
      <c r="I64" s="250"/>
      <c r="J64" s="284" t="s">
        <v>5487</v>
      </c>
      <c r="K64" s="250" t="str">
        <f t="shared" si="4"/>
        <v>GYD</v>
      </c>
      <c r="L64" s="250" t="str">
        <f t="shared" si="5"/>
        <v>GYD</v>
      </c>
      <c r="M64" s="250"/>
      <c r="N64" s="250" t="s">
        <v>192</v>
      </c>
      <c r="O64" s="250"/>
      <c r="P64" s="250"/>
      <c r="Q64" s="250"/>
      <c r="R64" s="250"/>
      <c r="S64" s="245">
        <f t="shared" si="1"/>
        <v>41827</v>
      </c>
      <c r="T64" s="245" t="str">
        <f t="shared" si="2"/>
        <v/>
      </c>
      <c r="U64" s="245" t="str">
        <f t="shared" si="3"/>
        <v/>
      </c>
      <c r="V64" s="250"/>
    </row>
    <row r="65" spans="1:22" s="136" customFormat="1">
      <c r="A65" s="250" t="s">
        <v>5490</v>
      </c>
      <c r="B65" s="250" t="s">
        <v>5490</v>
      </c>
      <c r="C65" s="250"/>
      <c r="D65" s="250" t="s">
        <v>243</v>
      </c>
      <c r="E65" s="245">
        <v>41827</v>
      </c>
      <c r="F65" s="250"/>
      <c r="G65" s="250"/>
      <c r="H65" s="250">
        <f t="shared" si="6"/>
        <v>1</v>
      </c>
      <c r="I65" s="250"/>
      <c r="J65" s="284" t="s">
        <v>5488</v>
      </c>
      <c r="K65" s="250" t="str">
        <f t="shared" si="4"/>
        <v>HKD</v>
      </c>
      <c r="L65" s="250" t="str">
        <f t="shared" si="5"/>
        <v>HKD</v>
      </c>
      <c r="M65" s="250"/>
      <c r="N65" s="250" t="s">
        <v>192</v>
      </c>
      <c r="O65" s="250"/>
      <c r="P65" s="250"/>
      <c r="Q65" s="250"/>
      <c r="R65" s="250"/>
      <c r="S65" s="245">
        <f t="shared" si="1"/>
        <v>41827</v>
      </c>
      <c r="T65" s="245" t="str">
        <f t="shared" si="2"/>
        <v/>
      </c>
      <c r="U65" s="245" t="str">
        <f t="shared" si="3"/>
        <v/>
      </c>
      <c r="V65" s="250"/>
    </row>
    <row r="66" spans="1:22" s="136" customFormat="1">
      <c r="A66" s="250" t="s">
        <v>5491</v>
      </c>
      <c r="B66" s="250" t="s">
        <v>5491</v>
      </c>
      <c r="C66" s="250"/>
      <c r="D66" s="250" t="s">
        <v>243</v>
      </c>
      <c r="E66" s="245">
        <v>41827</v>
      </c>
      <c r="F66" s="250"/>
      <c r="G66" s="250"/>
      <c r="H66" s="250">
        <f t="shared" ref="H66:H97" si="7">COUNTIF(J:J,A66)</f>
        <v>1</v>
      </c>
      <c r="I66" s="250"/>
      <c r="J66" s="284" t="s">
        <v>5489</v>
      </c>
      <c r="K66" s="250" t="str">
        <f t="shared" si="4"/>
        <v>HNL</v>
      </c>
      <c r="L66" s="250" t="str">
        <f t="shared" si="5"/>
        <v>HNL</v>
      </c>
      <c r="M66" s="250"/>
      <c r="N66" s="250" t="s">
        <v>192</v>
      </c>
      <c r="O66" s="250"/>
      <c r="P66" s="250"/>
      <c r="Q66" s="250"/>
      <c r="R66" s="250"/>
      <c r="S66" s="245">
        <f t="shared" si="1"/>
        <v>41827</v>
      </c>
      <c r="T66" s="245" t="str">
        <f t="shared" si="2"/>
        <v/>
      </c>
      <c r="U66" s="245" t="str">
        <f t="shared" si="3"/>
        <v/>
      </c>
      <c r="V66" s="250"/>
    </row>
    <row r="67" spans="1:22" s="136" customFormat="1">
      <c r="A67" s="250" t="s">
        <v>5492</v>
      </c>
      <c r="B67" s="250" t="s">
        <v>5492</v>
      </c>
      <c r="C67" s="250"/>
      <c r="D67" s="250" t="s">
        <v>243</v>
      </c>
      <c r="E67" s="245">
        <v>41827</v>
      </c>
      <c r="F67" s="250"/>
      <c r="G67" s="250"/>
      <c r="H67" s="250">
        <f t="shared" si="7"/>
        <v>1</v>
      </c>
      <c r="I67" s="250"/>
      <c r="J67" s="284" t="s">
        <v>5490</v>
      </c>
      <c r="K67" s="250" t="str">
        <f t="shared" si="4"/>
        <v>HRK</v>
      </c>
      <c r="L67" s="250" t="str">
        <f t="shared" si="5"/>
        <v>HRK</v>
      </c>
      <c r="M67" s="250"/>
      <c r="N67" s="250" t="s">
        <v>192</v>
      </c>
      <c r="O67" s="250"/>
      <c r="P67" s="250"/>
      <c r="Q67" s="250"/>
      <c r="R67" s="250"/>
      <c r="S67" s="245">
        <f t="shared" ref="S67:S130" si="8">VLOOKUP(J67,A:G,5,FALSE)</f>
        <v>41827</v>
      </c>
      <c r="T67" s="245" t="str">
        <f t="shared" ref="T67:T130" si="9">IF(VLOOKUP(J67,A:G,6,FALSE)=0,"",VLOOKUP(J67,A:G,6,FALSE))</f>
        <v/>
      </c>
      <c r="U67" s="245" t="str">
        <f t="shared" ref="U67:U130" si="10">IF(VLOOKUP(J67,A:G,7,FALSE)=0,"",VLOOKUP(J67,A:G,7,FALSE))</f>
        <v/>
      </c>
      <c r="V67" s="250"/>
    </row>
    <row r="68" spans="1:22" s="136" customFormat="1">
      <c r="A68" s="250" t="s">
        <v>5493</v>
      </c>
      <c r="B68" s="250" t="s">
        <v>5493</v>
      </c>
      <c r="C68" s="250"/>
      <c r="D68" s="250" t="s">
        <v>243</v>
      </c>
      <c r="E68" s="245">
        <v>41827</v>
      </c>
      <c r="F68" s="250"/>
      <c r="G68" s="250"/>
      <c r="H68" s="250">
        <f t="shared" si="7"/>
        <v>1</v>
      </c>
      <c r="I68" s="250"/>
      <c r="J68" s="284" t="s">
        <v>5491</v>
      </c>
      <c r="K68" s="250" t="str">
        <f t="shared" si="4"/>
        <v>HTG</v>
      </c>
      <c r="L68" s="250" t="str">
        <f t="shared" si="5"/>
        <v>HTG</v>
      </c>
      <c r="M68" s="250"/>
      <c r="N68" s="250" t="s">
        <v>192</v>
      </c>
      <c r="O68" s="250"/>
      <c r="P68" s="250"/>
      <c r="Q68" s="250"/>
      <c r="R68" s="250"/>
      <c r="S68" s="245">
        <f t="shared" si="8"/>
        <v>41827</v>
      </c>
      <c r="T68" s="245" t="str">
        <f t="shared" si="9"/>
        <v/>
      </c>
      <c r="U68" s="245" t="str">
        <f t="shared" si="10"/>
        <v/>
      </c>
      <c r="V68" s="250"/>
    </row>
    <row r="69" spans="1:22" s="136" customFormat="1">
      <c r="A69" s="250" t="s">
        <v>5494</v>
      </c>
      <c r="B69" s="250" t="s">
        <v>5494</v>
      </c>
      <c r="C69" s="250"/>
      <c r="D69" s="250" t="s">
        <v>243</v>
      </c>
      <c r="E69" s="245">
        <v>41827</v>
      </c>
      <c r="F69" s="250"/>
      <c r="G69" s="250"/>
      <c r="H69" s="250">
        <f t="shared" si="7"/>
        <v>1</v>
      </c>
      <c r="I69" s="250"/>
      <c r="J69" s="284" t="s">
        <v>5492</v>
      </c>
      <c r="K69" s="250" t="str">
        <f t="shared" ref="K69:K133" si="11">VLOOKUP(J69,$A$2:$B$200,2,0)</f>
        <v>HUF</v>
      </c>
      <c r="L69" s="250" t="str">
        <f t="shared" ref="L69:L133" si="12">J69</f>
        <v>HUF</v>
      </c>
      <c r="M69" s="250"/>
      <c r="N69" s="250" t="s">
        <v>192</v>
      </c>
      <c r="O69" s="250"/>
      <c r="P69" s="250"/>
      <c r="Q69" s="250"/>
      <c r="R69" s="250"/>
      <c r="S69" s="245">
        <f t="shared" si="8"/>
        <v>41827</v>
      </c>
      <c r="T69" s="245" t="str">
        <f t="shared" si="9"/>
        <v/>
      </c>
      <c r="U69" s="245" t="str">
        <f t="shared" si="10"/>
        <v/>
      </c>
      <c r="V69" s="250"/>
    </row>
    <row r="70" spans="1:22" s="136" customFormat="1">
      <c r="A70" s="250" t="s">
        <v>5495</v>
      </c>
      <c r="B70" s="250" t="s">
        <v>5495</v>
      </c>
      <c r="C70" s="250"/>
      <c r="D70" s="250" t="s">
        <v>243</v>
      </c>
      <c r="E70" s="245">
        <v>41827</v>
      </c>
      <c r="F70" s="250"/>
      <c r="G70" s="250"/>
      <c r="H70" s="250">
        <f t="shared" si="7"/>
        <v>1</v>
      </c>
      <c r="I70" s="250"/>
      <c r="J70" s="284" t="s">
        <v>5493</v>
      </c>
      <c r="K70" s="250" t="str">
        <f t="shared" si="11"/>
        <v>IDR</v>
      </c>
      <c r="L70" s="250" t="str">
        <f t="shared" si="12"/>
        <v>IDR</v>
      </c>
      <c r="M70" s="250"/>
      <c r="N70" s="250" t="s">
        <v>192</v>
      </c>
      <c r="O70" s="250"/>
      <c r="P70" s="250"/>
      <c r="Q70" s="250"/>
      <c r="R70" s="250"/>
      <c r="S70" s="245">
        <f t="shared" si="8"/>
        <v>41827</v>
      </c>
      <c r="T70" s="245" t="str">
        <f t="shared" si="9"/>
        <v/>
      </c>
      <c r="U70" s="245" t="str">
        <f t="shared" si="10"/>
        <v/>
      </c>
      <c r="V70" s="250"/>
    </row>
    <row r="71" spans="1:22" s="136" customFormat="1">
      <c r="A71" s="250" t="s">
        <v>5496</v>
      </c>
      <c r="B71" s="250" t="s">
        <v>5496</v>
      </c>
      <c r="C71" s="250"/>
      <c r="D71" s="250" t="s">
        <v>243</v>
      </c>
      <c r="E71" s="245">
        <v>41827</v>
      </c>
      <c r="F71" s="250"/>
      <c r="G71" s="250"/>
      <c r="H71" s="250">
        <f t="shared" si="7"/>
        <v>1</v>
      </c>
      <c r="I71" s="250"/>
      <c r="J71" s="284" t="s">
        <v>5494</v>
      </c>
      <c r="K71" s="250" t="str">
        <f t="shared" si="11"/>
        <v>ILS</v>
      </c>
      <c r="L71" s="250" t="str">
        <f t="shared" si="12"/>
        <v>ILS</v>
      </c>
      <c r="M71" s="250"/>
      <c r="N71" s="250" t="s">
        <v>192</v>
      </c>
      <c r="O71" s="250"/>
      <c r="P71" s="250"/>
      <c r="Q71" s="250"/>
      <c r="R71" s="250"/>
      <c r="S71" s="245">
        <f t="shared" si="8"/>
        <v>41827</v>
      </c>
      <c r="T71" s="245" t="str">
        <f t="shared" si="9"/>
        <v/>
      </c>
      <c r="U71" s="245" t="str">
        <f t="shared" si="10"/>
        <v/>
      </c>
      <c r="V71" s="250"/>
    </row>
    <row r="72" spans="1:22" s="136" customFormat="1">
      <c r="A72" s="250" t="s">
        <v>5497</v>
      </c>
      <c r="B72" s="250" t="s">
        <v>5497</v>
      </c>
      <c r="C72" s="250"/>
      <c r="D72" s="250" t="s">
        <v>243</v>
      </c>
      <c r="E72" s="245">
        <v>41827</v>
      </c>
      <c r="F72" s="250"/>
      <c r="G72" s="250"/>
      <c r="H72" s="250">
        <f t="shared" si="7"/>
        <v>1</v>
      </c>
      <c r="I72" s="250"/>
      <c r="J72" s="284" t="s">
        <v>5495</v>
      </c>
      <c r="K72" s="250" t="str">
        <f t="shared" si="11"/>
        <v>INR</v>
      </c>
      <c r="L72" s="250" t="str">
        <f t="shared" si="12"/>
        <v>INR</v>
      </c>
      <c r="M72" s="250"/>
      <c r="N72" s="250" t="s">
        <v>192</v>
      </c>
      <c r="O72" s="250"/>
      <c r="P72" s="250"/>
      <c r="Q72" s="250"/>
      <c r="R72" s="250"/>
      <c r="S72" s="245">
        <f t="shared" si="8"/>
        <v>41827</v>
      </c>
      <c r="T72" s="245" t="str">
        <f t="shared" si="9"/>
        <v/>
      </c>
      <c r="U72" s="245" t="str">
        <f t="shared" si="10"/>
        <v/>
      </c>
      <c r="V72" s="250"/>
    </row>
    <row r="73" spans="1:22" s="136" customFormat="1">
      <c r="A73" s="250" t="s">
        <v>5498</v>
      </c>
      <c r="B73" s="250" t="s">
        <v>5498</v>
      </c>
      <c r="C73" s="250"/>
      <c r="D73" s="250" t="s">
        <v>243</v>
      </c>
      <c r="E73" s="245">
        <v>41827</v>
      </c>
      <c r="F73" s="250"/>
      <c r="G73" s="250"/>
      <c r="H73" s="250">
        <f t="shared" si="7"/>
        <v>1</v>
      </c>
      <c r="I73" s="250"/>
      <c r="J73" s="284" t="s">
        <v>5496</v>
      </c>
      <c r="K73" s="250" t="str">
        <f t="shared" si="11"/>
        <v>IQD</v>
      </c>
      <c r="L73" s="250" t="str">
        <f t="shared" si="12"/>
        <v>IQD</v>
      </c>
      <c r="M73" s="250"/>
      <c r="N73" s="250" t="s">
        <v>192</v>
      </c>
      <c r="O73" s="250"/>
      <c r="P73" s="250"/>
      <c r="Q73" s="250"/>
      <c r="R73" s="250"/>
      <c r="S73" s="245">
        <f t="shared" si="8"/>
        <v>41827</v>
      </c>
      <c r="T73" s="245" t="str">
        <f t="shared" si="9"/>
        <v/>
      </c>
      <c r="U73" s="245" t="str">
        <f t="shared" si="10"/>
        <v/>
      </c>
      <c r="V73" s="250"/>
    </row>
    <row r="74" spans="1:22" s="136" customFormat="1">
      <c r="A74" s="250" t="s">
        <v>5499</v>
      </c>
      <c r="B74" s="250" t="s">
        <v>5499</v>
      </c>
      <c r="C74" s="250"/>
      <c r="D74" s="250" t="s">
        <v>243</v>
      </c>
      <c r="E74" s="245">
        <v>41827</v>
      </c>
      <c r="F74" s="250"/>
      <c r="G74" s="250"/>
      <c r="H74" s="250">
        <f t="shared" si="7"/>
        <v>1</v>
      </c>
      <c r="I74" s="250"/>
      <c r="J74" s="284" t="s">
        <v>5497</v>
      </c>
      <c r="K74" s="250" t="str">
        <f t="shared" si="11"/>
        <v>IRR</v>
      </c>
      <c r="L74" s="250" t="str">
        <f t="shared" si="12"/>
        <v>IRR</v>
      </c>
      <c r="M74" s="250"/>
      <c r="N74" s="250" t="s">
        <v>192</v>
      </c>
      <c r="O74" s="250"/>
      <c r="P74" s="250"/>
      <c r="Q74" s="250"/>
      <c r="R74" s="250"/>
      <c r="S74" s="245">
        <f t="shared" si="8"/>
        <v>41827</v>
      </c>
      <c r="T74" s="245" t="str">
        <f t="shared" si="9"/>
        <v/>
      </c>
      <c r="U74" s="245" t="str">
        <f t="shared" si="10"/>
        <v/>
      </c>
      <c r="V74" s="250"/>
    </row>
    <row r="75" spans="1:22" s="136" customFormat="1">
      <c r="A75" s="250" t="s">
        <v>5500</v>
      </c>
      <c r="B75" s="250" t="s">
        <v>5500</v>
      </c>
      <c r="C75" s="250"/>
      <c r="D75" s="250" t="s">
        <v>243</v>
      </c>
      <c r="E75" s="245">
        <v>41827</v>
      </c>
      <c r="F75" s="250"/>
      <c r="G75" s="250"/>
      <c r="H75" s="250">
        <f t="shared" si="7"/>
        <v>1</v>
      </c>
      <c r="I75" s="250"/>
      <c r="J75" s="284" t="s">
        <v>5498</v>
      </c>
      <c r="K75" s="250" t="str">
        <f t="shared" si="11"/>
        <v>ISK</v>
      </c>
      <c r="L75" s="250" t="str">
        <f t="shared" si="12"/>
        <v>ISK</v>
      </c>
      <c r="M75" s="250"/>
      <c r="N75" s="250" t="s">
        <v>192</v>
      </c>
      <c r="O75" s="250"/>
      <c r="P75" s="250"/>
      <c r="Q75" s="250"/>
      <c r="R75" s="250"/>
      <c r="S75" s="245">
        <f t="shared" si="8"/>
        <v>41827</v>
      </c>
      <c r="T75" s="245" t="str">
        <f t="shared" si="9"/>
        <v/>
      </c>
      <c r="U75" s="245" t="str">
        <f t="shared" si="10"/>
        <v/>
      </c>
      <c r="V75" s="250"/>
    </row>
    <row r="76" spans="1:22" s="136" customFormat="1">
      <c r="A76" s="250" t="s">
        <v>5501</v>
      </c>
      <c r="B76" s="250" t="s">
        <v>5501</v>
      </c>
      <c r="C76" s="250"/>
      <c r="D76" s="250" t="s">
        <v>243</v>
      </c>
      <c r="E76" s="245">
        <v>41827</v>
      </c>
      <c r="F76" s="250"/>
      <c r="G76" s="250"/>
      <c r="H76" s="250">
        <f t="shared" si="7"/>
        <v>1</v>
      </c>
      <c r="I76" s="250"/>
      <c r="J76" s="284" t="s">
        <v>5499</v>
      </c>
      <c r="K76" s="250" t="str">
        <f t="shared" si="11"/>
        <v>JMD</v>
      </c>
      <c r="L76" s="250" t="str">
        <f t="shared" si="12"/>
        <v>JMD</v>
      </c>
      <c r="M76" s="250"/>
      <c r="N76" s="250" t="s">
        <v>192</v>
      </c>
      <c r="O76" s="250"/>
      <c r="P76" s="250"/>
      <c r="Q76" s="250"/>
      <c r="R76" s="250"/>
      <c r="S76" s="245">
        <f t="shared" si="8"/>
        <v>41827</v>
      </c>
      <c r="T76" s="245" t="str">
        <f t="shared" si="9"/>
        <v/>
      </c>
      <c r="U76" s="245" t="str">
        <f t="shared" si="10"/>
        <v/>
      </c>
      <c r="V76" s="250"/>
    </row>
    <row r="77" spans="1:22" s="136" customFormat="1">
      <c r="A77" s="250" t="s">
        <v>5502</v>
      </c>
      <c r="B77" s="250" t="s">
        <v>5502</v>
      </c>
      <c r="C77" s="250"/>
      <c r="D77" s="250" t="s">
        <v>243</v>
      </c>
      <c r="E77" s="245">
        <v>41827</v>
      </c>
      <c r="F77" s="250"/>
      <c r="G77" s="250"/>
      <c r="H77" s="250">
        <f t="shared" si="7"/>
        <v>1</v>
      </c>
      <c r="I77" s="250"/>
      <c r="J77" s="284" t="s">
        <v>5500</v>
      </c>
      <c r="K77" s="250" t="str">
        <f t="shared" si="11"/>
        <v>JOD</v>
      </c>
      <c r="L77" s="250" t="str">
        <f t="shared" si="12"/>
        <v>JOD</v>
      </c>
      <c r="M77" s="250"/>
      <c r="N77" s="250" t="s">
        <v>192</v>
      </c>
      <c r="O77" s="250"/>
      <c r="P77" s="250"/>
      <c r="Q77" s="250"/>
      <c r="R77" s="250"/>
      <c r="S77" s="245">
        <f t="shared" si="8"/>
        <v>41827</v>
      </c>
      <c r="T77" s="245" t="str">
        <f t="shared" si="9"/>
        <v/>
      </c>
      <c r="U77" s="245" t="str">
        <f t="shared" si="10"/>
        <v/>
      </c>
      <c r="V77" s="250"/>
    </row>
    <row r="78" spans="1:22" s="136" customFormat="1">
      <c r="A78" s="250" t="s">
        <v>5503</v>
      </c>
      <c r="B78" s="250" t="s">
        <v>5503</v>
      </c>
      <c r="C78" s="250"/>
      <c r="D78" s="250" t="s">
        <v>243</v>
      </c>
      <c r="E78" s="245">
        <v>41827</v>
      </c>
      <c r="F78" s="250"/>
      <c r="G78" s="250"/>
      <c r="H78" s="250">
        <f t="shared" si="7"/>
        <v>1</v>
      </c>
      <c r="I78" s="250"/>
      <c r="J78" s="284" t="s">
        <v>5501</v>
      </c>
      <c r="K78" s="250" t="str">
        <f t="shared" si="11"/>
        <v>JPY</v>
      </c>
      <c r="L78" s="250" t="str">
        <f t="shared" si="12"/>
        <v>JPY</v>
      </c>
      <c r="M78" s="250"/>
      <c r="N78" s="250" t="s">
        <v>192</v>
      </c>
      <c r="O78" s="250"/>
      <c r="P78" s="250"/>
      <c r="Q78" s="250"/>
      <c r="R78" s="250"/>
      <c r="S78" s="245">
        <f t="shared" si="8"/>
        <v>41827</v>
      </c>
      <c r="T78" s="245" t="str">
        <f t="shared" si="9"/>
        <v/>
      </c>
      <c r="U78" s="245" t="str">
        <f t="shared" si="10"/>
        <v/>
      </c>
      <c r="V78" s="250"/>
    </row>
    <row r="79" spans="1:22" s="136" customFormat="1">
      <c r="A79" s="250" t="s">
        <v>5504</v>
      </c>
      <c r="B79" s="250" t="s">
        <v>5504</v>
      </c>
      <c r="C79" s="250"/>
      <c r="D79" s="250" t="s">
        <v>243</v>
      </c>
      <c r="E79" s="245">
        <v>41827</v>
      </c>
      <c r="F79" s="250"/>
      <c r="G79" s="250"/>
      <c r="H79" s="250">
        <f t="shared" si="7"/>
        <v>1</v>
      </c>
      <c r="I79" s="250"/>
      <c r="J79" s="284" t="s">
        <v>5502</v>
      </c>
      <c r="K79" s="250" t="str">
        <f t="shared" si="11"/>
        <v>KES</v>
      </c>
      <c r="L79" s="250" t="str">
        <f t="shared" si="12"/>
        <v>KES</v>
      </c>
      <c r="M79" s="250"/>
      <c r="N79" s="250" t="s">
        <v>192</v>
      </c>
      <c r="O79" s="250"/>
      <c r="P79" s="250"/>
      <c r="Q79" s="250"/>
      <c r="R79" s="250"/>
      <c r="S79" s="245">
        <f t="shared" si="8"/>
        <v>41827</v>
      </c>
      <c r="T79" s="245" t="str">
        <f t="shared" si="9"/>
        <v/>
      </c>
      <c r="U79" s="245" t="str">
        <f t="shared" si="10"/>
        <v/>
      </c>
      <c r="V79" s="250"/>
    </row>
    <row r="80" spans="1:22" s="136" customFormat="1">
      <c r="A80" s="250" t="s">
        <v>5505</v>
      </c>
      <c r="B80" s="250" t="s">
        <v>5505</v>
      </c>
      <c r="C80" s="250"/>
      <c r="D80" s="250" t="s">
        <v>243</v>
      </c>
      <c r="E80" s="245">
        <v>41827</v>
      </c>
      <c r="F80" s="250"/>
      <c r="G80" s="250"/>
      <c r="H80" s="250">
        <f t="shared" si="7"/>
        <v>1</v>
      </c>
      <c r="I80" s="250"/>
      <c r="J80" s="284" t="s">
        <v>5503</v>
      </c>
      <c r="K80" s="250" t="str">
        <f t="shared" si="11"/>
        <v>KGS</v>
      </c>
      <c r="L80" s="250" t="str">
        <f t="shared" si="12"/>
        <v>KGS</v>
      </c>
      <c r="M80" s="250"/>
      <c r="N80" s="250" t="s">
        <v>192</v>
      </c>
      <c r="O80" s="250"/>
      <c r="P80" s="250"/>
      <c r="Q80" s="250"/>
      <c r="R80" s="250"/>
      <c r="S80" s="245">
        <f t="shared" si="8"/>
        <v>41827</v>
      </c>
      <c r="T80" s="245" t="str">
        <f t="shared" si="9"/>
        <v/>
      </c>
      <c r="U80" s="245" t="str">
        <f t="shared" si="10"/>
        <v/>
      </c>
      <c r="V80" s="250"/>
    </row>
    <row r="81" spans="1:22" s="136" customFormat="1">
      <c r="A81" s="250" t="s">
        <v>5506</v>
      </c>
      <c r="B81" s="250" t="s">
        <v>5506</v>
      </c>
      <c r="C81" s="250"/>
      <c r="D81" s="250" t="s">
        <v>243</v>
      </c>
      <c r="E81" s="245">
        <v>41827</v>
      </c>
      <c r="F81" s="250"/>
      <c r="G81" s="250"/>
      <c r="H81" s="250">
        <f t="shared" si="7"/>
        <v>1</v>
      </c>
      <c r="I81" s="250"/>
      <c r="J81" s="284" t="s">
        <v>5504</v>
      </c>
      <c r="K81" s="250" t="str">
        <f t="shared" si="11"/>
        <v>KHR</v>
      </c>
      <c r="L81" s="250" t="str">
        <f t="shared" si="12"/>
        <v>KHR</v>
      </c>
      <c r="M81" s="250"/>
      <c r="N81" s="250" t="s">
        <v>192</v>
      </c>
      <c r="O81" s="250"/>
      <c r="P81" s="250"/>
      <c r="Q81" s="250"/>
      <c r="R81" s="250"/>
      <c r="S81" s="245">
        <f t="shared" si="8"/>
        <v>41827</v>
      </c>
      <c r="T81" s="245" t="str">
        <f t="shared" si="9"/>
        <v/>
      </c>
      <c r="U81" s="245" t="str">
        <f t="shared" si="10"/>
        <v/>
      </c>
      <c r="V81" s="250"/>
    </row>
    <row r="82" spans="1:22" s="136" customFormat="1">
      <c r="A82" s="250" t="s">
        <v>5507</v>
      </c>
      <c r="B82" s="250" t="s">
        <v>5507</v>
      </c>
      <c r="C82" s="250"/>
      <c r="D82" s="250" t="s">
        <v>243</v>
      </c>
      <c r="E82" s="245">
        <v>41827</v>
      </c>
      <c r="F82" s="250"/>
      <c r="G82" s="250"/>
      <c r="H82" s="250">
        <f t="shared" si="7"/>
        <v>1</v>
      </c>
      <c r="I82" s="250"/>
      <c r="J82" s="284" t="s">
        <v>5505</v>
      </c>
      <c r="K82" s="250" t="str">
        <f t="shared" si="11"/>
        <v>KMF</v>
      </c>
      <c r="L82" s="250" t="str">
        <f t="shared" si="12"/>
        <v>KMF</v>
      </c>
      <c r="M82" s="250"/>
      <c r="N82" s="250" t="s">
        <v>192</v>
      </c>
      <c r="O82" s="250"/>
      <c r="P82" s="250"/>
      <c r="Q82" s="250"/>
      <c r="R82" s="250"/>
      <c r="S82" s="245">
        <f t="shared" si="8"/>
        <v>41827</v>
      </c>
      <c r="T82" s="245" t="str">
        <f t="shared" si="9"/>
        <v/>
      </c>
      <c r="U82" s="245" t="str">
        <f t="shared" si="10"/>
        <v/>
      </c>
      <c r="V82" s="250"/>
    </row>
    <row r="83" spans="1:22" s="136" customFormat="1">
      <c r="A83" s="250" t="s">
        <v>5508</v>
      </c>
      <c r="B83" s="250" t="s">
        <v>5508</v>
      </c>
      <c r="C83" s="250"/>
      <c r="D83" s="250" t="s">
        <v>243</v>
      </c>
      <c r="E83" s="245">
        <v>41827</v>
      </c>
      <c r="F83" s="250"/>
      <c r="G83" s="250"/>
      <c r="H83" s="250">
        <f t="shared" si="7"/>
        <v>1</v>
      </c>
      <c r="I83" s="250"/>
      <c r="J83" s="284" t="s">
        <v>5506</v>
      </c>
      <c r="K83" s="250" t="str">
        <f t="shared" si="11"/>
        <v>KPW</v>
      </c>
      <c r="L83" s="250" t="str">
        <f t="shared" si="12"/>
        <v>KPW</v>
      </c>
      <c r="M83" s="250"/>
      <c r="N83" s="250" t="s">
        <v>192</v>
      </c>
      <c r="O83" s="250"/>
      <c r="P83" s="250"/>
      <c r="Q83" s="250"/>
      <c r="R83" s="250"/>
      <c r="S83" s="245">
        <f t="shared" si="8"/>
        <v>41827</v>
      </c>
      <c r="T83" s="245" t="str">
        <f t="shared" si="9"/>
        <v/>
      </c>
      <c r="U83" s="245" t="str">
        <f t="shared" si="10"/>
        <v/>
      </c>
      <c r="V83" s="250"/>
    </row>
    <row r="84" spans="1:22" s="136" customFormat="1">
      <c r="A84" s="250" t="s">
        <v>5509</v>
      </c>
      <c r="B84" s="250" t="s">
        <v>5509</v>
      </c>
      <c r="C84" s="250"/>
      <c r="D84" s="250" t="s">
        <v>243</v>
      </c>
      <c r="E84" s="245">
        <v>41827</v>
      </c>
      <c r="F84" s="250"/>
      <c r="G84" s="250"/>
      <c r="H84" s="250">
        <f t="shared" si="7"/>
        <v>1</v>
      </c>
      <c r="I84" s="250"/>
      <c r="J84" s="284" t="s">
        <v>5507</v>
      </c>
      <c r="K84" s="250" t="str">
        <f t="shared" si="11"/>
        <v>KRW</v>
      </c>
      <c r="L84" s="250" t="str">
        <f t="shared" si="12"/>
        <v>KRW</v>
      </c>
      <c r="M84" s="250"/>
      <c r="N84" s="250" t="s">
        <v>192</v>
      </c>
      <c r="O84" s="250"/>
      <c r="P84" s="250"/>
      <c r="Q84" s="250"/>
      <c r="R84" s="250"/>
      <c r="S84" s="245">
        <f t="shared" si="8"/>
        <v>41827</v>
      </c>
      <c r="T84" s="245" t="str">
        <f t="shared" si="9"/>
        <v/>
      </c>
      <c r="U84" s="245" t="str">
        <f t="shared" si="10"/>
        <v/>
      </c>
      <c r="V84" s="250"/>
    </row>
    <row r="85" spans="1:22" s="136" customFormat="1">
      <c r="A85" s="250" t="s">
        <v>5510</v>
      </c>
      <c r="B85" s="250" t="s">
        <v>5510</v>
      </c>
      <c r="C85" s="250"/>
      <c r="D85" s="250" t="s">
        <v>243</v>
      </c>
      <c r="E85" s="245">
        <v>41827</v>
      </c>
      <c r="F85" s="250"/>
      <c r="G85" s="250"/>
      <c r="H85" s="250">
        <f t="shared" si="7"/>
        <v>1</v>
      </c>
      <c r="I85" s="250"/>
      <c r="J85" s="284" t="s">
        <v>5508</v>
      </c>
      <c r="K85" s="250" t="str">
        <f t="shared" si="11"/>
        <v>KWD</v>
      </c>
      <c r="L85" s="250" t="str">
        <f t="shared" si="12"/>
        <v>KWD</v>
      </c>
      <c r="M85" s="250"/>
      <c r="N85" s="250" t="s">
        <v>192</v>
      </c>
      <c r="O85" s="250"/>
      <c r="P85" s="250"/>
      <c r="Q85" s="250"/>
      <c r="R85" s="250"/>
      <c r="S85" s="245">
        <f t="shared" si="8"/>
        <v>41827</v>
      </c>
      <c r="T85" s="245" t="str">
        <f t="shared" si="9"/>
        <v/>
      </c>
      <c r="U85" s="245" t="str">
        <f t="shared" si="10"/>
        <v/>
      </c>
      <c r="V85" s="250"/>
    </row>
    <row r="86" spans="1:22" s="136" customFormat="1">
      <c r="A86" s="250" t="s">
        <v>5511</v>
      </c>
      <c r="B86" s="250" t="s">
        <v>5511</v>
      </c>
      <c r="C86" s="250"/>
      <c r="D86" s="250" t="s">
        <v>243</v>
      </c>
      <c r="E86" s="245">
        <v>41827</v>
      </c>
      <c r="F86" s="250"/>
      <c r="G86" s="250"/>
      <c r="H86" s="250">
        <f t="shared" si="7"/>
        <v>1</v>
      </c>
      <c r="I86" s="250"/>
      <c r="J86" s="284" t="s">
        <v>5509</v>
      </c>
      <c r="K86" s="250" t="str">
        <f t="shared" si="11"/>
        <v>KYD</v>
      </c>
      <c r="L86" s="250" t="str">
        <f t="shared" si="12"/>
        <v>KYD</v>
      </c>
      <c r="M86" s="250"/>
      <c r="N86" s="250" t="s">
        <v>192</v>
      </c>
      <c r="O86" s="250"/>
      <c r="P86" s="250"/>
      <c r="Q86" s="250"/>
      <c r="R86" s="250"/>
      <c r="S86" s="245">
        <f t="shared" si="8"/>
        <v>41827</v>
      </c>
      <c r="T86" s="245" t="str">
        <f t="shared" si="9"/>
        <v/>
      </c>
      <c r="U86" s="245" t="str">
        <f t="shared" si="10"/>
        <v/>
      </c>
      <c r="V86" s="250"/>
    </row>
    <row r="87" spans="1:22" s="136" customFormat="1">
      <c r="A87" s="250" t="s">
        <v>5512</v>
      </c>
      <c r="B87" s="250" t="s">
        <v>5512</v>
      </c>
      <c r="C87" s="250"/>
      <c r="D87" s="250" t="s">
        <v>243</v>
      </c>
      <c r="E87" s="245">
        <v>41827</v>
      </c>
      <c r="F87" s="250"/>
      <c r="G87" s="250"/>
      <c r="H87" s="250">
        <f t="shared" si="7"/>
        <v>1</v>
      </c>
      <c r="I87" s="250"/>
      <c r="J87" s="284" t="s">
        <v>5510</v>
      </c>
      <c r="K87" s="250" t="str">
        <f t="shared" si="11"/>
        <v>KZT</v>
      </c>
      <c r="L87" s="250" t="str">
        <f t="shared" si="12"/>
        <v>KZT</v>
      </c>
      <c r="M87" s="250"/>
      <c r="N87" s="250" t="s">
        <v>192</v>
      </c>
      <c r="O87" s="250"/>
      <c r="P87" s="250"/>
      <c r="Q87" s="250"/>
      <c r="R87" s="250"/>
      <c r="S87" s="245">
        <f t="shared" si="8"/>
        <v>41827</v>
      </c>
      <c r="T87" s="245" t="str">
        <f t="shared" si="9"/>
        <v/>
      </c>
      <c r="U87" s="245" t="str">
        <f t="shared" si="10"/>
        <v/>
      </c>
      <c r="V87" s="250"/>
    </row>
    <row r="88" spans="1:22" s="136" customFormat="1">
      <c r="A88" s="250" t="s">
        <v>5513</v>
      </c>
      <c r="B88" s="250" t="s">
        <v>5513</v>
      </c>
      <c r="C88" s="250"/>
      <c r="D88" s="250" t="s">
        <v>243</v>
      </c>
      <c r="E88" s="245">
        <v>41827</v>
      </c>
      <c r="F88" s="250"/>
      <c r="G88" s="250"/>
      <c r="H88" s="250">
        <f t="shared" si="7"/>
        <v>1</v>
      </c>
      <c r="I88" s="250"/>
      <c r="J88" s="284" t="s">
        <v>5511</v>
      </c>
      <c r="K88" s="250" t="str">
        <f t="shared" si="11"/>
        <v>LAK</v>
      </c>
      <c r="L88" s="250" t="str">
        <f t="shared" si="12"/>
        <v>LAK</v>
      </c>
      <c r="M88" s="250"/>
      <c r="N88" s="250" t="s">
        <v>192</v>
      </c>
      <c r="O88" s="250"/>
      <c r="P88" s="250"/>
      <c r="Q88" s="250"/>
      <c r="R88" s="250"/>
      <c r="S88" s="245">
        <f t="shared" si="8"/>
        <v>41827</v>
      </c>
      <c r="T88" s="245" t="str">
        <f t="shared" si="9"/>
        <v/>
      </c>
      <c r="U88" s="245" t="str">
        <f t="shared" si="10"/>
        <v/>
      </c>
      <c r="V88" s="250"/>
    </row>
    <row r="89" spans="1:22" s="136" customFormat="1">
      <c r="A89" s="250" t="s">
        <v>5514</v>
      </c>
      <c r="B89" s="250" t="s">
        <v>5514</v>
      </c>
      <c r="C89" s="250"/>
      <c r="D89" s="250" t="s">
        <v>243</v>
      </c>
      <c r="E89" s="245">
        <v>41827</v>
      </c>
      <c r="F89" s="250"/>
      <c r="G89" s="250"/>
      <c r="H89" s="250">
        <f t="shared" si="7"/>
        <v>1</v>
      </c>
      <c r="I89" s="250"/>
      <c r="J89" s="284" t="s">
        <v>5512</v>
      </c>
      <c r="K89" s="250" t="str">
        <f t="shared" si="11"/>
        <v>LBP</v>
      </c>
      <c r="L89" s="250" t="str">
        <f t="shared" si="12"/>
        <v>LBP</v>
      </c>
      <c r="M89" s="250"/>
      <c r="N89" s="250" t="s">
        <v>192</v>
      </c>
      <c r="O89" s="250"/>
      <c r="P89" s="250"/>
      <c r="Q89" s="250"/>
      <c r="R89" s="250"/>
      <c r="S89" s="245">
        <f t="shared" si="8"/>
        <v>41827</v>
      </c>
      <c r="T89" s="245" t="str">
        <f t="shared" si="9"/>
        <v/>
      </c>
      <c r="U89" s="245" t="str">
        <f t="shared" si="10"/>
        <v/>
      </c>
      <c r="V89" s="250"/>
    </row>
    <row r="90" spans="1:22" s="136" customFormat="1">
      <c r="A90" s="250" t="s">
        <v>5515</v>
      </c>
      <c r="B90" s="250" t="s">
        <v>5515</v>
      </c>
      <c r="C90" s="250"/>
      <c r="D90" s="250" t="s">
        <v>243</v>
      </c>
      <c r="E90" s="245">
        <v>41827</v>
      </c>
      <c r="F90" s="250"/>
      <c r="G90" s="250"/>
      <c r="H90" s="250">
        <f t="shared" si="7"/>
        <v>1</v>
      </c>
      <c r="I90" s="250"/>
      <c r="J90" s="284" t="s">
        <v>5513</v>
      </c>
      <c r="K90" s="250" t="str">
        <f t="shared" si="11"/>
        <v>LKR</v>
      </c>
      <c r="L90" s="250" t="str">
        <f t="shared" si="12"/>
        <v>LKR</v>
      </c>
      <c r="M90" s="250"/>
      <c r="N90" s="250" t="s">
        <v>192</v>
      </c>
      <c r="O90" s="250"/>
      <c r="P90" s="250"/>
      <c r="Q90" s="250"/>
      <c r="R90" s="250"/>
      <c r="S90" s="245">
        <f t="shared" si="8"/>
        <v>41827</v>
      </c>
      <c r="T90" s="245" t="str">
        <f t="shared" si="9"/>
        <v/>
      </c>
      <c r="U90" s="245" t="str">
        <f t="shared" si="10"/>
        <v/>
      </c>
      <c r="V90" s="250"/>
    </row>
    <row r="91" spans="1:22" s="136" customFormat="1">
      <c r="A91" s="250" t="s">
        <v>5516</v>
      </c>
      <c r="B91" s="250" t="s">
        <v>5516</v>
      </c>
      <c r="C91" s="250"/>
      <c r="D91" s="250" t="s">
        <v>243</v>
      </c>
      <c r="E91" s="245">
        <v>41827</v>
      </c>
      <c r="F91" s="250"/>
      <c r="G91" s="250"/>
      <c r="H91" s="250">
        <f t="shared" si="7"/>
        <v>1</v>
      </c>
      <c r="I91" s="250"/>
      <c r="J91" s="284" t="s">
        <v>5514</v>
      </c>
      <c r="K91" s="250" t="str">
        <f t="shared" si="11"/>
        <v>LRD</v>
      </c>
      <c r="L91" s="250" t="str">
        <f t="shared" si="12"/>
        <v>LRD</v>
      </c>
      <c r="M91" s="250"/>
      <c r="N91" s="250" t="s">
        <v>192</v>
      </c>
      <c r="O91" s="250"/>
      <c r="P91" s="250"/>
      <c r="Q91" s="250"/>
      <c r="R91" s="250"/>
      <c r="S91" s="245">
        <f t="shared" si="8"/>
        <v>41827</v>
      </c>
      <c r="T91" s="245" t="str">
        <f t="shared" si="9"/>
        <v/>
      </c>
      <c r="U91" s="245" t="str">
        <f t="shared" si="10"/>
        <v/>
      </c>
      <c r="V91" s="250"/>
    </row>
    <row r="92" spans="1:22" s="136" customFormat="1">
      <c r="A92" s="250" t="s">
        <v>5517</v>
      </c>
      <c r="B92" s="250" t="s">
        <v>5517</v>
      </c>
      <c r="C92" s="250"/>
      <c r="D92" s="250" t="s">
        <v>243</v>
      </c>
      <c r="E92" s="245">
        <v>41827</v>
      </c>
      <c r="F92" s="250"/>
      <c r="G92" s="250"/>
      <c r="H92" s="250">
        <f t="shared" si="7"/>
        <v>1</v>
      </c>
      <c r="I92" s="250"/>
      <c r="J92" s="284" t="s">
        <v>5515</v>
      </c>
      <c r="K92" s="250" t="str">
        <f t="shared" si="11"/>
        <v>LSL</v>
      </c>
      <c r="L92" s="250" t="str">
        <f t="shared" si="12"/>
        <v>LSL</v>
      </c>
      <c r="M92" s="250"/>
      <c r="N92" s="250" t="s">
        <v>192</v>
      </c>
      <c r="O92" s="250"/>
      <c r="P92" s="250"/>
      <c r="Q92" s="250"/>
      <c r="R92" s="250"/>
      <c r="S92" s="245">
        <f t="shared" si="8"/>
        <v>41827</v>
      </c>
      <c r="T92" s="245" t="str">
        <f t="shared" si="9"/>
        <v/>
      </c>
      <c r="U92" s="245" t="str">
        <f t="shared" si="10"/>
        <v/>
      </c>
      <c r="V92" s="250"/>
    </row>
    <row r="93" spans="1:22" s="136" customFormat="1">
      <c r="A93" s="250" t="s">
        <v>5518</v>
      </c>
      <c r="B93" s="250" t="s">
        <v>5518</v>
      </c>
      <c r="C93" s="250"/>
      <c r="D93" s="250" t="s">
        <v>243</v>
      </c>
      <c r="E93" s="245">
        <v>41827</v>
      </c>
      <c r="F93" s="250"/>
      <c r="G93" s="250"/>
      <c r="H93" s="250">
        <f t="shared" si="7"/>
        <v>1</v>
      </c>
      <c r="I93" s="250"/>
      <c r="J93" s="284" t="s">
        <v>5516</v>
      </c>
      <c r="K93" s="250" t="str">
        <f t="shared" si="11"/>
        <v>LTL</v>
      </c>
      <c r="L93" s="250" t="str">
        <f t="shared" si="12"/>
        <v>LTL</v>
      </c>
      <c r="M93" s="250"/>
      <c r="N93" s="250" t="s">
        <v>192</v>
      </c>
      <c r="O93" s="250"/>
      <c r="P93" s="250"/>
      <c r="Q93" s="250"/>
      <c r="R93" s="250"/>
      <c r="S93" s="245">
        <f t="shared" si="8"/>
        <v>41827</v>
      </c>
      <c r="T93" s="245" t="str">
        <f t="shared" si="9"/>
        <v/>
      </c>
      <c r="U93" s="245" t="str">
        <f t="shared" si="10"/>
        <v/>
      </c>
      <c r="V93" s="250"/>
    </row>
    <row r="94" spans="1:22" s="136" customFormat="1">
      <c r="A94" s="250" t="s">
        <v>5519</v>
      </c>
      <c r="B94" s="250" t="s">
        <v>5519</v>
      </c>
      <c r="C94" s="250"/>
      <c r="D94" s="250" t="s">
        <v>243</v>
      </c>
      <c r="E94" s="245">
        <v>41827</v>
      </c>
      <c r="F94" s="250"/>
      <c r="G94" s="250"/>
      <c r="H94" s="250">
        <f t="shared" si="7"/>
        <v>1</v>
      </c>
      <c r="I94" s="250"/>
      <c r="J94" s="284" t="s">
        <v>5517</v>
      </c>
      <c r="K94" s="250" t="str">
        <f t="shared" si="11"/>
        <v>LVL</v>
      </c>
      <c r="L94" s="250" t="str">
        <f t="shared" si="12"/>
        <v>LVL</v>
      </c>
      <c r="M94" s="250"/>
      <c r="N94" s="250" t="s">
        <v>192</v>
      </c>
      <c r="O94" s="250"/>
      <c r="P94" s="250"/>
      <c r="Q94" s="250"/>
      <c r="R94" s="250"/>
      <c r="S94" s="245">
        <f t="shared" si="8"/>
        <v>41827</v>
      </c>
      <c r="T94" s="245" t="str">
        <f t="shared" si="9"/>
        <v/>
      </c>
      <c r="U94" s="245" t="str">
        <f t="shared" si="10"/>
        <v/>
      </c>
      <c r="V94" s="250"/>
    </row>
    <row r="95" spans="1:22" s="136" customFormat="1">
      <c r="A95" s="250" t="s">
        <v>5520</v>
      </c>
      <c r="B95" s="250" t="s">
        <v>5520</v>
      </c>
      <c r="C95" s="250"/>
      <c r="D95" s="250" t="s">
        <v>243</v>
      </c>
      <c r="E95" s="245">
        <v>41827</v>
      </c>
      <c r="F95" s="250"/>
      <c r="G95" s="250"/>
      <c r="H95" s="250">
        <f t="shared" si="7"/>
        <v>1</v>
      </c>
      <c r="I95" s="250"/>
      <c r="J95" s="284" t="s">
        <v>5518</v>
      </c>
      <c r="K95" s="250" t="str">
        <f t="shared" si="11"/>
        <v>LYD</v>
      </c>
      <c r="L95" s="250" t="str">
        <f t="shared" si="12"/>
        <v>LYD</v>
      </c>
      <c r="M95" s="250"/>
      <c r="N95" s="250" t="s">
        <v>192</v>
      </c>
      <c r="O95" s="250"/>
      <c r="P95" s="250"/>
      <c r="Q95" s="250"/>
      <c r="R95" s="250"/>
      <c r="S95" s="245">
        <f t="shared" si="8"/>
        <v>41827</v>
      </c>
      <c r="T95" s="245" t="str">
        <f t="shared" si="9"/>
        <v/>
      </c>
      <c r="U95" s="245" t="str">
        <f t="shared" si="10"/>
        <v/>
      </c>
      <c r="V95" s="250"/>
    </row>
    <row r="96" spans="1:22" s="136" customFormat="1">
      <c r="A96" s="250" t="s">
        <v>5521</v>
      </c>
      <c r="B96" s="250" t="s">
        <v>5521</v>
      </c>
      <c r="C96" s="250"/>
      <c r="D96" s="250" t="s">
        <v>243</v>
      </c>
      <c r="E96" s="245">
        <v>41827</v>
      </c>
      <c r="F96" s="250"/>
      <c r="G96" s="250"/>
      <c r="H96" s="250">
        <f t="shared" si="7"/>
        <v>1</v>
      </c>
      <c r="I96" s="250"/>
      <c r="J96" s="284" t="s">
        <v>5519</v>
      </c>
      <c r="K96" s="250" t="str">
        <f t="shared" si="11"/>
        <v>MAD</v>
      </c>
      <c r="L96" s="250" t="str">
        <f t="shared" si="12"/>
        <v>MAD</v>
      </c>
      <c r="M96" s="250"/>
      <c r="N96" s="250" t="s">
        <v>192</v>
      </c>
      <c r="O96" s="250"/>
      <c r="P96" s="250"/>
      <c r="Q96" s="250"/>
      <c r="R96" s="250"/>
      <c r="S96" s="245">
        <f t="shared" si="8"/>
        <v>41827</v>
      </c>
      <c r="T96" s="245" t="str">
        <f t="shared" si="9"/>
        <v/>
      </c>
      <c r="U96" s="245" t="str">
        <f t="shared" si="10"/>
        <v/>
      </c>
      <c r="V96" s="250"/>
    </row>
    <row r="97" spans="1:22" s="136" customFormat="1">
      <c r="A97" s="250" t="s">
        <v>5522</v>
      </c>
      <c r="B97" s="250" t="s">
        <v>5522</v>
      </c>
      <c r="C97" s="250"/>
      <c r="D97" s="250" t="s">
        <v>243</v>
      </c>
      <c r="E97" s="245">
        <v>41827</v>
      </c>
      <c r="F97" s="250"/>
      <c r="G97" s="250"/>
      <c r="H97" s="250">
        <f t="shared" si="7"/>
        <v>1</v>
      </c>
      <c r="I97" s="250"/>
      <c r="J97" s="284" t="s">
        <v>5520</v>
      </c>
      <c r="K97" s="250" t="str">
        <f t="shared" si="11"/>
        <v>MDL</v>
      </c>
      <c r="L97" s="250" t="str">
        <f t="shared" si="12"/>
        <v>MDL</v>
      </c>
      <c r="M97" s="250"/>
      <c r="N97" s="250" t="s">
        <v>192</v>
      </c>
      <c r="O97" s="250"/>
      <c r="P97" s="250"/>
      <c r="Q97" s="250"/>
      <c r="R97" s="250"/>
      <c r="S97" s="245">
        <f t="shared" si="8"/>
        <v>41827</v>
      </c>
      <c r="T97" s="245" t="str">
        <f t="shared" si="9"/>
        <v/>
      </c>
      <c r="U97" s="245" t="str">
        <f t="shared" si="10"/>
        <v/>
      </c>
      <c r="V97" s="250"/>
    </row>
    <row r="98" spans="1:22" s="136" customFormat="1">
      <c r="A98" s="250" t="s">
        <v>5523</v>
      </c>
      <c r="B98" s="250" t="s">
        <v>5523</v>
      </c>
      <c r="C98" s="250"/>
      <c r="D98" s="250" t="s">
        <v>243</v>
      </c>
      <c r="E98" s="245">
        <v>41827</v>
      </c>
      <c r="F98" s="250"/>
      <c r="G98" s="250"/>
      <c r="H98" s="250">
        <f t="shared" ref="H98:H129" si="13">COUNTIF(J:J,A98)</f>
        <v>1</v>
      </c>
      <c r="I98" s="250"/>
      <c r="J98" s="284" t="s">
        <v>5521</v>
      </c>
      <c r="K98" s="250" t="str">
        <f t="shared" si="11"/>
        <v>MGA</v>
      </c>
      <c r="L98" s="250" t="str">
        <f t="shared" si="12"/>
        <v>MGA</v>
      </c>
      <c r="M98" s="250"/>
      <c r="N98" s="250" t="s">
        <v>192</v>
      </c>
      <c r="O98" s="250"/>
      <c r="P98" s="250"/>
      <c r="Q98" s="250"/>
      <c r="R98" s="250"/>
      <c r="S98" s="245">
        <f t="shared" si="8"/>
        <v>41827</v>
      </c>
      <c r="T98" s="245" t="str">
        <f t="shared" si="9"/>
        <v/>
      </c>
      <c r="U98" s="245" t="str">
        <f t="shared" si="10"/>
        <v/>
      </c>
      <c r="V98" s="250"/>
    </row>
    <row r="99" spans="1:22" s="136" customFormat="1">
      <c r="A99" s="250" t="s">
        <v>5524</v>
      </c>
      <c r="B99" s="250" t="s">
        <v>5524</v>
      </c>
      <c r="C99" s="250"/>
      <c r="D99" s="250" t="s">
        <v>243</v>
      </c>
      <c r="E99" s="245">
        <v>41827</v>
      </c>
      <c r="F99" s="250"/>
      <c r="G99" s="250"/>
      <c r="H99" s="250">
        <f t="shared" si="13"/>
        <v>1</v>
      </c>
      <c r="I99" s="250"/>
      <c r="J99" s="284" t="s">
        <v>5522</v>
      </c>
      <c r="K99" s="250" t="str">
        <f t="shared" si="11"/>
        <v>MKD</v>
      </c>
      <c r="L99" s="250" t="str">
        <f t="shared" si="12"/>
        <v>MKD</v>
      </c>
      <c r="M99" s="250"/>
      <c r="N99" s="250" t="s">
        <v>192</v>
      </c>
      <c r="O99" s="250"/>
      <c r="P99" s="250"/>
      <c r="Q99" s="250"/>
      <c r="R99" s="250"/>
      <c r="S99" s="245">
        <f t="shared" si="8"/>
        <v>41827</v>
      </c>
      <c r="T99" s="245" t="str">
        <f t="shared" si="9"/>
        <v/>
      </c>
      <c r="U99" s="245" t="str">
        <f t="shared" si="10"/>
        <v/>
      </c>
      <c r="V99" s="250"/>
    </row>
    <row r="100" spans="1:22" s="136" customFormat="1">
      <c r="A100" s="250" t="s">
        <v>5525</v>
      </c>
      <c r="B100" s="250" t="s">
        <v>5525</v>
      </c>
      <c r="C100" s="250"/>
      <c r="D100" s="250" t="s">
        <v>243</v>
      </c>
      <c r="E100" s="245">
        <v>41827</v>
      </c>
      <c r="F100" s="250"/>
      <c r="G100" s="250"/>
      <c r="H100" s="250">
        <f t="shared" si="13"/>
        <v>1</v>
      </c>
      <c r="I100" s="250"/>
      <c r="J100" s="284" t="s">
        <v>5523</v>
      </c>
      <c r="K100" s="250" t="str">
        <f t="shared" si="11"/>
        <v>MMK</v>
      </c>
      <c r="L100" s="250" t="str">
        <f t="shared" si="12"/>
        <v>MMK</v>
      </c>
      <c r="M100" s="250"/>
      <c r="N100" s="250" t="s">
        <v>192</v>
      </c>
      <c r="O100" s="250"/>
      <c r="P100" s="250"/>
      <c r="Q100" s="250"/>
      <c r="R100" s="250"/>
      <c r="S100" s="245">
        <f t="shared" si="8"/>
        <v>41827</v>
      </c>
      <c r="T100" s="245" t="str">
        <f t="shared" si="9"/>
        <v/>
      </c>
      <c r="U100" s="245" t="str">
        <f t="shared" si="10"/>
        <v/>
      </c>
      <c r="V100" s="250"/>
    </row>
    <row r="101" spans="1:22" s="136" customFormat="1">
      <c r="A101" s="250" t="s">
        <v>5526</v>
      </c>
      <c r="B101" s="250" t="s">
        <v>5526</v>
      </c>
      <c r="C101" s="250"/>
      <c r="D101" s="250" t="s">
        <v>243</v>
      </c>
      <c r="E101" s="245">
        <v>41827</v>
      </c>
      <c r="F101" s="250"/>
      <c r="G101" s="250"/>
      <c r="H101" s="250">
        <f t="shared" si="13"/>
        <v>1</v>
      </c>
      <c r="I101" s="250"/>
      <c r="J101" s="284" t="s">
        <v>5524</v>
      </c>
      <c r="K101" s="250" t="str">
        <f t="shared" si="11"/>
        <v>MNT</v>
      </c>
      <c r="L101" s="250" t="str">
        <f t="shared" si="12"/>
        <v>MNT</v>
      </c>
      <c r="M101" s="250"/>
      <c r="N101" s="250" t="s">
        <v>192</v>
      </c>
      <c r="O101" s="250"/>
      <c r="P101" s="250"/>
      <c r="Q101" s="250"/>
      <c r="R101" s="250"/>
      <c r="S101" s="245">
        <f t="shared" si="8"/>
        <v>41827</v>
      </c>
      <c r="T101" s="245" t="str">
        <f t="shared" si="9"/>
        <v/>
      </c>
      <c r="U101" s="245" t="str">
        <f t="shared" si="10"/>
        <v/>
      </c>
      <c r="V101" s="250"/>
    </row>
    <row r="102" spans="1:22" s="136" customFormat="1">
      <c r="A102" s="250" t="s">
        <v>5527</v>
      </c>
      <c r="B102" s="250" t="s">
        <v>5527</v>
      </c>
      <c r="C102" s="250"/>
      <c r="D102" s="250" t="s">
        <v>243</v>
      </c>
      <c r="E102" s="245">
        <v>41827</v>
      </c>
      <c r="F102" s="250"/>
      <c r="G102" s="250"/>
      <c r="H102" s="250">
        <f t="shared" si="13"/>
        <v>1</v>
      </c>
      <c r="I102" s="250"/>
      <c r="J102" s="284" t="s">
        <v>5525</v>
      </c>
      <c r="K102" s="250" t="str">
        <f t="shared" si="11"/>
        <v>MOP</v>
      </c>
      <c r="L102" s="250" t="str">
        <f t="shared" si="12"/>
        <v>MOP</v>
      </c>
      <c r="M102" s="250"/>
      <c r="N102" s="250" t="s">
        <v>192</v>
      </c>
      <c r="O102" s="250"/>
      <c r="P102" s="250"/>
      <c r="Q102" s="250"/>
      <c r="R102" s="250"/>
      <c r="S102" s="245">
        <f t="shared" si="8"/>
        <v>41827</v>
      </c>
      <c r="T102" s="245" t="str">
        <f t="shared" si="9"/>
        <v/>
      </c>
      <c r="U102" s="245" t="str">
        <f t="shared" si="10"/>
        <v/>
      </c>
      <c r="V102" s="250"/>
    </row>
    <row r="103" spans="1:22" s="136" customFormat="1">
      <c r="A103" s="250" t="s">
        <v>5528</v>
      </c>
      <c r="B103" s="250" t="s">
        <v>5528</v>
      </c>
      <c r="C103" s="250"/>
      <c r="D103" s="250" t="s">
        <v>243</v>
      </c>
      <c r="E103" s="245">
        <v>41827</v>
      </c>
      <c r="F103" s="250"/>
      <c r="G103" s="250"/>
      <c r="H103" s="250">
        <f t="shared" si="13"/>
        <v>1</v>
      </c>
      <c r="I103" s="250"/>
      <c r="J103" s="284" t="s">
        <v>5526</v>
      </c>
      <c r="K103" s="250" t="str">
        <f t="shared" si="11"/>
        <v>MRO</v>
      </c>
      <c r="L103" s="250" t="str">
        <f t="shared" si="12"/>
        <v>MRO</v>
      </c>
      <c r="M103" s="250"/>
      <c r="N103" s="250" t="s">
        <v>192</v>
      </c>
      <c r="O103" s="250"/>
      <c r="P103" s="250"/>
      <c r="Q103" s="250"/>
      <c r="R103" s="250"/>
      <c r="S103" s="245">
        <f t="shared" si="8"/>
        <v>41827</v>
      </c>
      <c r="T103" s="245" t="str">
        <f t="shared" si="9"/>
        <v/>
      </c>
      <c r="U103" s="245" t="str">
        <f t="shared" si="10"/>
        <v/>
      </c>
      <c r="V103" s="250"/>
    </row>
    <row r="104" spans="1:22" s="136" customFormat="1">
      <c r="A104" s="250" t="s">
        <v>5529</v>
      </c>
      <c r="B104" s="250" t="s">
        <v>5529</v>
      </c>
      <c r="C104" s="250"/>
      <c r="D104" s="250" t="s">
        <v>243</v>
      </c>
      <c r="E104" s="245">
        <v>41827</v>
      </c>
      <c r="F104" s="250"/>
      <c r="G104" s="250"/>
      <c r="H104" s="250">
        <f t="shared" si="13"/>
        <v>1</v>
      </c>
      <c r="I104" s="250"/>
      <c r="J104" s="284" t="s">
        <v>5530</v>
      </c>
      <c r="K104" s="250" t="str">
        <f t="shared" si="11"/>
        <v>MRU</v>
      </c>
      <c r="L104" s="250" t="str">
        <f t="shared" si="12"/>
        <v>MRU</v>
      </c>
      <c r="M104" s="250"/>
      <c r="N104" s="250" t="s">
        <v>192</v>
      </c>
      <c r="O104" s="250"/>
      <c r="P104" s="250"/>
      <c r="Q104" s="250"/>
      <c r="R104" s="250"/>
      <c r="S104" s="245">
        <f t="shared" si="8"/>
        <v>43296</v>
      </c>
      <c r="T104" s="245" t="str">
        <f t="shared" si="9"/>
        <v/>
      </c>
      <c r="U104" s="245" t="str">
        <f t="shared" si="10"/>
        <v/>
      </c>
      <c r="V104" s="250"/>
    </row>
    <row r="105" spans="1:22" s="136" customFormat="1">
      <c r="A105" s="250" t="s">
        <v>5531</v>
      </c>
      <c r="B105" s="250" t="s">
        <v>5531</v>
      </c>
      <c r="C105" s="250"/>
      <c r="D105" s="250" t="s">
        <v>243</v>
      </c>
      <c r="E105" s="245">
        <v>41827</v>
      </c>
      <c r="F105" s="250"/>
      <c r="G105" s="250"/>
      <c r="H105" s="250">
        <f t="shared" si="13"/>
        <v>1</v>
      </c>
      <c r="I105" s="250"/>
      <c r="J105" s="284" t="s">
        <v>5527</v>
      </c>
      <c r="K105" s="250" t="str">
        <f t="shared" si="11"/>
        <v>MUR</v>
      </c>
      <c r="L105" s="250" t="str">
        <f t="shared" si="12"/>
        <v>MUR</v>
      </c>
      <c r="M105" s="250"/>
      <c r="N105" s="250" t="s">
        <v>192</v>
      </c>
      <c r="O105" s="250"/>
      <c r="P105" s="250"/>
      <c r="Q105" s="250"/>
      <c r="R105" s="250"/>
      <c r="S105" s="245">
        <f t="shared" si="8"/>
        <v>41827</v>
      </c>
      <c r="T105" s="245" t="str">
        <f t="shared" si="9"/>
        <v/>
      </c>
      <c r="U105" s="245" t="str">
        <f t="shared" si="10"/>
        <v/>
      </c>
      <c r="V105" s="250"/>
    </row>
    <row r="106" spans="1:22" s="136" customFormat="1">
      <c r="A106" s="250" t="s">
        <v>5532</v>
      </c>
      <c r="B106" s="250" t="s">
        <v>5532</v>
      </c>
      <c r="C106" s="250"/>
      <c r="D106" s="250" t="s">
        <v>243</v>
      </c>
      <c r="E106" s="245">
        <v>41827</v>
      </c>
      <c r="F106" s="250"/>
      <c r="G106" s="250"/>
      <c r="H106" s="250">
        <f t="shared" si="13"/>
        <v>1</v>
      </c>
      <c r="I106" s="250"/>
      <c r="J106" s="284" t="s">
        <v>5528</v>
      </c>
      <c r="K106" s="250" t="str">
        <f t="shared" si="11"/>
        <v>MVR</v>
      </c>
      <c r="L106" s="250" t="str">
        <f t="shared" si="12"/>
        <v>MVR</v>
      </c>
      <c r="M106" s="250"/>
      <c r="N106" s="250" t="s">
        <v>192</v>
      </c>
      <c r="O106" s="250"/>
      <c r="P106" s="250"/>
      <c r="Q106" s="250"/>
      <c r="R106" s="250"/>
      <c r="S106" s="245">
        <f t="shared" si="8"/>
        <v>41827</v>
      </c>
      <c r="T106" s="245" t="str">
        <f t="shared" si="9"/>
        <v/>
      </c>
      <c r="U106" s="245" t="str">
        <f t="shared" si="10"/>
        <v/>
      </c>
      <c r="V106" s="250"/>
    </row>
    <row r="107" spans="1:22" s="136" customFormat="1">
      <c r="A107" s="250" t="s">
        <v>5533</v>
      </c>
      <c r="B107" s="250" t="s">
        <v>5533</v>
      </c>
      <c r="C107" s="250"/>
      <c r="D107" s="250" t="s">
        <v>243</v>
      </c>
      <c r="E107" s="245">
        <v>41827</v>
      </c>
      <c r="F107" s="250"/>
      <c r="G107" s="250"/>
      <c r="H107" s="250">
        <f t="shared" si="13"/>
        <v>1</v>
      </c>
      <c r="I107" s="250"/>
      <c r="J107" s="284" t="s">
        <v>5529</v>
      </c>
      <c r="K107" s="250" t="str">
        <f t="shared" si="11"/>
        <v>MWK</v>
      </c>
      <c r="L107" s="250" t="str">
        <f t="shared" si="12"/>
        <v>MWK</v>
      </c>
      <c r="M107" s="250"/>
      <c r="N107" s="250" t="s">
        <v>192</v>
      </c>
      <c r="O107" s="250"/>
      <c r="P107" s="250"/>
      <c r="Q107" s="250"/>
      <c r="R107" s="250"/>
      <c r="S107" s="245">
        <f t="shared" si="8"/>
        <v>41827</v>
      </c>
      <c r="T107" s="245" t="str">
        <f t="shared" si="9"/>
        <v/>
      </c>
      <c r="U107" s="245" t="str">
        <f t="shared" si="10"/>
        <v/>
      </c>
      <c r="V107" s="250"/>
    </row>
    <row r="108" spans="1:22" s="136" customFormat="1">
      <c r="A108" s="250" t="s">
        <v>5534</v>
      </c>
      <c r="B108" s="250" t="s">
        <v>5534</v>
      </c>
      <c r="C108" s="250"/>
      <c r="D108" s="250" t="s">
        <v>243</v>
      </c>
      <c r="E108" s="245">
        <v>41827</v>
      </c>
      <c r="F108" s="250"/>
      <c r="G108" s="250"/>
      <c r="H108" s="250">
        <f t="shared" si="13"/>
        <v>1</v>
      </c>
      <c r="I108" s="250"/>
      <c r="J108" s="284" t="s">
        <v>5531</v>
      </c>
      <c r="K108" s="250" t="str">
        <f t="shared" si="11"/>
        <v>MXN</v>
      </c>
      <c r="L108" s="250" t="str">
        <f t="shared" si="12"/>
        <v>MXN</v>
      </c>
      <c r="M108" s="250"/>
      <c r="N108" s="250" t="s">
        <v>192</v>
      </c>
      <c r="O108" s="250"/>
      <c r="P108" s="250"/>
      <c r="Q108" s="250"/>
      <c r="R108" s="250"/>
      <c r="S108" s="245">
        <f t="shared" si="8"/>
        <v>41827</v>
      </c>
      <c r="T108" s="245" t="str">
        <f t="shared" si="9"/>
        <v/>
      </c>
      <c r="U108" s="245" t="str">
        <f t="shared" si="10"/>
        <v/>
      </c>
      <c r="V108" s="250"/>
    </row>
    <row r="109" spans="1:22" s="136" customFormat="1">
      <c r="A109" s="250" t="s">
        <v>5535</v>
      </c>
      <c r="B109" s="250" t="s">
        <v>5535</v>
      </c>
      <c r="C109" s="250"/>
      <c r="D109" s="250" t="s">
        <v>243</v>
      </c>
      <c r="E109" s="245">
        <v>41827</v>
      </c>
      <c r="F109" s="250"/>
      <c r="G109" s="250"/>
      <c r="H109" s="250">
        <f t="shared" si="13"/>
        <v>1</v>
      </c>
      <c r="I109" s="250"/>
      <c r="J109" s="284" t="s">
        <v>5532</v>
      </c>
      <c r="K109" s="250" t="str">
        <f t="shared" si="11"/>
        <v>MXV</v>
      </c>
      <c r="L109" s="250" t="str">
        <f t="shared" si="12"/>
        <v>MXV</v>
      </c>
      <c r="M109" s="250"/>
      <c r="N109" s="250" t="s">
        <v>192</v>
      </c>
      <c r="O109" s="250"/>
      <c r="P109" s="250"/>
      <c r="Q109" s="250"/>
      <c r="R109" s="250"/>
      <c r="S109" s="245">
        <f t="shared" si="8"/>
        <v>41827</v>
      </c>
      <c r="T109" s="245" t="str">
        <f t="shared" si="9"/>
        <v/>
      </c>
      <c r="U109" s="245" t="str">
        <f t="shared" si="10"/>
        <v/>
      </c>
      <c r="V109" s="250"/>
    </row>
    <row r="110" spans="1:22" s="136" customFormat="1">
      <c r="A110" s="250" t="s">
        <v>5536</v>
      </c>
      <c r="B110" s="250" t="s">
        <v>5536</v>
      </c>
      <c r="C110" s="250"/>
      <c r="D110" s="250" t="s">
        <v>243</v>
      </c>
      <c r="E110" s="245">
        <v>41827</v>
      </c>
      <c r="F110" s="250"/>
      <c r="G110" s="250"/>
      <c r="H110" s="250">
        <f t="shared" si="13"/>
        <v>1</v>
      </c>
      <c r="I110" s="250"/>
      <c r="J110" s="284" t="s">
        <v>5533</v>
      </c>
      <c r="K110" s="250" t="str">
        <f t="shared" si="11"/>
        <v>MYR</v>
      </c>
      <c r="L110" s="250" t="str">
        <f t="shared" si="12"/>
        <v>MYR</v>
      </c>
      <c r="M110" s="250"/>
      <c r="N110" s="250" t="s">
        <v>192</v>
      </c>
      <c r="O110" s="250"/>
      <c r="P110" s="250"/>
      <c r="Q110" s="250"/>
      <c r="R110" s="250"/>
      <c r="S110" s="245">
        <f t="shared" si="8"/>
        <v>41827</v>
      </c>
      <c r="T110" s="245" t="str">
        <f t="shared" si="9"/>
        <v/>
      </c>
      <c r="U110" s="245" t="str">
        <f t="shared" si="10"/>
        <v/>
      </c>
      <c r="V110" s="250"/>
    </row>
    <row r="111" spans="1:22" s="136" customFormat="1">
      <c r="A111" s="250" t="s">
        <v>5537</v>
      </c>
      <c r="B111" s="250" t="s">
        <v>5537</v>
      </c>
      <c r="C111" s="250"/>
      <c r="D111" s="250" t="s">
        <v>243</v>
      </c>
      <c r="E111" s="245">
        <v>41827</v>
      </c>
      <c r="F111" s="250"/>
      <c r="G111" s="250"/>
      <c r="H111" s="250">
        <f t="shared" si="13"/>
        <v>1</v>
      </c>
      <c r="I111" s="250"/>
      <c r="J111" s="284" t="s">
        <v>5534</v>
      </c>
      <c r="K111" s="250" t="str">
        <f t="shared" si="11"/>
        <v>MZN</v>
      </c>
      <c r="L111" s="250" t="str">
        <f t="shared" si="12"/>
        <v>MZN</v>
      </c>
      <c r="M111" s="250"/>
      <c r="N111" s="250" t="s">
        <v>192</v>
      </c>
      <c r="O111" s="250"/>
      <c r="P111" s="250"/>
      <c r="Q111" s="250"/>
      <c r="R111" s="250"/>
      <c r="S111" s="245">
        <f t="shared" si="8"/>
        <v>41827</v>
      </c>
      <c r="T111" s="245" t="str">
        <f t="shared" si="9"/>
        <v/>
      </c>
      <c r="U111" s="245" t="str">
        <f t="shared" si="10"/>
        <v/>
      </c>
      <c r="V111" s="250"/>
    </row>
    <row r="112" spans="1:22" s="136" customFormat="1">
      <c r="A112" s="250" t="s">
        <v>5538</v>
      </c>
      <c r="B112" s="250" t="s">
        <v>5538</v>
      </c>
      <c r="C112" s="250"/>
      <c r="D112" s="250" t="s">
        <v>243</v>
      </c>
      <c r="E112" s="245">
        <v>41827</v>
      </c>
      <c r="F112" s="250"/>
      <c r="G112" s="250"/>
      <c r="H112" s="250">
        <f t="shared" si="13"/>
        <v>1</v>
      </c>
      <c r="I112" s="250"/>
      <c r="J112" s="284" t="s">
        <v>5535</v>
      </c>
      <c r="K112" s="250" t="str">
        <f t="shared" si="11"/>
        <v>NAD</v>
      </c>
      <c r="L112" s="250" t="str">
        <f t="shared" si="12"/>
        <v>NAD</v>
      </c>
      <c r="M112" s="250"/>
      <c r="N112" s="250" t="s">
        <v>192</v>
      </c>
      <c r="O112" s="250"/>
      <c r="P112" s="250"/>
      <c r="Q112" s="250"/>
      <c r="R112" s="250"/>
      <c r="S112" s="245">
        <f t="shared" si="8"/>
        <v>41827</v>
      </c>
      <c r="T112" s="245" t="str">
        <f t="shared" si="9"/>
        <v/>
      </c>
      <c r="U112" s="245" t="str">
        <f t="shared" si="10"/>
        <v/>
      </c>
      <c r="V112" s="250"/>
    </row>
    <row r="113" spans="1:22" s="136" customFormat="1">
      <c r="A113" s="250" t="s">
        <v>5539</v>
      </c>
      <c r="B113" s="250" t="s">
        <v>5539</v>
      </c>
      <c r="C113" s="250"/>
      <c r="D113" s="250" t="s">
        <v>243</v>
      </c>
      <c r="E113" s="245">
        <v>41827</v>
      </c>
      <c r="F113" s="250"/>
      <c r="G113" s="250"/>
      <c r="H113" s="250">
        <f t="shared" si="13"/>
        <v>1</v>
      </c>
      <c r="I113" s="250"/>
      <c r="J113" s="284" t="s">
        <v>5536</v>
      </c>
      <c r="K113" s="250" t="str">
        <f t="shared" si="11"/>
        <v>NGN</v>
      </c>
      <c r="L113" s="250" t="str">
        <f t="shared" si="12"/>
        <v>NGN</v>
      </c>
      <c r="M113" s="250"/>
      <c r="N113" s="250" t="s">
        <v>192</v>
      </c>
      <c r="O113" s="250"/>
      <c r="P113" s="250"/>
      <c r="Q113" s="250"/>
      <c r="R113" s="250"/>
      <c r="S113" s="245">
        <f t="shared" si="8"/>
        <v>41827</v>
      </c>
      <c r="T113" s="245" t="str">
        <f t="shared" si="9"/>
        <v/>
      </c>
      <c r="U113" s="245" t="str">
        <f t="shared" si="10"/>
        <v/>
      </c>
      <c r="V113" s="250"/>
    </row>
    <row r="114" spans="1:22" s="136" customFormat="1">
      <c r="A114" s="250" t="s">
        <v>5540</v>
      </c>
      <c r="B114" s="250" t="s">
        <v>5540</v>
      </c>
      <c r="C114" s="250"/>
      <c r="D114" s="250" t="s">
        <v>243</v>
      </c>
      <c r="E114" s="245">
        <v>41827</v>
      </c>
      <c r="F114" s="250"/>
      <c r="G114" s="250"/>
      <c r="H114" s="250">
        <f t="shared" si="13"/>
        <v>1</v>
      </c>
      <c r="I114" s="250"/>
      <c r="J114" s="284" t="s">
        <v>5537</v>
      </c>
      <c r="K114" s="250" t="str">
        <f t="shared" si="11"/>
        <v>NIO</v>
      </c>
      <c r="L114" s="250" t="str">
        <f t="shared" si="12"/>
        <v>NIO</v>
      </c>
      <c r="M114" s="250"/>
      <c r="N114" s="250" t="s">
        <v>192</v>
      </c>
      <c r="O114" s="250"/>
      <c r="P114" s="250"/>
      <c r="Q114" s="250"/>
      <c r="R114" s="250"/>
      <c r="S114" s="245">
        <f t="shared" si="8"/>
        <v>41827</v>
      </c>
      <c r="T114" s="245" t="str">
        <f t="shared" si="9"/>
        <v/>
      </c>
      <c r="U114" s="245" t="str">
        <f t="shared" si="10"/>
        <v/>
      </c>
      <c r="V114" s="250"/>
    </row>
    <row r="115" spans="1:22" s="136" customFormat="1">
      <c r="A115" s="250" t="s">
        <v>5541</v>
      </c>
      <c r="B115" s="250" t="s">
        <v>5541</v>
      </c>
      <c r="C115" s="250"/>
      <c r="D115" s="250" t="s">
        <v>243</v>
      </c>
      <c r="E115" s="245">
        <v>41827</v>
      </c>
      <c r="F115" s="250"/>
      <c r="G115" s="250"/>
      <c r="H115" s="250">
        <f t="shared" si="13"/>
        <v>1</v>
      </c>
      <c r="I115" s="250"/>
      <c r="J115" s="284" t="s">
        <v>5538</v>
      </c>
      <c r="K115" s="250" t="str">
        <f t="shared" si="11"/>
        <v>NOK</v>
      </c>
      <c r="L115" s="250" t="str">
        <f t="shared" si="12"/>
        <v>NOK</v>
      </c>
      <c r="M115" s="250"/>
      <c r="N115" s="250" t="s">
        <v>192</v>
      </c>
      <c r="O115" s="250"/>
      <c r="P115" s="250"/>
      <c r="Q115" s="250"/>
      <c r="R115" s="250"/>
      <c r="S115" s="245">
        <f t="shared" si="8"/>
        <v>41827</v>
      </c>
      <c r="T115" s="245" t="str">
        <f t="shared" si="9"/>
        <v/>
      </c>
      <c r="U115" s="245" t="str">
        <f t="shared" si="10"/>
        <v/>
      </c>
      <c r="V115" s="250"/>
    </row>
    <row r="116" spans="1:22" s="136" customFormat="1">
      <c r="A116" s="250" t="s">
        <v>5542</v>
      </c>
      <c r="B116" s="250" t="s">
        <v>5542</v>
      </c>
      <c r="C116" s="250"/>
      <c r="D116" s="250" t="s">
        <v>243</v>
      </c>
      <c r="E116" s="245">
        <v>41827</v>
      </c>
      <c r="F116" s="250"/>
      <c r="G116" s="250"/>
      <c r="H116" s="250">
        <f t="shared" si="13"/>
        <v>1</v>
      </c>
      <c r="I116" s="250"/>
      <c r="J116" s="284" t="s">
        <v>5539</v>
      </c>
      <c r="K116" s="250" t="str">
        <f t="shared" si="11"/>
        <v>NPR</v>
      </c>
      <c r="L116" s="250" t="str">
        <f t="shared" si="12"/>
        <v>NPR</v>
      </c>
      <c r="M116" s="250"/>
      <c r="N116" s="250" t="s">
        <v>192</v>
      </c>
      <c r="O116" s="250"/>
      <c r="P116" s="250"/>
      <c r="Q116" s="250"/>
      <c r="R116" s="250"/>
      <c r="S116" s="245">
        <f t="shared" si="8"/>
        <v>41827</v>
      </c>
      <c r="T116" s="245" t="str">
        <f t="shared" si="9"/>
        <v/>
      </c>
      <c r="U116" s="245" t="str">
        <f t="shared" si="10"/>
        <v/>
      </c>
      <c r="V116" s="250"/>
    </row>
    <row r="117" spans="1:22" s="136" customFormat="1">
      <c r="A117" s="250" t="s">
        <v>5543</v>
      </c>
      <c r="B117" s="250" t="s">
        <v>5543</v>
      </c>
      <c r="C117" s="250"/>
      <c r="D117" s="250" t="s">
        <v>243</v>
      </c>
      <c r="E117" s="245">
        <v>41827</v>
      </c>
      <c r="F117" s="250"/>
      <c r="G117" s="250"/>
      <c r="H117" s="250">
        <f t="shared" si="13"/>
        <v>1</v>
      </c>
      <c r="I117" s="250"/>
      <c r="J117" s="284" t="s">
        <v>5540</v>
      </c>
      <c r="K117" s="250" t="str">
        <f t="shared" si="11"/>
        <v>NZD</v>
      </c>
      <c r="L117" s="250" t="str">
        <f t="shared" si="12"/>
        <v>NZD</v>
      </c>
      <c r="M117" s="250"/>
      <c r="N117" s="250" t="s">
        <v>192</v>
      </c>
      <c r="O117" s="250"/>
      <c r="P117" s="250"/>
      <c r="Q117" s="250"/>
      <c r="R117" s="250"/>
      <c r="S117" s="245">
        <f t="shared" si="8"/>
        <v>41827</v>
      </c>
      <c r="T117" s="245" t="str">
        <f t="shared" si="9"/>
        <v/>
      </c>
      <c r="U117" s="245" t="str">
        <f t="shared" si="10"/>
        <v/>
      </c>
      <c r="V117" s="250"/>
    </row>
    <row r="118" spans="1:22" s="136" customFormat="1">
      <c r="A118" s="250" t="s">
        <v>5544</v>
      </c>
      <c r="B118" s="250" t="s">
        <v>5544</v>
      </c>
      <c r="C118" s="250"/>
      <c r="D118" s="250" t="s">
        <v>243</v>
      </c>
      <c r="E118" s="245">
        <v>41827</v>
      </c>
      <c r="F118" s="250"/>
      <c r="G118" s="250"/>
      <c r="H118" s="250">
        <f t="shared" si="13"/>
        <v>1</v>
      </c>
      <c r="I118" s="250"/>
      <c r="J118" s="284" t="s">
        <v>5541</v>
      </c>
      <c r="K118" s="250" t="str">
        <f t="shared" si="11"/>
        <v>OMR</v>
      </c>
      <c r="L118" s="250" t="str">
        <f t="shared" si="12"/>
        <v>OMR</v>
      </c>
      <c r="M118" s="250"/>
      <c r="N118" s="250" t="s">
        <v>192</v>
      </c>
      <c r="O118" s="250"/>
      <c r="P118" s="250"/>
      <c r="Q118" s="250"/>
      <c r="R118" s="250"/>
      <c r="S118" s="245">
        <f t="shared" si="8"/>
        <v>41827</v>
      </c>
      <c r="T118" s="245" t="str">
        <f t="shared" si="9"/>
        <v/>
      </c>
      <c r="U118" s="245" t="str">
        <f t="shared" si="10"/>
        <v/>
      </c>
      <c r="V118" s="250"/>
    </row>
    <row r="119" spans="1:22" s="136" customFormat="1">
      <c r="A119" s="250" t="s">
        <v>5545</v>
      </c>
      <c r="B119" s="250" t="s">
        <v>5545</v>
      </c>
      <c r="C119" s="250"/>
      <c r="D119" s="250" t="s">
        <v>243</v>
      </c>
      <c r="E119" s="245">
        <v>41827</v>
      </c>
      <c r="F119" s="250"/>
      <c r="G119" s="250"/>
      <c r="H119" s="250">
        <f t="shared" si="13"/>
        <v>1</v>
      </c>
      <c r="I119" s="250"/>
      <c r="J119" s="284" t="s">
        <v>5542</v>
      </c>
      <c r="K119" s="250" t="str">
        <f t="shared" si="11"/>
        <v>PAB</v>
      </c>
      <c r="L119" s="250" t="str">
        <f t="shared" si="12"/>
        <v>PAB</v>
      </c>
      <c r="M119" s="250"/>
      <c r="N119" s="250" t="s">
        <v>192</v>
      </c>
      <c r="O119" s="250"/>
      <c r="P119" s="250"/>
      <c r="Q119" s="250"/>
      <c r="R119" s="250"/>
      <c r="S119" s="245">
        <f t="shared" si="8"/>
        <v>41827</v>
      </c>
      <c r="T119" s="245" t="str">
        <f t="shared" si="9"/>
        <v/>
      </c>
      <c r="U119" s="245" t="str">
        <f t="shared" si="10"/>
        <v/>
      </c>
      <c r="V119" s="250"/>
    </row>
    <row r="120" spans="1:22" s="136" customFormat="1">
      <c r="A120" s="250" t="s">
        <v>5546</v>
      </c>
      <c r="B120" s="250" t="s">
        <v>5546</v>
      </c>
      <c r="C120" s="250"/>
      <c r="D120" s="250" t="s">
        <v>243</v>
      </c>
      <c r="E120" s="245">
        <v>41827</v>
      </c>
      <c r="F120" s="250"/>
      <c r="G120" s="250"/>
      <c r="H120" s="250">
        <f t="shared" si="13"/>
        <v>1</v>
      </c>
      <c r="I120" s="250"/>
      <c r="J120" s="284" t="s">
        <v>5543</v>
      </c>
      <c r="K120" s="250" t="str">
        <f t="shared" si="11"/>
        <v>PEN</v>
      </c>
      <c r="L120" s="250" t="str">
        <f t="shared" si="12"/>
        <v>PEN</v>
      </c>
      <c r="M120" s="250"/>
      <c r="N120" s="250" t="s">
        <v>192</v>
      </c>
      <c r="O120" s="250"/>
      <c r="P120" s="250"/>
      <c r="Q120" s="250"/>
      <c r="R120" s="250"/>
      <c r="S120" s="245">
        <f t="shared" si="8"/>
        <v>41827</v>
      </c>
      <c r="T120" s="245" t="str">
        <f t="shared" si="9"/>
        <v/>
      </c>
      <c r="U120" s="245" t="str">
        <f t="shared" si="10"/>
        <v/>
      </c>
      <c r="V120" s="250"/>
    </row>
    <row r="121" spans="1:22" s="136" customFormat="1">
      <c r="A121" s="250" t="s">
        <v>5547</v>
      </c>
      <c r="B121" s="250" t="s">
        <v>5547</v>
      </c>
      <c r="C121" s="250"/>
      <c r="D121" s="250" t="s">
        <v>243</v>
      </c>
      <c r="E121" s="245">
        <v>41827</v>
      </c>
      <c r="F121" s="250"/>
      <c r="G121" s="250"/>
      <c r="H121" s="250">
        <f t="shared" si="13"/>
        <v>1</v>
      </c>
      <c r="I121" s="250"/>
      <c r="J121" s="284" t="s">
        <v>5544</v>
      </c>
      <c r="K121" s="250" t="str">
        <f t="shared" si="11"/>
        <v>PGK</v>
      </c>
      <c r="L121" s="250" t="str">
        <f t="shared" si="12"/>
        <v>PGK</v>
      </c>
      <c r="M121" s="250"/>
      <c r="N121" s="250" t="s">
        <v>192</v>
      </c>
      <c r="O121" s="250"/>
      <c r="P121" s="250"/>
      <c r="Q121" s="250"/>
      <c r="R121" s="250"/>
      <c r="S121" s="245">
        <f t="shared" si="8"/>
        <v>41827</v>
      </c>
      <c r="T121" s="245" t="str">
        <f t="shared" si="9"/>
        <v/>
      </c>
      <c r="U121" s="245" t="str">
        <f t="shared" si="10"/>
        <v/>
      </c>
      <c r="V121" s="250"/>
    </row>
    <row r="122" spans="1:22" s="136" customFormat="1">
      <c r="A122" s="250" t="s">
        <v>5548</v>
      </c>
      <c r="B122" s="250" t="s">
        <v>5548</v>
      </c>
      <c r="C122" s="250"/>
      <c r="D122" s="250" t="s">
        <v>243</v>
      </c>
      <c r="E122" s="245">
        <v>41827</v>
      </c>
      <c r="F122" s="250"/>
      <c r="G122" s="250"/>
      <c r="H122" s="250">
        <f t="shared" si="13"/>
        <v>1</v>
      </c>
      <c r="I122" s="250"/>
      <c r="J122" s="284" t="s">
        <v>5545</v>
      </c>
      <c r="K122" s="250" t="str">
        <f t="shared" si="11"/>
        <v>PHP</v>
      </c>
      <c r="L122" s="250" t="str">
        <f t="shared" si="12"/>
        <v>PHP</v>
      </c>
      <c r="M122" s="250"/>
      <c r="N122" s="250" t="s">
        <v>192</v>
      </c>
      <c r="O122" s="250"/>
      <c r="P122" s="250"/>
      <c r="Q122" s="250"/>
      <c r="R122" s="250"/>
      <c r="S122" s="245">
        <f t="shared" si="8"/>
        <v>41827</v>
      </c>
      <c r="T122" s="245" t="str">
        <f t="shared" si="9"/>
        <v/>
      </c>
      <c r="U122" s="245" t="str">
        <f t="shared" si="10"/>
        <v/>
      </c>
      <c r="V122" s="250"/>
    </row>
    <row r="123" spans="1:22" s="136" customFormat="1">
      <c r="A123" s="250" t="s">
        <v>5549</v>
      </c>
      <c r="B123" s="250" t="s">
        <v>5549</v>
      </c>
      <c r="C123" s="250"/>
      <c r="D123" s="250" t="s">
        <v>243</v>
      </c>
      <c r="E123" s="245">
        <v>41827</v>
      </c>
      <c r="F123" s="250"/>
      <c r="G123" s="250"/>
      <c r="H123" s="250">
        <f t="shared" si="13"/>
        <v>1</v>
      </c>
      <c r="I123" s="250"/>
      <c r="J123" s="284" t="s">
        <v>5546</v>
      </c>
      <c r="K123" s="250" t="str">
        <f t="shared" si="11"/>
        <v>PKR</v>
      </c>
      <c r="L123" s="250" t="str">
        <f t="shared" si="12"/>
        <v>PKR</v>
      </c>
      <c r="M123" s="250"/>
      <c r="N123" s="250" t="s">
        <v>192</v>
      </c>
      <c r="O123" s="250"/>
      <c r="P123" s="250"/>
      <c r="Q123" s="250"/>
      <c r="R123" s="250"/>
      <c r="S123" s="245">
        <f t="shared" si="8"/>
        <v>41827</v>
      </c>
      <c r="T123" s="245" t="str">
        <f t="shared" si="9"/>
        <v/>
      </c>
      <c r="U123" s="245" t="str">
        <f t="shared" si="10"/>
        <v/>
      </c>
      <c r="V123" s="250"/>
    </row>
    <row r="124" spans="1:22" s="136" customFormat="1">
      <c r="A124" s="250" t="s">
        <v>5550</v>
      </c>
      <c r="B124" s="250" t="s">
        <v>5550</v>
      </c>
      <c r="C124" s="250"/>
      <c r="D124" s="250" t="s">
        <v>243</v>
      </c>
      <c r="E124" s="245">
        <v>41827</v>
      </c>
      <c r="F124" s="250"/>
      <c r="G124" s="250"/>
      <c r="H124" s="250">
        <f t="shared" si="13"/>
        <v>1</v>
      </c>
      <c r="I124" s="250"/>
      <c r="J124" s="284" t="s">
        <v>5547</v>
      </c>
      <c r="K124" s="250" t="str">
        <f t="shared" si="11"/>
        <v>PLN</v>
      </c>
      <c r="L124" s="250" t="str">
        <f t="shared" si="12"/>
        <v>PLN</v>
      </c>
      <c r="M124" s="250"/>
      <c r="N124" s="250" t="s">
        <v>192</v>
      </c>
      <c r="O124" s="250"/>
      <c r="P124" s="250"/>
      <c r="Q124" s="250"/>
      <c r="R124" s="250"/>
      <c r="S124" s="245">
        <f t="shared" si="8"/>
        <v>41827</v>
      </c>
      <c r="T124" s="245" t="str">
        <f t="shared" si="9"/>
        <v/>
      </c>
      <c r="U124" s="245" t="str">
        <f t="shared" si="10"/>
        <v/>
      </c>
      <c r="V124" s="250"/>
    </row>
    <row r="125" spans="1:22" s="136" customFormat="1">
      <c r="A125" s="250" t="s">
        <v>5551</v>
      </c>
      <c r="B125" s="250" t="s">
        <v>5551</v>
      </c>
      <c r="C125" s="250"/>
      <c r="D125" s="250" t="s">
        <v>243</v>
      </c>
      <c r="E125" s="245">
        <v>41827</v>
      </c>
      <c r="F125" s="250"/>
      <c r="G125" s="250"/>
      <c r="H125" s="250">
        <f t="shared" si="13"/>
        <v>1</v>
      </c>
      <c r="I125" s="250"/>
      <c r="J125" s="284" t="s">
        <v>5548</v>
      </c>
      <c r="K125" s="250" t="str">
        <f t="shared" si="11"/>
        <v>PYG</v>
      </c>
      <c r="L125" s="250" t="str">
        <f t="shared" si="12"/>
        <v>PYG</v>
      </c>
      <c r="M125" s="250"/>
      <c r="N125" s="250" t="s">
        <v>192</v>
      </c>
      <c r="O125" s="250"/>
      <c r="P125" s="250"/>
      <c r="Q125" s="250"/>
      <c r="R125" s="250"/>
      <c r="S125" s="245">
        <f t="shared" si="8"/>
        <v>41827</v>
      </c>
      <c r="T125" s="245" t="str">
        <f t="shared" si="9"/>
        <v/>
      </c>
      <c r="U125" s="245" t="str">
        <f t="shared" si="10"/>
        <v/>
      </c>
      <c r="V125" s="250"/>
    </row>
    <row r="126" spans="1:22" s="136" customFormat="1">
      <c r="A126" s="250" t="s">
        <v>5552</v>
      </c>
      <c r="B126" s="250" t="s">
        <v>5552</v>
      </c>
      <c r="C126" s="250"/>
      <c r="D126" s="250" t="s">
        <v>243</v>
      </c>
      <c r="E126" s="245">
        <v>41827</v>
      </c>
      <c r="F126" s="250"/>
      <c r="G126" s="250"/>
      <c r="H126" s="250">
        <f t="shared" si="13"/>
        <v>1</v>
      </c>
      <c r="I126" s="250"/>
      <c r="J126" s="284" t="s">
        <v>5549</v>
      </c>
      <c r="K126" s="250" t="str">
        <f t="shared" si="11"/>
        <v>QAR</v>
      </c>
      <c r="L126" s="250" t="str">
        <f t="shared" si="12"/>
        <v>QAR</v>
      </c>
      <c r="M126" s="250"/>
      <c r="N126" s="250" t="s">
        <v>192</v>
      </c>
      <c r="O126" s="250"/>
      <c r="P126" s="250"/>
      <c r="Q126" s="250"/>
      <c r="R126" s="250"/>
      <c r="S126" s="245">
        <f t="shared" si="8"/>
        <v>41827</v>
      </c>
      <c r="T126" s="245" t="str">
        <f t="shared" si="9"/>
        <v/>
      </c>
      <c r="U126" s="245" t="str">
        <f t="shared" si="10"/>
        <v/>
      </c>
      <c r="V126" s="250"/>
    </row>
    <row r="127" spans="1:22" s="136" customFormat="1">
      <c r="A127" s="250" t="s">
        <v>5553</v>
      </c>
      <c r="B127" s="250" t="s">
        <v>5553</v>
      </c>
      <c r="C127" s="250"/>
      <c r="D127" s="250" t="s">
        <v>243</v>
      </c>
      <c r="E127" s="245">
        <v>41827</v>
      </c>
      <c r="F127" s="250"/>
      <c r="G127" s="250"/>
      <c r="H127" s="250">
        <f t="shared" si="13"/>
        <v>1</v>
      </c>
      <c r="I127" s="250"/>
      <c r="J127" s="284" t="s">
        <v>5550</v>
      </c>
      <c r="K127" s="250" t="str">
        <f t="shared" si="11"/>
        <v>RON</v>
      </c>
      <c r="L127" s="250" t="str">
        <f t="shared" si="12"/>
        <v>RON</v>
      </c>
      <c r="M127" s="250"/>
      <c r="N127" s="250" t="s">
        <v>192</v>
      </c>
      <c r="O127" s="250"/>
      <c r="P127" s="250"/>
      <c r="Q127" s="250"/>
      <c r="R127" s="250"/>
      <c r="S127" s="245">
        <f t="shared" si="8"/>
        <v>41827</v>
      </c>
      <c r="T127" s="245" t="str">
        <f t="shared" si="9"/>
        <v/>
      </c>
      <c r="U127" s="245" t="str">
        <f t="shared" si="10"/>
        <v/>
      </c>
      <c r="V127" s="250"/>
    </row>
    <row r="128" spans="1:22" s="136" customFormat="1">
      <c r="A128" s="250" t="s">
        <v>5554</v>
      </c>
      <c r="B128" s="250" t="s">
        <v>5554</v>
      </c>
      <c r="C128" s="250"/>
      <c r="D128" s="250" t="s">
        <v>243</v>
      </c>
      <c r="E128" s="245">
        <v>41827</v>
      </c>
      <c r="F128" s="250"/>
      <c r="G128" s="250"/>
      <c r="H128" s="250">
        <f t="shared" si="13"/>
        <v>1</v>
      </c>
      <c r="I128" s="250"/>
      <c r="J128" s="284" t="s">
        <v>5551</v>
      </c>
      <c r="K128" s="250" t="str">
        <f t="shared" si="11"/>
        <v>RSD</v>
      </c>
      <c r="L128" s="250" t="str">
        <f t="shared" si="12"/>
        <v>RSD</v>
      </c>
      <c r="M128" s="250"/>
      <c r="N128" s="250" t="s">
        <v>192</v>
      </c>
      <c r="O128" s="250"/>
      <c r="P128" s="250"/>
      <c r="Q128" s="250"/>
      <c r="R128" s="250"/>
      <c r="S128" s="245">
        <f t="shared" si="8"/>
        <v>41827</v>
      </c>
      <c r="T128" s="245" t="str">
        <f t="shared" si="9"/>
        <v/>
      </c>
      <c r="U128" s="245" t="str">
        <f t="shared" si="10"/>
        <v/>
      </c>
      <c r="V128" s="250"/>
    </row>
    <row r="129" spans="1:22" s="136" customFormat="1">
      <c r="A129" s="250" t="s">
        <v>5555</v>
      </c>
      <c r="B129" s="250" t="s">
        <v>5555</v>
      </c>
      <c r="C129" s="250"/>
      <c r="D129" s="250" t="s">
        <v>243</v>
      </c>
      <c r="E129" s="245">
        <v>41827</v>
      </c>
      <c r="F129" s="250"/>
      <c r="G129" s="250"/>
      <c r="H129" s="250">
        <f t="shared" si="13"/>
        <v>1</v>
      </c>
      <c r="I129" s="250"/>
      <c r="J129" s="284" t="s">
        <v>5552</v>
      </c>
      <c r="K129" s="250" t="str">
        <f t="shared" si="11"/>
        <v>RUB</v>
      </c>
      <c r="L129" s="250" t="str">
        <f t="shared" si="12"/>
        <v>RUB</v>
      </c>
      <c r="M129" s="250"/>
      <c r="N129" s="250" t="s">
        <v>192</v>
      </c>
      <c r="O129" s="250"/>
      <c r="P129" s="250"/>
      <c r="Q129" s="250"/>
      <c r="R129" s="250"/>
      <c r="S129" s="245">
        <f t="shared" si="8"/>
        <v>41827</v>
      </c>
      <c r="T129" s="245" t="str">
        <f t="shared" si="9"/>
        <v/>
      </c>
      <c r="U129" s="245" t="str">
        <f t="shared" si="10"/>
        <v/>
      </c>
      <c r="V129" s="250"/>
    </row>
    <row r="130" spans="1:22" s="136" customFormat="1">
      <c r="A130" s="250" t="s">
        <v>5556</v>
      </c>
      <c r="B130" s="250" t="s">
        <v>5556</v>
      </c>
      <c r="C130" s="250"/>
      <c r="D130" s="250" t="s">
        <v>243</v>
      </c>
      <c r="E130" s="245">
        <v>41827</v>
      </c>
      <c r="F130" s="250"/>
      <c r="G130" s="250"/>
      <c r="H130" s="250">
        <f t="shared" ref="H130:H161" si="14">COUNTIF(J:J,A130)</f>
        <v>1</v>
      </c>
      <c r="I130" s="250"/>
      <c r="J130" s="284" t="s">
        <v>5553</v>
      </c>
      <c r="K130" s="250" t="str">
        <f t="shared" si="11"/>
        <v>RWF</v>
      </c>
      <c r="L130" s="250" t="str">
        <f t="shared" si="12"/>
        <v>RWF</v>
      </c>
      <c r="M130" s="250"/>
      <c r="N130" s="250" t="s">
        <v>192</v>
      </c>
      <c r="O130" s="250"/>
      <c r="P130" s="250"/>
      <c r="Q130" s="250"/>
      <c r="R130" s="250"/>
      <c r="S130" s="245">
        <f t="shared" si="8"/>
        <v>41827</v>
      </c>
      <c r="T130" s="245" t="str">
        <f t="shared" si="9"/>
        <v/>
      </c>
      <c r="U130" s="245" t="str">
        <f t="shared" si="10"/>
        <v/>
      </c>
      <c r="V130" s="250"/>
    </row>
    <row r="131" spans="1:22" s="136" customFormat="1">
      <c r="A131" s="250" t="s">
        <v>5557</v>
      </c>
      <c r="B131" s="250" t="s">
        <v>5557</v>
      </c>
      <c r="C131" s="250"/>
      <c r="D131" s="250" t="s">
        <v>243</v>
      </c>
      <c r="E131" s="245">
        <v>41827</v>
      </c>
      <c r="F131" s="250"/>
      <c r="G131" s="250"/>
      <c r="H131" s="250">
        <f t="shared" si="14"/>
        <v>1</v>
      </c>
      <c r="I131" s="250"/>
      <c r="J131" s="284" t="s">
        <v>5554</v>
      </c>
      <c r="K131" s="250" t="str">
        <f t="shared" si="11"/>
        <v>SAR</v>
      </c>
      <c r="L131" s="250" t="str">
        <f t="shared" si="12"/>
        <v>SAR</v>
      </c>
      <c r="M131" s="250"/>
      <c r="N131" s="250" t="s">
        <v>192</v>
      </c>
      <c r="O131" s="250"/>
      <c r="P131" s="250"/>
      <c r="Q131" s="250"/>
      <c r="R131" s="250"/>
      <c r="S131" s="245">
        <f t="shared" ref="S131:S194" si="15">VLOOKUP(J131,A:G,5,FALSE)</f>
        <v>41827</v>
      </c>
      <c r="T131" s="245" t="str">
        <f t="shared" ref="T131:T194" si="16">IF(VLOOKUP(J131,A:G,6,FALSE)=0,"",VLOOKUP(J131,A:G,6,FALSE))</f>
        <v/>
      </c>
      <c r="U131" s="245" t="str">
        <f t="shared" ref="U131:U194" si="17">IF(VLOOKUP(J131,A:G,7,FALSE)=0,"",VLOOKUP(J131,A:G,7,FALSE))</f>
        <v/>
      </c>
      <c r="V131" s="250"/>
    </row>
    <row r="132" spans="1:22" s="136" customFormat="1">
      <c r="A132" s="250" t="s">
        <v>5558</v>
      </c>
      <c r="B132" s="250" t="s">
        <v>5558</v>
      </c>
      <c r="C132" s="250"/>
      <c r="D132" s="250" t="s">
        <v>243</v>
      </c>
      <c r="E132" s="245">
        <v>41827</v>
      </c>
      <c r="F132" s="250"/>
      <c r="G132" s="250"/>
      <c r="H132" s="250">
        <f t="shared" si="14"/>
        <v>1</v>
      </c>
      <c r="I132" s="250"/>
      <c r="J132" s="284" t="s">
        <v>5555</v>
      </c>
      <c r="K132" s="250" t="str">
        <f t="shared" si="11"/>
        <v>SBD</v>
      </c>
      <c r="L132" s="250" t="str">
        <f t="shared" si="12"/>
        <v>SBD</v>
      </c>
      <c r="M132" s="250"/>
      <c r="N132" s="250" t="s">
        <v>192</v>
      </c>
      <c r="O132" s="250"/>
      <c r="P132" s="250"/>
      <c r="Q132" s="250"/>
      <c r="R132" s="250"/>
      <c r="S132" s="245">
        <f t="shared" si="15"/>
        <v>41827</v>
      </c>
      <c r="T132" s="245" t="str">
        <f t="shared" si="16"/>
        <v/>
      </c>
      <c r="U132" s="245" t="str">
        <f t="shared" si="17"/>
        <v/>
      </c>
      <c r="V132" s="250"/>
    </row>
    <row r="133" spans="1:22" s="136" customFormat="1">
      <c r="A133" s="250" t="s">
        <v>5559</v>
      </c>
      <c r="B133" s="250" t="s">
        <v>5559</v>
      </c>
      <c r="C133" s="250"/>
      <c r="D133" s="250" t="s">
        <v>243</v>
      </c>
      <c r="E133" s="245">
        <v>41827</v>
      </c>
      <c r="F133" s="250"/>
      <c r="G133" s="250"/>
      <c r="H133" s="250">
        <f t="shared" si="14"/>
        <v>1</v>
      </c>
      <c r="I133" s="250"/>
      <c r="J133" s="284" t="s">
        <v>5556</v>
      </c>
      <c r="K133" s="250" t="str">
        <f t="shared" si="11"/>
        <v>SCR</v>
      </c>
      <c r="L133" s="250" t="str">
        <f t="shared" si="12"/>
        <v>SCR</v>
      </c>
      <c r="M133" s="250"/>
      <c r="N133" s="250" t="s">
        <v>192</v>
      </c>
      <c r="O133" s="250"/>
      <c r="P133" s="250"/>
      <c r="Q133" s="250"/>
      <c r="R133" s="250"/>
      <c r="S133" s="245">
        <f t="shared" si="15"/>
        <v>41827</v>
      </c>
      <c r="T133" s="245" t="str">
        <f t="shared" si="16"/>
        <v/>
      </c>
      <c r="U133" s="245" t="str">
        <f t="shared" si="17"/>
        <v/>
      </c>
      <c r="V133" s="250"/>
    </row>
    <row r="134" spans="1:22" s="136" customFormat="1">
      <c r="A134" s="250" t="s">
        <v>5560</v>
      </c>
      <c r="B134" s="250" t="s">
        <v>5560</v>
      </c>
      <c r="C134" s="250"/>
      <c r="D134" s="250" t="s">
        <v>243</v>
      </c>
      <c r="E134" s="245">
        <v>41827</v>
      </c>
      <c r="F134" s="250"/>
      <c r="G134" s="250"/>
      <c r="H134" s="250">
        <f t="shared" si="14"/>
        <v>1</v>
      </c>
      <c r="I134" s="250"/>
      <c r="J134" s="284" t="s">
        <v>5557</v>
      </c>
      <c r="K134" s="250" t="str">
        <f t="shared" ref="K134:K195" si="18">VLOOKUP(J134,$A$2:$B$200,2,0)</f>
        <v>SDG</v>
      </c>
      <c r="L134" s="250" t="str">
        <f t="shared" ref="L134:L195" si="19">J134</f>
        <v>SDG</v>
      </c>
      <c r="M134" s="250"/>
      <c r="N134" s="250" t="s">
        <v>192</v>
      </c>
      <c r="O134" s="250"/>
      <c r="P134" s="250"/>
      <c r="Q134" s="250"/>
      <c r="R134" s="250"/>
      <c r="S134" s="245">
        <f t="shared" si="15"/>
        <v>41827</v>
      </c>
      <c r="T134" s="245" t="str">
        <f t="shared" si="16"/>
        <v/>
      </c>
      <c r="U134" s="245" t="str">
        <f t="shared" si="17"/>
        <v/>
      </c>
      <c r="V134" s="250"/>
    </row>
    <row r="135" spans="1:22" s="136" customFormat="1">
      <c r="A135" s="250" t="s">
        <v>5561</v>
      </c>
      <c r="B135" s="250" t="s">
        <v>5561</v>
      </c>
      <c r="C135" s="250"/>
      <c r="D135" s="250" t="s">
        <v>243</v>
      </c>
      <c r="E135" s="245">
        <v>41827</v>
      </c>
      <c r="F135" s="307">
        <v>44757</v>
      </c>
      <c r="G135" s="250"/>
      <c r="H135" s="250">
        <f t="shared" si="14"/>
        <v>1</v>
      </c>
      <c r="I135" s="250"/>
      <c r="J135" s="284" t="s">
        <v>5558</v>
      </c>
      <c r="K135" s="250" t="str">
        <f t="shared" si="18"/>
        <v>SEK</v>
      </c>
      <c r="L135" s="250" t="str">
        <f t="shared" si="19"/>
        <v>SEK</v>
      </c>
      <c r="M135" s="250"/>
      <c r="N135" s="250" t="s">
        <v>192</v>
      </c>
      <c r="O135" s="250"/>
      <c r="P135" s="250"/>
      <c r="Q135" s="250"/>
      <c r="R135" s="250"/>
      <c r="S135" s="245">
        <f t="shared" si="15"/>
        <v>41827</v>
      </c>
      <c r="T135" s="245" t="str">
        <f t="shared" si="16"/>
        <v/>
      </c>
      <c r="U135" s="245" t="str">
        <f t="shared" si="17"/>
        <v/>
      </c>
      <c r="V135" s="250"/>
    </row>
    <row r="136" spans="1:22" s="136" customFormat="1">
      <c r="A136" s="250" t="s">
        <v>5562</v>
      </c>
      <c r="B136" s="250" t="s">
        <v>5562</v>
      </c>
      <c r="C136" s="250"/>
      <c r="D136" s="250" t="s">
        <v>243</v>
      </c>
      <c r="E136" s="245">
        <v>41827</v>
      </c>
      <c r="F136" s="250"/>
      <c r="G136" s="250"/>
      <c r="H136" s="250">
        <f t="shared" si="14"/>
        <v>1</v>
      </c>
      <c r="I136" s="250"/>
      <c r="J136" s="284" t="s">
        <v>5559</v>
      </c>
      <c r="K136" s="250" t="str">
        <f t="shared" si="18"/>
        <v>SGD</v>
      </c>
      <c r="L136" s="250" t="str">
        <f t="shared" si="19"/>
        <v>SGD</v>
      </c>
      <c r="M136" s="250"/>
      <c r="N136" s="250" t="s">
        <v>192</v>
      </c>
      <c r="O136" s="250"/>
      <c r="P136" s="250"/>
      <c r="Q136" s="250"/>
      <c r="R136" s="250"/>
      <c r="S136" s="245">
        <f t="shared" si="15"/>
        <v>41827</v>
      </c>
      <c r="T136" s="245" t="str">
        <f t="shared" si="16"/>
        <v/>
      </c>
      <c r="U136" s="245" t="str">
        <f t="shared" si="17"/>
        <v/>
      </c>
      <c r="V136" s="250"/>
    </row>
    <row r="137" spans="1:22" s="136" customFormat="1">
      <c r="A137" s="250" t="s">
        <v>5563</v>
      </c>
      <c r="B137" s="250" t="s">
        <v>5563</v>
      </c>
      <c r="C137" s="250"/>
      <c r="D137" s="250" t="s">
        <v>243</v>
      </c>
      <c r="E137" s="245">
        <v>41827</v>
      </c>
      <c r="F137" s="250"/>
      <c r="G137" s="250"/>
      <c r="H137" s="250">
        <f t="shared" si="14"/>
        <v>1</v>
      </c>
      <c r="I137" s="250"/>
      <c r="J137" s="284" t="s">
        <v>5560</v>
      </c>
      <c r="K137" s="250" t="str">
        <f t="shared" si="18"/>
        <v>SHP</v>
      </c>
      <c r="L137" s="250" t="str">
        <f t="shared" si="19"/>
        <v>SHP</v>
      </c>
      <c r="M137" s="250"/>
      <c r="N137" s="250" t="s">
        <v>192</v>
      </c>
      <c r="O137" s="250"/>
      <c r="P137" s="250"/>
      <c r="Q137" s="250"/>
      <c r="R137" s="250"/>
      <c r="S137" s="245">
        <f t="shared" si="15"/>
        <v>41827</v>
      </c>
      <c r="T137" s="245" t="str">
        <f t="shared" si="16"/>
        <v/>
      </c>
      <c r="U137" s="245" t="str">
        <f t="shared" si="17"/>
        <v/>
      </c>
      <c r="V137" s="250"/>
    </row>
    <row r="138" spans="1:22" s="136" customFormat="1">
      <c r="A138" s="250" t="s">
        <v>5564</v>
      </c>
      <c r="B138" s="250" t="s">
        <v>5564</v>
      </c>
      <c r="C138" s="250"/>
      <c r="D138" s="250" t="s">
        <v>243</v>
      </c>
      <c r="E138" s="245">
        <v>41827</v>
      </c>
      <c r="F138" s="250"/>
      <c r="G138" s="250"/>
      <c r="H138" s="250">
        <f t="shared" si="14"/>
        <v>1</v>
      </c>
      <c r="I138" s="250"/>
      <c r="J138" s="284" t="s">
        <v>5561</v>
      </c>
      <c r="K138" s="250" t="str">
        <f t="shared" si="18"/>
        <v>SLL</v>
      </c>
      <c r="L138" s="250" t="str">
        <f t="shared" si="19"/>
        <v>SLL</v>
      </c>
      <c r="M138" s="250"/>
      <c r="N138" s="250" t="s">
        <v>192</v>
      </c>
      <c r="O138" s="250"/>
      <c r="P138" s="250"/>
      <c r="Q138" s="250"/>
      <c r="R138" s="250"/>
      <c r="S138" s="245">
        <f t="shared" si="15"/>
        <v>41827</v>
      </c>
      <c r="T138" s="245">
        <f t="shared" si="16"/>
        <v>44757</v>
      </c>
      <c r="U138" s="245" t="str">
        <f t="shared" si="17"/>
        <v/>
      </c>
      <c r="V138" s="250"/>
    </row>
    <row r="139" spans="1:22" s="136" customFormat="1">
      <c r="A139" s="250" t="s">
        <v>5565</v>
      </c>
      <c r="B139" s="250" t="s">
        <v>5565</v>
      </c>
      <c r="C139" s="250"/>
      <c r="D139" s="250" t="s">
        <v>243</v>
      </c>
      <c r="E139" s="245">
        <v>41827</v>
      </c>
      <c r="F139" s="250"/>
      <c r="G139" s="250"/>
      <c r="H139" s="250">
        <f t="shared" si="14"/>
        <v>1</v>
      </c>
      <c r="I139" s="250"/>
      <c r="J139" s="284" t="s">
        <v>5566</v>
      </c>
      <c r="K139" s="250" t="str">
        <f t="shared" si="18"/>
        <v>SLE</v>
      </c>
      <c r="L139" s="250" t="str">
        <f t="shared" si="19"/>
        <v>SLE</v>
      </c>
      <c r="M139" s="250"/>
      <c r="N139" s="250" t="s">
        <v>192</v>
      </c>
      <c r="O139" s="250"/>
      <c r="P139" s="250"/>
      <c r="Q139" s="250"/>
      <c r="R139" s="250"/>
      <c r="S139" s="245">
        <f t="shared" si="15"/>
        <v>44757</v>
      </c>
      <c r="T139" s="245" t="str">
        <f t="shared" si="16"/>
        <v/>
      </c>
      <c r="U139" s="245" t="str">
        <f t="shared" si="17"/>
        <v/>
      </c>
      <c r="V139" s="250"/>
    </row>
    <row r="140" spans="1:22" s="136" customFormat="1">
      <c r="A140" s="250" t="s">
        <v>5567</v>
      </c>
      <c r="B140" s="250" t="s">
        <v>5567</v>
      </c>
      <c r="C140" s="250"/>
      <c r="D140" s="250" t="s">
        <v>243</v>
      </c>
      <c r="E140" s="245">
        <v>41827</v>
      </c>
      <c r="F140" s="250"/>
      <c r="G140" s="250"/>
      <c r="H140" s="250">
        <f t="shared" si="14"/>
        <v>1</v>
      </c>
      <c r="I140" s="250"/>
      <c r="J140" s="284" t="s">
        <v>5562</v>
      </c>
      <c r="K140" s="250" t="str">
        <f t="shared" si="18"/>
        <v>SOS</v>
      </c>
      <c r="L140" s="250" t="str">
        <f t="shared" si="19"/>
        <v>SOS</v>
      </c>
      <c r="M140" s="250"/>
      <c r="N140" s="250" t="s">
        <v>192</v>
      </c>
      <c r="O140" s="250"/>
      <c r="P140" s="250"/>
      <c r="Q140" s="250"/>
      <c r="R140" s="250"/>
      <c r="S140" s="245">
        <f t="shared" si="15"/>
        <v>41827</v>
      </c>
      <c r="T140" s="245" t="str">
        <f t="shared" si="16"/>
        <v/>
      </c>
      <c r="U140" s="245" t="str">
        <f t="shared" si="17"/>
        <v/>
      </c>
      <c r="V140" s="250"/>
    </row>
    <row r="141" spans="1:22" s="136" customFormat="1">
      <c r="A141" s="250" t="s">
        <v>5568</v>
      </c>
      <c r="B141" s="250" t="s">
        <v>5568</v>
      </c>
      <c r="C141" s="250"/>
      <c r="D141" s="250" t="s">
        <v>243</v>
      </c>
      <c r="E141" s="245">
        <v>41827</v>
      </c>
      <c r="F141" s="250"/>
      <c r="G141" s="250"/>
      <c r="H141" s="250">
        <f t="shared" si="14"/>
        <v>1</v>
      </c>
      <c r="I141" s="250"/>
      <c r="J141" s="284" t="s">
        <v>5563</v>
      </c>
      <c r="K141" s="250" t="str">
        <f t="shared" si="18"/>
        <v>SRD</v>
      </c>
      <c r="L141" s="250" t="str">
        <f t="shared" si="19"/>
        <v>SRD</v>
      </c>
      <c r="M141" s="250"/>
      <c r="N141" s="250" t="s">
        <v>192</v>
      </c>
      <c r="O141" s="250"/>
      <c r="P141" s="250"/>
      <c r="Q141" s="250"/>
      <c r="R141" s="250"/>
      <c r="S141" s="245">
        <f t="shared" si="15"/>
        <v>41827</v>
      </c>
      <c r="T141" s="245" t="str">
        <f t="shared" si="16"/>
        <v/>
      </c>
      <c r="U141" s="245" t="str">
        <f t="shared" si="17"/>
        <v/>
      </c>
      <c r="V141" s="250"/>
    </row>
    <row r="142" spans="1:22" s="136" customFormat="1">
      <c r="A142" s="250" t="s">
        <v>5569</v>
      </c>
      <c r="B142" s="250" t="s">
        <v>5569</v>
      </c>
      <c r="C142" s="250"/>
      <c r="D142" s="250" t="s">
        <v>243</v>
      </c>
      <c r="E142" s="245">
        <v>41827</v>
      </c>
      <c r="F142" s="250"/>
      <c r="G142" s="250"/>
      <c r="H142" s="250">
        <f t="shared" si="14"/>
        <v>1</v>
      </c>
      <c r="I142" s="250"/>
      <c r="J142" s="284" t="s">
        <v>5570</v>
      </c>
      <c r="K142" s="250" t="str">
        <f t="shared" si="18"/>
        <v>SSP</v>
      </c>
      <c r="L142" s="250" t="str">
        <f t="shared" si="19"/>
        <v>SSP</v>
      </c>
      <c r="M142" s="250"/>
      <c r="N142" s="250" t="s">
        <v>192</v>
      </c>
      <c r="O142" s="250"/>
      <c r="P142" s="250"/>
      <c r="Q142" s="250"/>
      <c r="R142" s="250"/>
      <c r="S142" s="245">
        <f t="shared" si="15"/>
        <v>42277</v>
      </c>
      <c r="T142" s="245" t="str">
        <f t="shared" si="16"/>
        <v/>
      </c>
      <c r="U142" s="245" t="str">
        <f t="shared" si="17"/>
        <v/>
      </c>
      <c r="V142" s="250"/>
    </row>
    <row r="143" spans="1:22" s="136" customFormat="1">
      <c r="A143" s="250" t="s">
        <v>5571</v>
      </c>
      <c r="B143" s="250" t="s">
        <v>5571</v>
      </c>
      <c r="C143" s="250"/>
      <c r="D143" s="250" t="s">
        <v>243</v>
      </c>
      <c r="E143" s="245">
        <v>41827</v>
      </c>
      <c r="F143" s="250"/>
      <c r="G143" s="250"/>
      <c r="H143" s="250">
        <f t="shared" si="14"/>
        <v>1</v>
      </c>
      <c r="I143" s="250"/>
      <c r="J143" s="284" t="s">
        <v>5564</v>
      </c>
      <c r="K143" s="250" t="str">
        <f t="shared" si="18"/>
        <v>STD</v>
      </c>
      <c r="L143" s="250" t="str">
        <f t="shared" si="19"/>
        <v>STD</v>
      </c>
      <c r="M143" s="250"/>
      <c r="N143" s="250" t="s">
        <v>192</v>
      </c>
      <c r="O143" s="250"/>
      <c r="P143" s="250"/>
      <c r="Q143" s="250"/>
      <c r="R143" s="250"/>
      <c r="S143" s="245">
        <f t="shared" si="15"/>
        <v>41827</v>
      </c>
      <c r="T143" s="245" t="str">
        <f t="shared" si="16"/>
        <v/>
      </c>
      <c r="U143" s="245" t="str">
        <f t="shared" si="17"/>
        <v/>
      </c>
      <c r="V143" s="250"/>
    </row>
    <row r="144" spans="1:22" s="136" customFormat="1">
      <c r="A144" s="250" t="s">
        <v>5572</v>
      </c>
      <c r="B144" s="250" t="s">
        <v>5572</v>
      </c>
      <c r="C144" s="250"/>
      <c r="D144" s="250" t="s">
        <v>243</v>
      </c>
      <c r="E144" s="245">
        <v>41827</v>
      </c>
      <c r="F144" s="250"/>
      <c r="G144" s="250"/>
      <c r="H144" s="250">
        <f t="shared" si="14"/>
        <v>1</v>
      </c>
      <c r="I144" s="250"/>
      <c r="J144" s="284" t="s">
        <v>5573</v>
      </c>
      <c r="K144" s="250" t="str">
        <f t="shared" si="18"/>
        <v>STN</v>
      </c>
      <c r="L144" s="250" t="str">
        <f t="shared" si="19"/>
        <v>STN</v>
      </c>
      <c r="M144" s="250"/>
      <c r="N144" s="250" t="s">
        <v>192</v>
      </c>
      <c r="O144" s="250"/>
      <c r="P144" s="250"/>
      <c r="Q144" s="250"/>
      <c r="R144" s="250"/>
      <c r="S144" s="245">
        <f t="shared" si="15"/>
        <v>43296</v>
      </c>
      <c r="T144" s="245" t="str">
        <f t="shared" si="16"/>
        <v/>
      </c>
      <c r="U144" s="245" t="str">
        <f t="shared" si="17"/>
        <v/>
      </c>
      <c r="V144" s="250"/>
    </row>
    <row r="145" spans="1:22" s="136" customFormat="1">
      <c r="A145" s="250" t="s">
        <v>5574</v>
      </c>
      <c r="B145" s="250" t="s">
        <v>5574</v>
      </c>
      <c r="C145" s="250"/>
      <c r="D145" s="250" t="s">
        <v>243</v>
      </c>
      <c r="E145" s="245">
        <v>41827</v>
      </c>
      <c r="F145" s="250"/>
      <c r="G145" s="250"/>
      <c r="H145" s="250">
        <f t="shared" si="14"/>
        <v>1</v>
      </c>
      <c r="I145" s="250"/>
      <c r="J145" s="284" t="s">
        <v>5575</v>
      </c>
      <c r="K145" s="250" t="str">
        <f t="shared" si="18"/>
        <v>SVC</v>
      </c>
      <c r="L145" s="250" t="str">
        <f t="shared" si="19"/>
        <v>SVC</v>
      </c>
      <c r="M145" s="250"/>
      <c r="N145" s="250" t="s">
        <v>192</v>
      </c>
      <c r="O145" s="250"/>
      <c r="P145" s="250"/>
      <c r="Q145" s="250"/>
      <c r="R145" s="250"/>
      <c r="S145" s="245">
        <f t="shared" si="15"/>
        <v>42277</v>
      </c>
      <c r="T145" s="245" t="str">
        <f t="shared" si="16"/>
        <v/>
      </c>
      <c r="U145" s="245" t="str">
        <f t="shared" si="17"/>
        <v/>
      </c>
      <c r="V145" s="250"/>
    </row>
    <row r="146" spans="1:22" s="136" customFormat="1">
      <c r="A146" s="250" t="s">
        <v>5576</v>
      </c>
      <c r="B146" s="250" t="s">
        <v>5576</v>
      </c>
      <c r="C146" s="250"/>
      <c r="D146" s="250" t="s">
        <v>243</v>
      </c>
      <c r="E146" s="245">
        <v>41827</v>
      </c>
      <c r="F146" s="250"/>
      <c r="G146" s="250"/>
      <c r="H146" s="250">
        <f t="shared" si="14"/>
        <v>1</v>
      </c>
      <c r="I146" s="250"/>
      <c r="J146" s="284" t="s">
        <v>5565</v>
      </c>
      <c r="K146" s="250" t="str">
        <f t="shared" si="18"/>
        <v>SYP</v>
      </c>
      <c r="L146" s="250" t="str">
        <f t="shared" si="19"/>
        <v>SYP</v>
      </c>
      <c r="M146" s="250"/>
      <c r="N146" s="250" t="s">
        <v>192</v>
      </c>
      <c r="O146" s="250"/>
      <c r="P146" s="250"/>
      <c r="Q146" s="250"/>
      <c r="R146" s="250"/>
      <c r="S146" s="245">
        <f t="shared" si="15"/>
        <v>41827</v>
      </c>
      <c r="T146" s="245" t="str">
        <f t="shared" si="16"/>
        <v/>
      </c>
      <c r="U146" s="245" t="str">
        <f t="shared" si="17"/>
        <v/>
      </c>
      <c r="V146" s="250"/>
    </row>
    <row r="147" spans="1:22" s="136" customFormat="1">
      <c r="A147" s="250" t="s">
        <v>5577</v>
      </c>
      <c r="B147" s="250" t="s">
        <v>5577</v>
      </c>
      <c r="C147" s="250"/>
      <c r="D147" s="250" t="s">
        <v>243</v>
      </c>
      <c r="E147" s="245">
        <v>41827</v>
      </c>
      <c r="F147" s="250"/>
      <c r="G147" s="250"/>
      <c r="H147" s="250">
        <f t="shared" si="14"/>
        <v>1</v>
      </c>
      <c r="I147" s="250"/>
      <c r="J147" s="284" t="s">
        <v>5567</v>
      </c>
      <c r="K147" s="250" t="str">
        <f t="shared" si="18"/>
        <v>SZL</v>
      </c>
      <c r="L147" s="250" t="str">
        <f t="shared" si="19"/>
        <v>SZL</v>
      </c>
      <c r="M147" s="250"/>
      <c r="N147" s="250" t="s">
        <v>192</v>
      </c>
      <c r="O147" s="250"/>
      <c r="P147" s="250"/>
      <c r="Q147" s="250"/>
      <c r="R147" s="250"/>
      <c r="S147" s="245">
        <f t="shared" si="15"/>
        <v>41827</v>
      </c>
      <c r="T147" s="245" t="str">
        <f t="shared" si="16"/>
        <v/>
      </c>
      <c r="U147" s="245" t="str">
        <f t="shared" si="17"/>
        <v/>
      </c>
      <c r="V147" s="250"/>
    </row>
    <row r="148" spans="1:22" s="136" customFormat="1">
      <c r="A148" s="250" t="s">
        <v>5578</v>
      </c>
      <c r="B148" s="250" t="s">
        <v>5578</v>
      </c>
      <c r="C148" s="250"/>
      <c r="D148" s="250" t="s">
        <v>243</v>
      </c>
      <c r="E148" s="245">
        <v>41827</v>
      </c>
      <c r="F148" s="250"/>
      <c r="G148" s="250"/>
      <c r="H148" s="250">
        <f t="shared" si="14"/>
        <v>1</v>
      </c>
      <c r="I148" s="250"/>
      <c r="J148" s="284" t="s">
        <v>5568</v>
      </c>
      <c r="K148" s="250" t="str">
        <f t="shared" si="18"/>
        <v>THB</v>
      </c>
      <c r="L148" s="250" t="str">
        <f t="shared" si="19"/>
        <v>THB</v>
      </c>
      <c r="M148" s="250"/>
      <c r="N148" s="250" t="s">
        <v>192</v>
      </c>
      <c r="O148" s="250"/>
      <c r="P148" s="250"/>
      <c r="Q148" s="250"/>
      <c r="R148" s="250"/>
      <c r="S148" s="245">
        <f t="shared" si="15"/>
        <v>41827</v>
      </c>
      <c r="T148" s="245" t="str">
        <f t="shared" si="16"/>
        <v/>
      </c>
      <c r="U148" s="245" t="str">
        <f t="shared" si="17"/>
        <v/>
      </c>
      <c r="V148" s="250"/>
    </row>
    <row r="149" spans="1:22" s="136" customFormat="1">
      <c r="A149" s="250" t="s">
        <v>5579</v>
      </c>
      <c r="B149" s="250" t="s">
        <v>5579</v>
      </c>
      <c r="C149" s="250"/>
      <c r="D149" s="250" t="s">
        <v>243</v>
      </c>
      <c r="E149" s="245">
        <v>41827</v>
      </c>
      <c r="F149" s="250"/>
      <c r="G149" s="250"/>
      <c r="H149" s="250">
        <f t="shared" si="14"/>
        <v>1</v>
      </c>
      <c r="I149" s="250"/>
      <c r="J149" s="284" t="s">
        <v>5569</v>
      </c>
      <c r="K149" s="250" t="str">
        <f t="shared" si="18"/>
        <v>TJS</v>
      </c>
      <c r="L149" s="250" t="str">
        <f t="shared" si="19"/>
        <v>TJS</v>
      </c>
      <c r="M149" s="250"/>
      <c r="N149" s="250" t="s">
        <v>192</v>
      </c>
      <c r="O149" s="250"/>
      <c r="P149" s="250"/>
      <c r="Q149" s="250"/>
      <c r="R149" s="250"/>
      <c r="S149" s="245">
        <f t="shared" si="15"/>
        <v>41827</v>
      </c>
      <c r="T149" s="245" t="str">
        <f t="shared" si="16"/>
        <v/>
      </c>
      <c r="U149" s="245" t="str">
        <f t="shared" si="17"/>
        <v/>
      </c>
      <c r="V149" s="250"/>
    </row>
    <row r="150" spans="1:22" s="136" customFormat="1">
      <c r="A150" s="250" t="s">
        <v>5580</v>
      </c>
      <c r="B150" s="250" t="s">
        <v>5580</v>
      </c>
      <c r="C150" s="250"/>
      <c r="D150" s="250" t="s">
        <v>243</v>
      </c>
      <c r="E150" s="245">
        <v>41827</v>
      </c>
      <c r="F150" s="250"/>
      <c r="G150" s="250"/>
      <c r="H150" s="250">
        <f t="shared" si="14"/>
        <v>1</v>
      </c>
      <c r="I150" s="250"/>
      <c r="J150" s="284" t="s">
        <v>5571</v>
      </c>
      <c r="K150" s="250" t="str">
        <f t="shared" si="18"/>
        <v>TMT</v>
      </c>
      <c r="L150" s="250" t="str">
        <f t="shared" si="19"/>
        <v>TMT</v>
      </c>
      <c r="M150" s="250"/>
      <c r="N150" s="250" t="s">
        <v>192</v>
      </c>
      <c r="O150" s="250"/>
      <c r="P150" s="250"/>
      <c r="Q150" s="250"/>
      <c r="R150" s="250"/>
      <c r="S150" s="245">
        <f t="shared" si="15"/>
        <v>41827</v>
      </c>
      <c r="T150" s="245" t="str">
        <f t="shared" si="16"/>
        <v/>
      </c>
      <c r="U150" s="245" t="str">
        <f t="shared" si="17"/>
        <v/>
      </c>
      <c r="V150" s="250"/>
    </row>
    <row r="151" spans="1:22" s="136" customFormat="1">
      <c r="A151" s="250" t="s">
        <v>5581</v>
      </c>
      <c r="B151" s="250" t="s">
        <v>5581</v>
      </c>
      <c r="C151" s="250"/>
      <c r="D151" s="250" t="s">
        <v>243</v>
      </c>
      <c r="E151" s="245">
        <v>41827</v>
      </c>
      <c r="F151" s="250"/>
      <c r="G151" s="250"/>
      <c r="H151" s="250">
        <f t="shared" si="14"/>
        <v>1</v>
      </c>
      <c r="I151" s="250"/>
      <c r="J151" s="284" t="s">
        <v>5572</v>
      </c>
      <c r="K151" s="250" t="str">
        <f t="shared" si="18"/>
        <v>TND</v>
      </c>
      <c r="L151" s="250" t="str">
        <f t="shared" si="19"/>
        <v>TND</v>
      </c>
      <c r="M151" s="250"/>
      <c r="N151" s="250" t="s">
        <v>192</v>
      </c>
      <c r="O151" s="250"/>
      <c r="P151" s="250"/>
      <c r="Q151" s="250"/>
      <c r="R151" s="250"/>
      <c r="S151" s="245">
        <f t="shared" si="15"/>
        <v>41827</v>
      </c>
      <c r="T151" s="245" t="str">
        <f t="shared" si="16"/>
        <v/>
      </c>
      <c r="U151" s="245" t="str">
        <f t="shared" si="17"/>
        <v/>
      </c>
      <c r="V151" s="250"/>
    </row>
    <row r="152" spans="1:22" s="136" customFormat="1">
      <c r="A152" s="250" t="s">
        <v>5582</v>
      </c>
      <c r="B152" s="250" t="s">
        <v>5582</v>
      </c>
      <c r="C152" s="250"/>
      <c r="D152" s="250" t="s">
        <v>243</v>
      </c>
      <c r="E152" s="245">
        <v>41827</v>
      </c>
      <c r="F152" s="250"/>
      <c r="G152" s="250"/>
      <c r="H152" s="250">
        <f t="shared" si="14"/>
        <v>1</v>
      </c>
      <c r="I152" s="250"/>
      <c r="J152" s="284" t="s">
        <v>5574</v>
      </c>
      <c r="K152" s="250" t="str">
        <f t="shared" si="18"/>
        <v>TOP</v>
      </c>
      <c r="L152" s="250" t="str">
        <f t="shared" si="19"/>
        <v>TOP</v>
      </c>
      <c r="M152" s="250"/>
      <c r="N152" s="250" t="s">
        <v>192</v>
      </c>
      <c r="O152" s="250"/>
      <c r="P152" s="250"/>
      <c r="Q152" s="250"/>
      <c r="R152" s="250"/>
      <c r="S152" s="245">
        <f t="shared" si="15"/>
        <v>41827</v>
      </c>
      <c r="T152" s="245" t="str">
        <f t="shared" si="16"/>
        <v/>
      </c>
      <c r="U152" s="245" t="str">
        <f t="shared" si="17"/>
        <v/>
      </c>
      <c r="V152" s="250"/>
    </row>
    <row r="153" spans="1:22" s="136" customFormat="1">
      <c r="A153" s="250" t="s">
        <v>5583</v>
      </c>
      <c r="B153" s="250" t="s">
        <v>5583</v>
      </c>
      <c r="C153" s="250"/>
      <c r="D153" s="250" t="s">
        <v>243</v>
      </c>
      <c r="E153" s="245">
        <v>41827</v>
      </c>
      <c r="F153" s="250"/>
      <c r="G153" s="250"/>
      <c r="H153" s="250">
        <f t="shared" si="14"/>
        <v>1</v>
      </c>
      <c r="I153" s="250"/>
      <c r="J153" s="284" t="s">
        <v>5576</v>
      </c>
      <c r="K153" s="250" t="str">
        <f t="shared" si="18"/>
        <v>TRY</v>
      </c>
      <c r="L153" s="250" t="str">
        <f t="shared" si="19"/>
        <v>TRY</v>
      </c>
      <c r="M153" s="250"/>
      <c r="N153" s="250" t="s">
        <v>192</v>
      </c>
      <c r="O153" s="250"/>
      <c r="P153" s="250"/>
      <c r="Q153" s="250"/>
      <c r="R153" s="250"/>
      <c r="S153" s="245">
        <f t="shared" si="15"/>
        <v>41827</v>
      </c>
      <c r="T153" s="245" t="str">
        <f t="shared" si="16"/>
        <v/>
      </c>
      <c r="U153" s="245" t="str">
        <f t="shared" si="17"/>
        <v/>
      </c>
      <c r="V153" s="250"/>
    </row>
    <row r="154" spans="1:22" s="136" customFormat="1">
      <c r="A154" s="250" t="s">
        <v>5584</v>
      </c>
      <c r="B154" s="250" t="s">
        <v>5584</v>
      </c>
      <c r="C154" s="250"/>
      <c r="D154" s="250" t="s">
        <v>243</v>
      </c>
      <c r="E154" s="245">
        <v>41827</v>
      </c>
      <c r="F154" s="250"/>
      <c r="G154" s="250"/>
      <c r="H154" s="250">
        <f t="shared" si="14"/>
        <v>1</v>
      </c>
      <c r="I154" s="250"/>
      <c r="J154" s="284" t="s">
        <v>5577</v>
      </c>
      <c r="K154" s="250" t="str">
        <f t="shared" si="18"/>
        <v>TTD</v>
      </c>
      <c r="L154" s="250" t="str">
        <f t="shared" si="19"/>
        <v>TTD</v>
      </c>
      <c r="M154" s="250"/>
      <c r="N154" s="250" t="s">
        <v>192</v>
      </c>
      <c r="O154" s="250"/>
      <c r="P154" s="250"/>
      <c r="Q154" s="250"/>
      <c r="R154" s="250"/>
      <c r="S154" s="245">
        <f t="shared" si="15"/>
        <v>41827</v>
      </c>
      <c r="T154" s="245" t="str">
        <f t="shared" si="16"/>
        <v/>
      </c>
      <c r="U154" s="245" t="str">
        <f t="shared" si="17"/>
        <v/>
      </c>
      <c r="V154" s="250"/>
    </row>
    <row r="155" spans="1:22" s="136" customFormat="1">
      <c r="A155" s="250" t="s">
        <v>5585</v>
      </c>
      <c r="B155" s="250" t="s">
        <v>5585</v>
      </c>
      <c r="C155" s="250"/>
      <c r="D155" s="250" t="s">
        <v>243</v>
      </c>
      <c r="E155" s="245">
        <v>41827</v>
      </c>
      <c r="F155" s="250"/>
      <c r="G155" s="250"/>
      <c r="H155" s="250">
        <f t="shared" si="14"/>
        <v>1</v>
      </c>
      <c r="I155" s="250"/>
      <c r="J155" s="284" t="s">
        <v>5578</v>
      </c>
      <c r="K155" s="250" t="str">
        <f t="shared" si="18"/>
        <v>TWD</v>
      </c>
      <c r="L155" s="250" t="str">
        <f t="shared" si="19"/>
        <v>TWD</v>
      </c>
      <c r="M155" s="250"/>
      <c r="N155" s="250" t="s">
        <v>192</v>
      </c>
      <c r="O155" s="250"/>
      <c r="P155" s="250"/>
      <c r="Q155" s="250"/>
      <c r="R155" s="250"/>
      <c r="S155" s="245">
        <f t="shared" si="15"/>
        <v>41827</v>
      </c>
      <c r="T155" s="245" t="str">
        <f t="shared" si="16"/>
        <v/>
      </c>
      <c r="U155" s="245" t="str">
        <f t="shared" si="17"/>
        <v/>
      </c>
      <c r="V155" s="250"/>
    </row>
    <row r="156" spans="1:22" s="136" customFormat="1">
      <c r="A156" s="250" t="s">
        <v>5586</v>
      </c>
      <c r="B156" s="250" t="s">
        <v>5586</v>
      </c>
      <c r="C156" s="250"/>
      <c r="D156" s="250" t="s">
        <v>243</v>
      </c>
      <c r="E156" s="245">
        <v>41827</v>
      </c>
      <c r="F156" s="250"/>
      <c r="G156" s="250"/>
      <c r="H156" s="250">
        <f t="shared" si="14"/>
        <v>1</v>
      </c>
      <c r="I156" s="250"/>
      <c r="J156" s="284" t="s">
        <v>5579</v>
      </c>
      <c r="K156" s="250" t="str">
        <f t="shared" si="18"/>
        <v>TZS</v>
      </c>
      <c r="L156" s="250" t="str">
        <f t="shared" si="19"/>
        <v>TZS</v>
      </c>
      <c r="M156" s="250"/>
      <c r="N156" s="250" t="s">
        <v>192</v>
      </c>
      <c r="O156" s="250"/>
      <c r="P156" s="250"/>
      <c r="Q156" s="250"/>
      <c r="R156" s="250"/>
      <c r="S156" s="245">
        <f t="shared" si="15"/>
        <v>41827</v>
      </c>
      <c r="T156" s="245" t="str">
        <f t="shared" si="16"/>
        <v/>
      </c>
      <c r="U156" s="245" t="str">
        <f t="shared" si="17"/>
        <v/>
      </c>
      <c r="V156" s="250"/>
    </row>
    <row r="157" spans="1:22" s="136" customFormat="1">
      <c r="A157" s="250" t="s">
        <v>5587</v>
      </c>
      <c r="B157" s="250" t="s">
        <v>5587</v>
      </c>
      <c r="C157" s="250"/>
      <c r="D157" s="250" t="s">
        <v>243</v>
      </c>
      <c r="E157" s="245">
        <v>41827</v>
      </c>
      <c r="F157" s="308">
        <v>44027</v>
      </c>
      <c r="G157" s="250"/>
      <c r="H157" s="250">
        <f t="shared" si="14"/>
        <v>1</v>
      </c>
      <c r="I157" s="250"/>
      <c r="J157" s="284" t="s">
        <v>5580</v>
      </c>
      <c r="K157" s="250" t="str">
        <f t="shared" si="18"/>
        <v>UAH</v>
      </c>
      <c r="L157" s="250" t="str">
        <f t="shared" si="19"/>
        <v>UAH</v>
      </c>
      <c r="M157" s="250"/>
      <c r="N157" s="250" t="s">
        <v>192</v>
      </c>
      <c r="O157" s="250"/>
      <c r="P157" s="250"/>
      <c r="Q157" s="250"/>
      <c r="R157" s="250"/>
      <c r="S157" s="245">
        <f t="shared" si="15"/>
        <v>41827</v>
      </c>
      <c r="T157" s="245" t="str">
        <f t="shared" si="16"/>
        <v/>
      </c>
      <c r="U157" s="245" t="str">
        <f t="shared" si="17"/>
        <v/>
      </c>
      <c r="V157" s="250"/>
    </row>
    <row r="158" spans="1:22" s="136" customFormat="1">
      <c r="A158" s="250" t="s">
        <v>5588</v>
      </c>
      <c r="B158" s="250" t="s">
        <v>5588</v>
      </c>
      <c r="C158" s="250"/>
      <c r="D158" s="250" t="s">
        <v>243</v>
      </c>
      <c r="E158" s="245">
        <v>41827</v>
      </c>
      <c r="F158" s="250"/>
      <c r="G158" s="250"/>
      <c r="H158" s="250">
        <f t="shared" si="14"/>
        <v>1</v>
      </c>
      <c r="I158" s="250"/>
      <c r="J158" s="284" t="s">
        <v>5581</v>
      </c>
      <c r="K158" s="250" t="str">
        <f t="shared" si="18"/>
        <v>UGX</v>
      </c>
      <c r="L158" s="250" t="str">
        <f t="shared" si="19"/>
        <v>UGX</v>
      </c>
      <c r="M158" s="250"/>
      <c r="N158" s="250" t="s">
        <v>192</v>
      </c>
      <c r="O158" s="250"/>
      <c r="P158" s="250"/>
      <c r="Q158" s="250"/>
      <c r="R158" s="250"/>
      <c r="S158" s="245">
        <f t="shared" si="15"/>
        <v>41827</v>
      </c>
      <c r="T158" s="245" t="str">
        <f t="shared" si="16"/>
        <v/>
      </c>
      <c r="U158" s="245" t="str">
        <f t="shared" si="17"/>
        <v/>
      </c>
      <c r="V158" s="250"/>
    </row>
    <row r="159" spans="1:22" s="136" customFormat="1">
      <c r="A159" s="250" t="s">
        <v>5589</v>
      </c>
      <c r="B159" s="250" t="s">
        <v>5589</v>
      </c>
      <c r="C159" s="250"/>
      <c r="D159" s="250" t="s">
        <v>243</v>
      </c>
      <c r="E159" s="245">
        <v>41827</v>
      </c>
      <c r="F159" s="250"/>
      <c r="G159" s="250"/>
      <c r="H159" s="250">
        <f t="shared" si="14"/>
        <v>1</v>
      </c>
      <c r="I159" s="250"/>
      <c r="J159" s="284" t="s">
        <v>5582</v>
      </c>
      <c r="K159" s="250" t="str">
        <f t="shared" si="18"/>
        <v>USD</v>
      </c>
      <c r="L159" s="250" t="str">
        <f t="shared" si="19"/>
        <v>USD</v>
      </c>
      <c r="M159" s="250"/>
      <c r="N159" s="250" t="s">
        <v>192</v>
      </c>
      <c r="O159" s="250"/>
      <c r="P159" s="250"/>
      <c r="Q159" s="250"/>
      <c r="R159" s="250"/>
      <c r="S159" s="245">
        <f t="shared" si="15"/>
        <v>41827</v>
      </c>
      <c r="T159" s="245" t="str">
        <f t="shared" si="16"/>
        <v/>
      </c>
      <c r="U159" s="245" t="str">
        <f t="shared" si="17"/>
        <v/>
      </c>
      <c r="V159" s="250"/>
    </row>
    <row r="160" spans="1:22" s="136" customFormat="1">
      <c r="A160" s="250" t="s">
        <v>5590</v>
      </c>
      <c r="B160" s="250" t="s">
        <v>5590</v>
      </c>
      <c r="C160" s="250"/>
      <c r="D160" s="250" t="s">
        <v>243</v>
      </c>
      <c r="E160" s="245">
        <v>41827</v>
      </c>
      <c r="F160" s="250"/>
      <c r="G160" s="250"/>
      <c r="H160" s="250">
        <f t="shared" si="14"/>
        <v>1</v>
      </c>
      <c r="I160" s="250"/>
      <c r="J160" s="284" t="s">
        <v>5583</v>
      </c>
      <c r="K160" s="250" t="str">
        <f t="shared" si="18"/>
        <v>USN</v>
      </c>
      <c r="L160" s="250" t="str">
        <f t="shared" si="19"/>
        <v>USN</v>
      </c>
      <c r="M160" s="250"/>
      <c r="N160" s="250" t="s">
        <v>192</v>
      </c>
      <c r="O160" s="250"/>
      <c r="P160" s="250"/>
      <c r="Q160" s="250"/>
      <c r="R160" s="250"/>
      <c r="S160" s="245">
        <f t="shared" si="15"/>
        <v>41827</v>
      </c>
      <c r="T160" s="245" t="str">
        <f t="shared" si="16"/>
        <v/>
      </c>
      <c r="U160" s="245" t="str">
        <f t="shared" si="17"/>
        <v/>
      </c>
      <c r="V160" s="250"/>
    </row>
    <row r="161" spans="1:22" s="136" customFormat="1">
      <c r="A161" s="250" t="s">
        <v>5591</v>
      </c>
      <c r="B161" s="250" t="s">
        <v>5591</v>
      </c>
      <c r="C161" s="250"/>
      <c r="D161" s="250" t="s">
        <v>243</v>
      </c>
      <c r="E161" s="245">
        <v>41827</v>
      </c>
      <c r="F161" s="250"/>
      <c r="G161" s="250"/>
      <c r="H161" s="250">
        <f t="shared" si="14"/>
        <v>1</v>
      </c>
      <c r="I161" s="250"/>
      <c r="J161" s="284" t="s">
        <v>5584</v>
      </c>
      <c r="K161" s="250" t="str">
        <f t="shared" si="18"/>
        <v>USS</v>
      </c>
      <c r="L161" s="250" t="str">
        <f t="shared" si="19"/>
        <v>USS</v>
      </c>
      <c r="M161" s="250"/>
      <c r="N161" s="250" t="s">
        <v>192</v>
      </c>
      <c r="O161" s="250"/>
      <c r="P161" s="250"/>
      <c r="Q161" s="250"/>
      <c r="R161" s="250"/>
      <c r="S161" s="245">
        <f t="shared" si="15"/>
        <v>41827</v>
      </c>
      <c r="T161" s="245" t="str">
        <f t="shared" si="16"/>
        <v/>
      </c>
      <c r="U161" s="245" t="str">
        <f t="shared" si="17"/>
        <v/>
      </c>
      <c r="V161" s="250"/>
    </row>
    <row r="162" spans="1:22" s="136" customFormat="1">
      <c r="A162" s="250" t="s">
        <v>5592</v>
      </c>
      <c r="B162" s="250" t="s">
        <v>5592</v>
      </c>
      <c r="C162" s="250"/>
      <c r="D162" s="250" t="s">
        <v>243</v>
      </c>
      <c r="E162" s="245">
        <v>41827</v>
      </c>
      <c r="F162" s="250"/>
      <c r="G162" s="250"/>
      <c r="H162" s="250">
        <f t="shared" ref="H162:H193" si="20">COUNTIF(J:J,A162)</f>
        <v>1</v>
      </c>
      <c r="I162" s="250"/>
      <c r="J162" s="284" t="s">
        <v>5593</v>
      </c>
      <c r="K162" s="250" t="str">
        <f t="shared" si="18"/>
        <v>UYI</v>
      </c>
      <c r="L162" s="250" t="str">
        <f t="shared" si="19"/>
        <v>UYI</v>
      </c>
      <c r="M162" s="250"/>
      <c r="N162" s="250" t="s">
        <v>192</v>
      </c>
      <c r="O162" s="250"/>
      <c r="P162" s="250"/>
      <c r="Q162" s="250"/>
      <c r="R162" s="250"/>
      <c r="S162" s="245">
        <f t="shared" si="15"/>
        <v>42277</v>
      </c>
      <c r="T162" s="245" t="str">
        <f t="shared" si="16"/>
        <v/>
      </c>
      <c r="U162" s="245" t="str">
        <f t="shared" si="17"/>
        <v/>
      </c>
      <c r="V162" s="250"/>
    </row>
    <row r="163" spans="1:22" s="136" customFormat="1">
      <c r="A163" s="250" t="s">
        <v>5594</v>
      </c>
      <c r="B163" s="250" t="s">
        <v>5594</v>
      </c>
      <c r="C163" s="250"/>
      <c r="D163" s="250" t="s">
        <v>243</v>
      </c>
      <c r="E163" s="245">
        <v>41827</v>
      </c>
      <c r="F163" s="250"/>
      <c r="G163" s="250"/>
      <c r="H163" s="250">
        <f t="shared" si="20"/>
        <v>1</v>
      </c>
      <c r="I163" s="250"/>
      <c r="J163" s="284" t="s">
        <v>5585</v>
      </c>
      <c r="K163" s="250" t="str">
        <f t="shared" si="18"/>
        <v>UYU</v>
      </c>
      <c r="L163" s="250" t="str">
        <f t="shared" si="19"/>
        <v>UYU</v>
      </c>
      <c r="M163" s="250"/>
      <c r="N163" s="250" t="s">
        <v>192</v>
      </c>
      <c r="O163" s="250"/>
      <c r="P163" s="250"/>
      <c r="Q163" s="250"/>
      <c r="R163" s="250"/>
      <c r="S163" s="245">
        <f t="shared" si="15"/>
        <v>41827</v>
      </c>
      <c r="T163" s="245" t="str">
        <f t="shared" si="16"/>
        <v/>
      </c>
      <c r="U163" s="245" t="str">
        <f t="shared" si="17"/>
        <v/>
      </c>
      <c r="V163" s="250"/>
    </row>
    <row r="164" spans="1:22" s="136" customFormat="1">
      <c r="A164" s="250" t="s">
        <v>5595</v>
      </c>
      <c r="B164" s="250" t="s">
        <v>5595</v>
      </c>
      <c r="C164" s="250"/>
      <c r="D164" s="250" t="s">
        <v>243</v>
      </c>
      <c r="E164" s="245">
        <v>41827</v>
      </c>
      <c r="F164" s="250"/>
      <c r="G164" s="250"/>
      <c r="H164" s="250">
        <f t="shared" si="20"/>
        <v>1</v>
      </c>
      <c r="I164" s="250"/>
      <c r="J164" s="284" t="s">
        <v>5596</v>
      </c>
      <c r="K164" s="309" t="str">
        <f>VLOOKUP(J164,$A$2:$B$200,2,0)</f>
        <v>UYW</v>
      </c>
      <c r="L164" s="309" t="str">
        <f>J164</f>
        <v>UYW</v>
      </c>
      <c r="M164" s="309"/>
      <c r="N164" s="309" t="s">
        <v>192</v>
      </c>
      <c r="O164" s="310"/>
      <c r="P164" s="310"/>
      <c r="Q164" s="310"/>
      <c r="R164" s="310"/>
      <c r="S164" s="311">
        <f t="shared" si="15"/>
        <v>44027</v>
      </c>
      <c r="T164" s="312" t="str">
        <f t="shared" si="16"/>
        <v/>
      </c>
      <c r="U164" s="312" t="str">
        <f t="shared" si="17"/>
        <v/>
      </c>
      <c r="V164" s="309"/>
    </row>
    <row r="165" spans="1:22" s="136" customFormat="1">
      <c r="A165" s="250" t="s">
        <v>5597</v>
      </c>
      <c r="B165" s="250" t="s">
        <v>5597</v>
      </c>
      <c r="C165" s="250"/>
      <c r="D165" s="250" t="s">
        <v>243</v>
      </c>
      <c r="E165" s="245">
        <v>41827</v>
      </c>
      <c r="F165" s="250"/>
      <c r="G165" s="250"/>
      <c r="H165" s="250">
        <f t="shared" si="20"/>
        <v>1</v>
      </c>
      <c r="I165" s="250"/>
      <c r="J165" s="284" t="s">
        <v>5586</v>
      </c>
      <c r="K165" s="250" t="str">
        <f t="shared" si="18"/>
        <v>UZS</v>
      </c>
      <c r="L165" s="250" t="str">
        <f t="shared" si="19"/>
        <v>UZS</v>
      </c>
      <c r="M165" s="250"/>
      <c r="N165" s="250" t="s">
        <v>192</v>
      </c>
      <c r="O165" s="250"/>
      <c r="P165" s="250"/>
      <c r="Q165" s="250"/>
      <c r="R165" s="250"/>
      <c r="S165" s="245">
        <f t="shared" si="15"/>
        <v>41827</v>
      </c>
      <c r="T165" s="245" t="str">
        <f t="shared" si="16"/>
        <v/>
      </c>
      <c r="U165" s="245" t="str">
        <f t="shared" si="17"/>
        <v/>
      </c>
      <c r="V165" s="250"/>
    </row>
    <row r="166" spans="1:22" s="136" customFormat="1">
      <c r="A166" s="250" t="s">
        <v>5598</v>
      </c>
      <c r="B166" s="250" t="s">
        <v>5598</v>
      </c>
      <c r="C166" s="250"/>
      <c r="D166" s="250" t="s">
        <v>243</v>
      </c>
      <c r="E166" s="245">
        <v>41827</v>
      </c>
      <c r="F166" s="250"/>
      <c r="G166" s="250"/>
      <c r="H166" s="250">
        <f t="shared" si="20"/>
        <v>1</v>
      </c>
      <c r="I166" s="250"/>
      <c r="J166" s="284" t="s">
        <v>5587</v>
      </c>
      <c r="K166" s="250" t="str">
        <f t="shared" si="18"/>
        <v>VEF</v>
      </c>
      <c r="L166" s="250" t="str">
        <f t="shared" si="19"/>
        <v>VEF</v>
      </c>
      <c r="M166" s="250"/>
      <c r="N166" s="250" t="s">
        <v>192</v>
      </c>
      <c r="O166" s="250"/>
      <c r="P166" s="250"/>
      <c r="Q166" s="250"/>
      <c r="R166" s="250"/>
      <c r="S166" s="245">
        <f t="shared" si="15"/>
        <v>41827</v>
      </c>
      <c r="T166" s="308">
        <f t="shared" si="16"/>
        <v>44027</v>
      </c>
      <c r="U166" s="245" t="str">
        <f t="shared" si="17"/>
        <v/>
      </c>
      <c r="V166" s="250"/>
    </row>
    <row r="167" spans="1:22" s="136" customFormat="1">
      <c r="A167" s="250" t="s">
        <v>5599</v>
      </c>
      <c r="B167" s="250" t="s">
        <v>5599</v>
      </c>
      <c r="C167" s="250"/>
      <c r="D167" s="250" t="s">
        <v>243</v>
      </c>
      <c r="E167" s="245">
        <v>41827</v>
      </c>
      <c r="F167" s="250"/>
      <c r="G167" s="250"/>
      <c r="H167" s="250">
        <f t="shared" si="20"/>
        <v>1</v>
      </c>
      <c r="I167" s="250"/>
      <c r="J167" s="284" t="s">
        <v>5600</v>
      </c>
      <c r="K167" s="309" t="str">
        <f>VLOOKUP(J167,$A$2:$B$200,2,0)</f>
        <v>VES</v>
      </c>
      <c r="L167" s="309" t="str">
        <f>J167</f>
        <v>VES</v>
      </c>
      <c r="M167" s="309"/>
      <c r="N167" s="309" t="s">
        <v>192</v>
      </c>
      <c r="O167" s="310"/>
      <c r="P167" s="310"/>
      <c r="Q167" s="310"/>
      <c r="R167" s="310"/>
      <c r="S167" s="311">
        <f t="shared" si="15"/>
        <v>44027</v>
      </c>
      <c r="T167" s="312" t="str">
        <f t="shared" si="16"/>
        <v/>
      </c>
      <c r="U167" s="312" t="str">
        <f t="shared" si="17"/>
        <v/>
      </c>
      <c r="V167" s="309"/>
    </row>
    <row r="168" spans="1:22" s="136" customFormat="1">
      <c r="A168" s="250" t="s">
        <v>5601</v>
      </c>
      <c r="B168" s="250" t="s">
        <v>5601</v>
      </c>
      <c r="C168" s="250"/>
      <c r="D168" s="250" t="s">
        <v>243</v>
      </c>
      <c r="E168" s="245">
        <v>41827</v>
      </c>
      <c r="F168" s="250"/>
      <c r="G168" s="250"/>
      <c r="H168" s="250">
        <f t="shared" si="20"/>
        <v>1</v>
      </c>
      <c r="I168" s="250"/>
      <c r="J168" s="284" t="s">
        <v>5588</v>
      </c>
      <c r="K168" s="250" t="str">
        <f t="shared" si="18"/>
        <v>VND</v>
      </c>
      <c r="L168" s="250" t="str">
        <f t="shared" si="19"/>
        <v>VND</v>
      </c>
      <c r="M168" s="250"/>
      <c r="N168" s="250" t="s">
        <v>192</v>
      </c>
      <c r="O168" s="250"/>
      <c r="P168" s="250"/>
      <c r="Q168" s="250"/>
      <c r="R168" s="250"/>
      <c r="S168" s="245">
        <f t="shared" si="15"/>
        <v>41827</v>
      </c>
      <c r="T168" s="245" t="str">
        <f t="shared" si="16"/>
        <v/>
      </c>
      <c r="U168" s="245" t="str">
        <f t="shared" si="17"/>
        <v/>
      </c>
      <c r="V168" s="250"/>
    </row>
    <row r="169" spans="1:22" s="136" customFormat="1">
      <c r="A169" s="250" t="s">
        <v>5602</v>
      </c>
      <c r="B169" s="250" t="s">
        <v>5602</v>
      </c>
      <c r="C169" s="250"/>
      <c r="D169" s="250" t="s">
        <v>243</v>
      </c>
      <c r="E169" s="245">
        <v>41827</v>
      </c>
      <c r="F169" s="250"/>
      <c r="G169" s="250"/>
      <c r="H169" s="250">
        <f t="shared" si="20"/>
        <v>1</v>
      </c>
      <c r="I169" s="250"/>
      <c r="J169" s="284" t="s">
        <v>5589</v>
      </c>
      <c r="K169" s="250" t="str">
        <f t="shared" si="18"/>
        <v>VUV</v>
      </c>
      <c r="L169" s="250" t="str">
        <f t="shared" si="19"/>
        <v>VUV</v>
      </c>
      <c r="M169" s="250"/>
      <c r="N169" s="250" t="s">
        <v>192</v>
      </c>
      <c r="O169" s="250"/>
      <c r="P169" s="250"/>
      <c r="Q169" s="250"/>
      <c r="R169" s="250"/>
      <c r="S169" s="245">
        <f t="shared" si="15"/>
        <v>41827</v>
      </c>
      <c r="T169" s="245" t="str">
        <f t="shared" si="16"/>
        <v/>
      </c>
      <c r="U169" s="245" t="str">
        <f t="shared" si="17"/>
        <v/>
      </c>
      <c r="V169" s="250"/>
    </row>
    <row r="170" spans="1:22" s="136" customFormat="1">
      <c r="A170" s="250" t="s">
        <v>5603</v>
      </c>
      <c r="B170" s="250" t="s">
        <v>5603</v>
      </c>
      <c r="C170" s="250"/>
      <c r="D170" s="250" t="s">
        <v>243</v>
      </c>
      <c r="E170" s="245">
        <v>41827</v>
      </c>
      <c r="F170" s="250"/>
      <c r="G170" s="250"/>
      <c r="H170" s="250">
        <f t="shared" si="20"/>
        <v>1</v>
      </c>
      <c r="I170" s="250"/>
      <c r="J170" s="284" t="s">
        <v>5590</v>
      </c>
      <c r="K170" s="250" t="str">
        <f t="shared" si="18"/>
        <v>WST</v>
      </c>
      <c r="L170" s="250" t="str">
        <f t="shared" si="19"/>
        <v>WST</v>
      </c>
      <c r="M170" s="250"/>
      <c r="N170" s="250" t="s">
        <v>192</v>
      </c>
      <c r="O170" s="250"/>
      <c r="P170" s="250"/>
      <c r="Q170" s="250"/>
      <c r="R170" s="250"/>
      <c r="S170" s="245">
        <f t="shared" si="15"/>
        <v>41827</v>
      </c>
      <c r="T170" s="245" t="str">
        <f t="shared" si="16"/>
        <v/>
      </c>
      <c r="U170" s="245" t="str">
        <f t="shared" si="17"/>
        <v/>
      </c>
      <c r="V170" s="250"/>
    </row>
    <row r="171" spans="1:22" s="136" customFormat="1">
      <c r="A171" s="250" t="s">
        <v>5604</v>
      </c>
      <c r="B171" s="250" t="s">
        <v>5604</v>
      </c>
      <c r="C171" s="250"/>
      <c r="D171" s="250" t="s">
        <v>243</v>
      </c>
      <c r="E171" s="245">
        <v>41827</v>
      </c>
      <c r="F171" s="250"/>
      <c r="G171" s="250"/>
      <c r="H171" s="250">
        <f t="shared" si="20"/>
        <v>1</v>
      </c>
      <c r="I171" s="250"/>
      <c r="J171" s="284" t="s">
        <v>5591</v>
      </c>
      <c r="K171" s="250" t="str">
        <f t="shared" si="18"/>
        <v>XAF</v>
      </c>
      <c r="L171" s="250" t="str">
        <f t="shared" si="19"/>
        <v>XAF</v>
      </c>
      <c r="M171" s="250"/>
      <c r="N171" s="250" t="s">
        <v>192</v>
      </c>
      <c r="O171" s="250"/>
      <c r="P171" s="250"/>
      <c r="Q171" s="250"/>
      <c r="R171" s="250"/>
      <c r="S171" s="245">
        <f t="shared" si="15"/>
        <v>41827</v>
      </c>
      <c r="T171" s="245" t="str">
        <f t="shared" si="16"/>
        <v/>
      </c>
      <c r="U171" s="245" t="str">
        <f t="shared" si="17"/>
        <v/>
      </c>
      <c r="V171" s="250"/>
    </row>
    <row r="172" spans="1:22" s="136" customFormat="1">
      <c r="A172" s="250" t="s">
        <v>5605</v>
      </c>
      <c r="B172" s="250" t="s">
        <v>5605</v>
      </c>
      <c r="C172" s="250"/>
      <c r="D172" s="250" t="s">
        <v>243</v>
      </c>
      <c r="E172" s="245">
        <v>41827</v>
      </c>
      <c r="F172" s="250"/>
      <c r="G172" s="250"/>
      <c r="H172" s="250">
        <f t="shared" si="20"/>
        <v>1</v>
      </c>
      <c r="I172" s="250"/>
      <c r="J172" s="284" t="s">
        <v>5592</v>
      </c>
      <c r="K172" s="250" t="str">
        <f t="shared" si="18"/>
        <v>XAG</v>
      </c>
      <c r="L172" s="250" t="str">
        <f t="shared" si="19"/>
        <v>XAG</v>
      </c>
      <c r="M172" s="250"/>
      <c r="N172" s="250" t="s">
        <v>192</v>
      </c>
      <c r="O172" s="250"/>
      <c r="P172" s="250"/>
      <c r="Q172" s="250"/>
      <c r="R172" s="250"/>
      <c r="S172" s="245">
        <f t="shared" si="15"/>
        <v>41827</v>
      </c>
      <c r="T172" s="245" t="str">
        <f t="shared" si="16"/>
        <v/>
      </c>
      <c r="U172" s="245" t="str">
        <f t="shared" si="17"/>
        <v/>
      </c>
      <c r="V172" s="250"/>
    </row>
    <row r="173" spans="1:22" s="136" customFormat="1">
      <c r="A173" s="250" t="s">
        <v>5606</v>
      </c>
      <c r="B173" s="250" t="s">
        <v>5606</v>
      </c>
      <c r="C173" s="250"/>
      <c r="D173" s="250" t="s">
        <v>243</v>
      </c>
      <c r="E173" s="245">
        <v>41827</v>
      </c>
      <c r="F173" s="250"/>
      <c r="G173" s="250"/>
      <c r="H173" s="250">
        <f t="shared" si="20"/>
        <v>1</v>
      </c>
      <c r="I173" s="250"/>
      <c r="J173" s="284" t="s">
        <v>5594</v>
      </c>
      <c r="K173" s="250" t="str">
        <f t="shared" si="18"/>
        <v>XAU</v>
      </c>
      <c r="L173" s="250" t="str">
        <f t="shared" si="19"/>
        <v>XAU</v>
      </c>
      <c r="M173" s="250"/>
      <c r="N173" s="250" t="s">
        <v>192</v>
      </c>
      <c r="O173" s="250"/>
      <c r="P173" s="250"/>
      <c r="Q173" s="250"/>
      <c r="R173" s="250"/>
      <c r="S173" s="245">
        <f t="shared" si="15"/>
        <v>41827</v>
      </c>
      <c r="T173" s="245" t="str">
        <f t="shared" si="16"/>
        <v/>
      </c>
      <c r="U173" s="245" t="str">
        <f t="shared" si="17"/>
        <v/>
      </c>
      <c r="V173" s="250"/>
    </row>
    <row r="174" spans="1:22" s="136" customFormat="1">
      <c r="A174" s="250" t="s">
        <v>5607</v>
      </c>
      <c r="B174" s="250" t="s">
        <v>5607</v>
      </c>
      <c r="C174" s="250"/>
      <c r="D174" s="250" t="s">
        <v>243</v>
      </c>
      <c r="E174" s="245">
        <v>41827</v>
      </c>
      <c r="F174" s="250"/>
      <c r="G174" s="250"/>
      <c r="H174" s="250">
        <f t="shared" si="20"/>
        <v>1</v>
      </c>
      <c r="I174" s="250"/>
      <c r="J174" s="284" t="s">
        <v>5595</v>
      </c>
      <c r="K174" s="250" t="str">
        <f t="shared" si="18"/>
        <v>XBA</v>
      </c>
      <c r="L174" s="250" t="str">
        <f t="shared" si="19"/>
        <v>XBA</v>
      </c>
      <c r="M174" s="250"/>
      <c r="N174" s="250" t="s">
        <v>192</v>
      </c>
      <c r="O174" s="250"/>
      <c r="P174" s="250"/>
      <c r="Q174" s="250"/>
      <c r="R174" s="250"/>
      <c r="S174" s="245">
        <f t="shared" si="15"/>
        <v>41827</v>
      </c>
      <c r="T174" s="245" t="str">
        <f t="shared" si="16"/>
        <v/>
      </c>
      <c r="U174" s="245" t="str">
        <f t="shared" si="17"/>
        <v/>
      </c>
      <c r="V174" s="250"/>
    </row>
    <row r="175" spans="1:22" s="136" customFormat="1">
      <c r="A175" s="250" t="s">
        <v>5608</v>
      </c>
      <c r="B175" s="250" t="s">
        <v>5608</v>
      </c>
      <c r="C175" s="250"/>
      <c r="D175" s="250" t="s">
        <v>243</v>
      </c>
      <c r="E175" s="245">
        <v>41827</v>
      </c>
      <c r="F175" s="250"/>
      <c r="G175" s="250"/>
      <c r="H175" s="250">
        <f t="shared" si="20"/>
        <v>1</v>
      </c>
      <c r="I175" s="250"/>
      <c r="J175" s="284" t="s">
        <v>5597</v>
      </c>
      <c r="K175" s="250" t="str">
        <f t="shared" si="18"/>
        <v>XBB</v>
      </c>
      <c r="L175" s="250" t="str">
        <f t="shared" si="19"/>
        <v>XBB</v>
      </c>
      <c r="M175" s="250"/>
      <c r="N175" s="250" t="s">
        <v>192</v>
      </c>
      <c r="O175" s="250"/>
      <c r="P175" s="250"/>
      <c r="Q175" s="250"/>
      <c r="R175" s="250"/>
      <c r="S175" s="245">
        <f t="shared" si="15"/>
        <v>41827</v>
      </c>
      <c r="T175" s="245" t="str">
        <f t="shared" si="16"/>
        <v/>
      </c>
      <c r="U175" s="245" t="str">
        <f t="shared" si="17"/>
        <v/>
      </c>
      <c r="V175" s="250"/>
    </row>
    <row r="176" spans="1:22" s="136" customFormat="1">
      <c r="A176" s="250" t="s">
        <v>5609</v>
      </c>
      <c r="B176" s="250" t="s">
        <v>5609</v>
      </c>
      <c r="C176" s="250"/>
      <c r="D176" s="250" t="s">
        <v>243</v>
      </c>
      <c r="E176" s="245">
        <v>41827</v>
      </c>
      <c r="F176" s="245">
        <v>42277</v>
      </c>
      <c r="G176" s="250"/>
      <c r="H176" s="250">
        <f t="shared" si="20"/>
        <v>0</v>
      </c>
      <c r="I176" s="250"/>
      <c r="J176" s="284" t="s">
        <v>5598</v>
      </c>
      <c r="K176" s="250" t="str">
        <f t="shared" si="18"/>
        <v>XBC</v>
      </c>
      <c r="L176" s="250" t="str">
        <f t="shared" si="19"/>
        <v>XBC</v>
      </c>
      <c r="M176" s="250"/>
      <c r="N176" s="250" t="s">
        <v>192</v>
      </c>
      <c r="O176" s="250"/>
      <c r="P176" s="250"/>
      <c r="Q176" s="250"/>
      <c r="R176" s="250"/>
      <c r="S176" s="245">
        <f t="shared" si="15"/>
        <v>41827</v>
      </c>
      <c r="T176" s="245" t="str">
        <f t="shared" si="16"/>
        <v/>
      </c>
      <c r="U176" s="245" t="str">
        <f t="shared" si="17"/>
        <v/>
      </c>
      <c r="V176" s="250"/>
    </row>
    <row r="177" spans="1:22" s="136" customFormat="1">
      <c r="A177" s="250" t="s">
        <v>5610</v>
      </c>
      <c r="B177" s="250" t="s">
        <v>5610</v>
      </c>
      <c r="C177" s="250"/>
      <c r="D177" s="250" t="s">
        <v>243</v>
      </c>
      <c r="E177" s="245">
        <v>41827</v>
      </c>
      <c r="F177" s="250"/>
      <c r="G177" s="250"/>
      <c r="H177" s="250">
        <f t="shared" si="20"/>
        <v>1</v>
      </c>
      <c r="I177" s="250"/>
      <c r="J177" s="284" t="s">
        <v>5599</v>
      </c>
      <c r="K177" s="250" t="str">
        <f t="shared" si="18"/>
        <v>XBD</v>
      </c>
      <c r="L177" s="250" t="str">
        <f t="shared" si="19"/>
        <v>XBD</v>
      </c>
      <c r="M177" s="250"/>
      <c r="N177" s="250" t="s">
        <v>192</v>
      </c>
      <c r="O177" s="250"/>
      <c r="P177" s="250"/>
      <c r="Q177" s="250"/>
      <c r="R177" s="250"/>
      <c r="S177" s="245">
        <f t="shared" si="15"/>
        <v>41827</v>
      </c>
      <c r="T177" s="245" t="str">
        <f t="shared" si="16"/>
        <v/>
      </c>
      <c r="U177" s="245" t="str">
        <f t="shared" si="17"/>
        <v/>
      </c>
      <c r="V177" s="250"/>
    </row>
    <row r="178" spans="1:22" s="136" customFormat="1">
      <c r="A178" s="250" t="s">
        <v>5611</v>
      </c>
      <c r="B178" s="250" t="s">
        <v>5611</v>
      </c>
      <c r="C178" s="250"/>
      <c r="D178" s="250" t="s">
        <v>243</v>
      </c>
      <c r="E178" s="245">
        <v>41827</v>
      </c>
      <c r="F178" s="250"/>
      <c r="G178" s="250"/>
      <c r="H178" s="250">
        <f t="shared" si="20"/>
        <v>1</v>
      </c>
      <c r="I178" s="250"/>
      <c r="J178" s="284" t="s">
        <v>5601</v>
      </c>
      <c r="K178" s="250" t="str">
        <f t="shared" si="18"/>
        <v>XCD</v>
      </c>
      <c r="L178" s="250" t="str">
        <f t="shared" si="19"/>
        <v>XCD</v>
      </c>
      <c r="M178" s="250"/>
      <c r="N178" s="250" t="s">
        <v>192</v>
      </c>
      <c r="O178" s="250"/>
      <c r="P178" s="250"/>
      <c r="Q178" s="250"/>
      <c r="R178" s="250"/>
      <c r="S178" s="245">
        <f t="shared" si="15"/>
        <v>41827</v>
      </c>
      <c r="T178" s="245" t="str">
        <f t="shared" si="16"/>
        <v/>
      </c>
      <c r="U178" s="245" t="str">
        <f t="shared" si="17"/>
        <v/>
      </c>
      <c r="V178" s="250"/>
    </row>
    <row r="179" spans="1:22" s="136" customFormat="1">
      <c r="A179" s="250" t="s">
        <v>5612</v>
      </c>
      <c r="B179" s="250" t="s">
        <v>5612</v>
      </c>
      <c r="C179" s="250"/>
      <c r="D179" s="250" t="s">
        <v>243</v>
      </c>
      <c r="E179" s="245">
        <v>41827</v>
      </c>
      <c r="F179" s="250"/>
      <c r="G179" s="250"/>
      <c r="H179" s="250">
        <f t="shared" si="20"/>
        <v>1</v>
      </c>
      <c r="I179" s="250"/>
      <c r="J179" s="284" t="s">
        <v>5602</v>
      </c>
      <c r="K179" s="250" t="str">
        <f t="shared" si="18"/>
        <v>XDR</v>
      </c>
      <c r="L179" s="250" t="str">
        <f t="shared" si="19"/>
        <v>XDR</v>
      </c>
      <c r="M179" s="250"/>
      <c r="N179" s="250" t="s">
        <v>192</v>
      </c>
      <c r="O179" s="250"/>
      <c r="P179" s="250"/>
      <c r="Q179" s="250"/>
      <c r="R179" s="250"/>
      <c r="S179" s="245">
        <f t="shared" si="15"/>
        <v>41827</v>
      </c>
      <c r="T179" s="245" t="str">
        <f t="shared" si="16"/>
        <v/>
      </c>
      <c r="U179" s="245" t="str">
        <f t="shared" si="17"/>
        <v/>
      </c>
      <c r="V179" s="250"/>
    </row>
    <row r="180" spans="1:22" s="136" customFormat="1">
      <c r="A180" s="250" t="s">
        <v>5613</v>
      </c>
      <c r="B180" s="250" t="s">
        <v>5613</v>
      </c>
      <c r="C180" s="250"/>
      <c r="D180" s="250" t="s">
        <v>243</v>
      </c>
      <c r="E180" s="245">
        <v>41827</v>
      </c>
      <c r="F180" s="250"/>
      <c r="G180" s="250"/>
      <c r="H180" s="250">
        <f t="shared" si="20"/>
        <v>1</v>
      </c>
      <c r="I180" s="250"/>
      <c r="J180" s="284" t="s">
        <v>5603</v>
      </c>
      <c r="K180" s="250" t="str">
        <f t="shared" si="18"/>
        <v>XFU</v>
      </c>
      <c r="L180" s="250" t="str">
        <f t="shared" si="19"/>
        <v>XFU</v>
      </c>
      <c r="M180" s="250"/>
      <c r="N180" s="250" t="s">
        <v>192</v>
      </c>
      <c r="O180" s="250"/>
      <c r="P180" s="250"/>
      <c r="Q180" s="250"/>
      <c r="R180" s="250"/>
      <c r="S180" s="245">
        <f t="shared" si="15"/>
        <v>41827</v>
      </c>
      <c r="T180" s="245" t="str">
        <f t="shared" si="16"/>
        <v/>
      </c>
      <c r="U180" s="245" t="str">
        <f t="shared" si="17"/>
        <v/>
      </c>
      <c r="V180" s="250"/>
    </row>
    <row r="181" spans="1:22" s="136" customFormat="1">
      <c r="A181" s="250" t="s">
        <v>5614</v>
      </c>
      <c r="B181" s="250" t="s">
        <v>613</v>
      </c>
      <c r="C181" s="250"/>
      <c r="D181" s="250" t="s">
        <v>243</v>
      </c>
      <c r="E181" s="245">
        <v>41827</v>
      </c>
      <c r="F181" s="250"/>
      <c r="G181" s="250"/>
      <c r="H181" s="250">
        <f t="shared" si="20"/>
        <v>0</v>
      </c>
      <c r="I181" s="250"/>
      <c r="J181" s="284" t="s">
        <v>5604</v>
      </c>
      <c r="K181" s="250" t="str">
        <f t="shared" si="18"/>
        <v>XOF</v>
      </c>
      <c r="L181" s="250" t="str">
        <f t="shared" si="19"/>
        <v>XOF</v>
      </c>
      <c r="M181" s="250"/>
      <c r="N181" s="250" t="s">
        <v>192</v>
      </c>
      <c r="O181" s="250"/>
      <c r="P181" s="250"/>
      <c r="Q181" s="250"/>
      <c r="R181" s="250"/>
      <c r="S181" s="245">
        <f t="shared" si="15"/>
        <v>41827</v>
      </c>
      <c r="T181" s="245" t="str">
        <f t="shared" si="16"/>
        <v/>
      </c>
      <c r="U181" s="245" t="str">
        <f t="shared" si="17"/>
        <v/>
      </c>
      <c r="V181" s="250"/>
    </row>
    <row r="182" spans="1:22" s="136" customFormat="1">
      <c r="A182" s="250" t="s">
        <v>5615</v>
      </c>
      <c r="B182" s="250" t="s">
        <v>1373</v>
      </c>
      <c r="C182" s="250"/>
      <c r="D182" s="250" t="s">
        <v>243</v>
      </c>
      <c r="E182" s="245">
        <v>41827</v>
      </c>
      <c r="F182" s="250"/>
      <c r="G182" s="250"/>
      <c r="H182" s="250">
        <f t="shared" si="20"/>
        <v>0</v>
      </c>
      <c r="I182" s="250"/>
      <c r="J182" s="284" t="s">
        <v>5605</v>
      </c>
      <c r="K182" s="250" t="str">
        <f t="shared" si="18"/>
        <v>XPD</v>
      </c>
      <c r="L182" s="250" t="str">
        <f t="shared" si="19"/>
        <v>XPD</v>
      </c>
      <c r="M182" s="250"/>
      <c r="N182" s="250" t="s">
        <v>192</v>
      </c>
      <c r="O182" s="250"/>
      <c r="P182" s="250"/>
      <c r="Q182" s="250"/>
      <c r="R182" s="250"/>
      <c r="S182" s="245">
        <f t="shared" si="15"/>
        <v>41827</v>
      </c>
      <c r="T182" s="245" t="str">
        <f t="shared" si="16"/>
        <v/>
      </c>
      <c r="U182" s="245" t="str">
        <f t="shared" si="17"/>
        <v/>
      </c>
      <c r="V182" s="250"/>
    </row>
    <row r="183" spans="1:22" s="136" customFormat="1">
      <c r="A183" s="250" t="s">
        <v>5616</v>
      </c>
      <c r="B183" s="250" t="s">
        <v>604</v>
      </c>
      <c r="C183" s="250"/>
      <c r="D183" s="250" t="s">
        <v>243</v>
      </c>
      <c r="E183" s="245">
        <v>41827</v>
      </c>
      <c r="F183" s="250"/>
      <c r="G183" s="250"/>
      <c r="H183" s="250">
        <f t="shared" si="20"/>
        <v>0</v>
      </c>
      <c r="I183" s="250"/>
      <c r="J183" s="284" t="s">
        <v>5606</v>
      </c>
      <c r="K183" s="250" t="str">
        <f t="shared" si="18"/>
        <v>XPF</v>
      </c>
      <c r="L183" s="250" t="str">
        <f t="shared" si="19"/>
        <v>XPF</v>
      </c>
      <c r="M183" s="250"/>
      <c r="N183" s="250" t="s">
        <v>192</v>
      </c>
      <c r="O183" s="250"/>
      <c r="P183" s="250"/>
      <c r="Q183" s="250"/>
      <c r="R183" s="250"/>
      <c r="S183" s="245">
        <f t="shared" si="15"/>
        <v>41827</v>
      </c>
      <c r="T183" s="245" t="str">
        <f t="shared" si="16"/>
        <v/>
      </c>
      <c r="U183" s="245" t="str">
        <f t="shared" si="17"/>
        <v/>
      </c>
      <c r="V183" s="250"/>
    </row>
    <row r="184" spans="1:22" s="136" customFormat="1">
      <c r="A184" s="250" t="s">
        <v>5617</v>
      </c>
      <c r="B184" s="250" t="s">
        <v>1374</v>
      </c>
      <c r="C184" s="250"/>
      <c r="D184" s="250" t="s">
        <v>243</v>
      </c>
      <c r="E184" s="245">
        <v>41827</v>
      </c>
      <c r="F184" s="250"/>
      <c r="G184" s="250"/>
      <c r="H184" s="250">
        <f t="shared" si="20"/>
        <v>0</v>
      </c>
      <c r="I184" s="250"/>
      <c r="J184" s="284" t="s">
        <v>5607</v>
      </c>
      <c r="K184" s="250" t="str">
        <f t="shared" si="18"/>
        <v>XPT</v>
      </c>
      <c r="L184" s="250" t="str">
        <f t="shared" si="19"/>
        <v>XPT</v>
      </c>
      <c r="M184" s="250"/>
      <c r="N184" s="250" t="s">
        <v>192</v>
      </c>
      <c r="O184" s="250"/>
      <c r="P184" s="250"/>
      <c r="Q184" s="250"/>
      <c r="R184" s="250"/>
      <c r="S184" s="245">
        <f t="shared" si="15"/>
        <v>41827</v>
      </c>
      <c r="T184" s="245" t="str">
        <f t="shared" si="16"/>
        <v/>
      </c>
      <c r="U184" s="245" t="str">
        <f t="shared" si="17"/>
        <v/>
      </c>
      <c r="V184" s="250"/>
    </row>
    <row r="185" spans="1:22" s="136" customFormat="1">
      <c r="A185" s="250" t="s">
        <v>5570</v>
      </c>
      <c r="B185" s="250" t="s">
        <v>5570</v>
      </c>
      <c r="C185" s="250"/>
      <c r="D185" s="250" t="s">
        <v>243</v>
      </c>
      <c r="E185" s="245">
        <v>42277</v>
      </c>
      <c r="F185" s="250"/>
      <c r="G185" s="250"/>
      <c r="H185" s="250">
        <f t="shared" si="20"/>
        <v>1</v>
      </c>
      <c r="I185" s="250"/>
      <c r="J185" s="284" t="s">
        <v>5618</v>
      </c>
      <c r="K185" s="250" t="str">
        <f t="shared" si="18"/>
        <v>XSU</v>
      </c>
      <c r="L185" s="250" t="str">
        <f t="shared" si="19"/>
        <v>XSU</v>
      </c>
      <c r="M185" s="250"/>
      <c r="N185" s="250" t="s">
        <v>192</v>
      </c>
      <c r="O185" s="250"/>
      <c r="P185" s="250"/>
      <c r="Q185" s="250"/>
      <c r="R185" s="250"/>
      <c r="S185" s="245">
        <f t="shared" si="15"/>
        <v>42277</v>
      </c>
      <c r="T185" s="245" t="str">
        <f t="shared" si="16"/>
        <v/>
      </c>
      <c r="U185" s="245" t="str">
        <f t="shared" si="17"/>
        <v/>
      </c>
      <c r="V185" s="250"/>
    </row>
    <row r="186" spans="1:22" s="136" customFormat="1">
      <c r="A186" s="250" t="s">
        <v>5575</v>
      </c>
      <c r="B186" s="250" t="s">
        <v>5575</v>
      </c>
      <c r="C186" s="250"/>
      <c r="D186" s="250" t="s">
        <v>243</v>
      </c>
      <c r="E186" s="245">
        <v>42277</v>
      </c>
      <c r="F186" s="250"/>
      <c r="G186" s="250"/>
      <c r="H186" s="250">
        <f t="shared" si="20"/>
        <v>1</v>
      </c>
      <c r="I186" s="250"/>
      <c r="J186" s="284" t="s">
        <v>5608</v>
      </c>
      <c r="K186" s="250" t="str">
        <f t="shared" si="18"/>
        <v>XTS</v>
      </c>
      <c r="L186" s="250" t="str">
        <f t="shared" si="19"/>
        <v>XTS</v>
      </c>
      <c r="M186" s="250"/>
      <c r="N186" s="250" t="s">
        <v>192</v>
      </c>
      <c r="O186" s="250"/>
      <c r="P186" s="250"/>
      <c r="Q186" s="250"/>
      <c r="R186" s="250"/>
      <c r="S186" s="245">
        <f t="shared" si="15"/>
        <v>41827</v>
      </c>
      <c r="T186" s="245" t="str">
        <f t="shared" si="16"/>
        <v/>
      </c>
      <c r="U186" s="245" t="str">
        <f t="shared" si="17"/>
        <v/>
      </c>
      <c r="V186" s="250"/>
    </row>
    <row r="187" spans="1:22" s="136" customFormat="1">
      <c r="A187" s="250" t="s">
        <v>5593</v>
      </c>
      <c r="B187" s="250" t="s">
        <v>5593</v>
      </c>
      <c r="C187" s="250"/>
      <c r="D187" s="250" t="s">
        <v>243</v>
      </c>
      <c r="E187" s="245">
        <v>42277</v>
      </c>
      <c r="F187" s="250"/>
      <c r="G187" s="250"/>
      <c r="H187" s="250">
        <f t="shared" si="20"/>
        <v>1</v>
      </c>
      <c r="I187" s="250"/>
      <c r="J187" s="284" t="s">
        <v>5619</v>
      </c>
      <c r="K187" s="250" t="str">
        <f t="shared" si="18"/>
        <v>XUA</v>
      </c>
      <c r="L187" s="250" t="str">
        <f t="shared" si="19"/>
        <v>XUA</v>
      </c>
      <c r="M187" s="250"/>
      <c r="N187" s="250" t="s">
        <v>192</v>
      </c>
      <c r="O187" s="250"/>
      <c r="P187" s="250"/>
      <c r="Q187" s="250"/>
      <c r="R187" s="250"/>
      <c r="S187" s="245">
        <f t="shared" si="15"/>
        <v>42277</v>
      </c>
      <c r="T187" s="245" t="str">
        <f t="shared" si="16"/>
        <v/>
      </c>
      <c r="U187" s="245" t="str">
        <f t="shared" si="17"/>
        <v/>
      </c>
      <c r="V187" s="250"/>
    </row>
    <row r="188" spans="1:22" s="136" customFormat="1">
      <c r="A188" s="250" t="s">
        <v>5620</v>
      </c>
      <c r="B188" s="250" t="s">
        <v>5620</v>
      </c>
      <c r="C188" s="250"/>
      <c r="D188" s="250" t="s">
        <v>243</v>
      </c>
      <c r="E188" s="245">
        <v>42277</v>
      </c>
      <c r="F188" s="250"/>
      <c r="G188" s="250"/>
      <c r="H188" s="250">
        <f t="shared" si="20"/>
        <v>1</v>
      </c>
      <c r="I188" s="250"/>
      <c r="J188" s="284" t="s">
        <v>5610</v>
      </c>
      <c r="K188" s="250" t="str">
        <f t="shared" si="18"/>
        <v>YER</v>
      </c>
      <c r="L188" s="250" t="str">
        <f t="shared" si="19"/>
        <v>YER</v>
      </c>
      <c r="M188" s="250"/>
      <c r="N188" s="250" t="s">
        <v>192</v>
      </c>
      <c r="O188" s="250"/>
      <c r="P188" s="250"/>
      <c r="Q188" s="250"/>
      <c r="R188" s="250"/>
      <c r="S188" s="245">
        <f t="shared" si="15"/>
        <v>41827</v>
      </c>
      <c r="T188" s="245" t="str">
        <f t="shared" si="16"/>
        <v/>
      </c>
      <c r="U188" s="245" t="str">
        <f t="shared" si="17"/>
        <v/>
      </c>
      <c r="V188" s="250"/>
    </row>
    <row r="189" spans="1:22" s="136" customFormat="1">
      <c r="A189" s="250" t="s">
        <v>5619</v>
      </c>
      <c r="B189" s="250" t="s">
        <v>5619</v>
      </c>
      <c r="C189" s="250"/>
      <c r="D189" s="250" t="s">
        <v>243</v>
      </c>
      <c r="E189" s="245">
        <v>42277</v>
      </c>
      <c r="F189" s="250"/>
      <c r="G189" s="250"/>
      <c r="H189" s="250">
        <f t="shared" si="20"/>
        <v>1</v>
      </c>
      <c r="I189" s="250"/>
      <c r="J189" s="284" t="s">
        <v>5611</v>
      </c>
      <c r="K189" s="250" t="str">
        <f t="shared" si="18"/>
        <v>ZAR</v>
      </c>
      <c r="L189" s="250" t="str">
        <f t="shared" si="19"/>
        <v>ZAR</v>
      </c>
      <c r="M189" s="250"/>
      <c r="N189" s="250" t="s">
        <v>192</v>
      </c>
      <c r="O189" s="250"/>
      <c r="P189" s="250"/>
      <c r="Q189" s="250"/>
      <c r="R189" s="250"/>
      <c r="S189" s="245">
        <f t="shared" si="15"/>
        <v>41827</v>
      </c>
      <c r="T189" s="245" t="str">
        <f t="shared" si="16"/>
        <v/>
      </c>
      <c r="U189" s="245" t="str">
        <f t="shared" si="17"/>
        <v/>
      </c>
      <c r="V189" s="250"/>
    </row>
    <row r="190" spans="1:22" s="136" customFormat="1">
      <c r="A190" s="250" t="s">
        <v>5618</v>
      </c>
      <c r="B190" s="250" t="s">
        <v>5618</v>
      </c>
      <c r="C190" s="250"/>
      <c r="D190" s="250" t="s">
        <v>243</v>
      </c>
      <c r="E190" s="245">
        <v>42277</v>
      </c>
      <c r="F190" s="250"/>
      <c r="G190" s="250"/>
      <c r="H190" s="250">
        <f t="shared" si="20"/>
        <v>1</v>
      </c>
      <c r="I190" s="250"/>
      <c r="J190" s="284" t="s">
        <v>5612</v>
      </c>
      <c r="K190" s="250" t="str">
        <f t="shared" si="18"/>
        <v>ZMK</v>
      </c>
      <c r="L190" s="250" t="str">
        <f t="shared" si="19"/>
        <v>ZMK</v>
      </c>
      <c r="M190" s="250"/>
      <c r="N190" s="250" t="s">
        <v>192</v>
      </c>
      <c r="O190" s="250"/>
      <c r="P190" s="250"/>
      <c r="Q190" s="250"/>
      <c r="R190" s="250"/>
      <c r="S190" s="245">
        <f t="shared" si="15"/>
        <v>41827</v>
      </c>
      <c r="T190" s="245" t="str">
        <f t="shared" si="16"/>
        <v/>
      </c>
      <c r="U190" s="245" t="str">
        <f t="shared" si="17"/>
        <v/>
      </c>
      <c r="V190" s="250"/>
    </row>
    <row r="191" spans="1:22" s="136" customFormat="1">
      <c r="A191" s="250" t="s">
        <v>5454</v>
      </c>
      <c r="B191" s="250" t="s">
        <v>5454</v>
      </c>
      <c r="C191" s="250"/>
      <c r="D191" s="250" t="s">
        <v>243</v>
      </c>
      <c r="E191" s="245">
        <v>42566</v>
      </c>
      <c r="F191" s="250"/>
      <c r="G191" s="250"/>
      <c r="H191" s="250">
        <f t="shared" si="20"/>
        <v>1</v>
      </c>
      <c r="I191" s="250"/>
      <c r="J191" s="284" t="s">
        <v>5620</v>
      </c>
      <c r="K191" s="250" t="str">
        <f t="shared" si="18"/>
        <v>ZMW</v>
      </c>
      <c r="L191" s="250" t="str">
        <f t="shared" si="19"/>
        <v>ZMW</v>
      </c>
      <c r="M191" s="250"/>
      <c r="N191" s="250" t="s">
        <v>192</v>
      </c>
      <c r="O191" s="250"/>
      <c r="P191" s="250"/>
      <c r="Q191" s="250"/>
      <c r="R191" s="250"/>
      <c r="S191" s="245">
        <f t="shared" si="15"/>
        <v>42277</v>
      </c>
      <c r="T191" s="245" t="str">
        <f t="shared" si="16"/>
        <v/>
      </c>
      <c r="U191" s="245" t="str">
        <f t="shared" si="17"/>
        <v/>
      </c>
      <c r="V191" s="250"/>
    </row>
    <row r="192" spans="1:22" s="136" customFormat="1">
      <c r="A192" s="250" t="s">
        <v>5530</v>
      </c>
      <c r="B192" s="250" t="s">
        <v>5530</v>
      </c>
      <c r="C192" s="250"/>
      <c r="D192" s="250" t="s">
        <v>243</v>
      </c>
      <c r="E192" s="245">
        <v>43296</v>
      </c>
      <c r="F192" s="250"/>
      <c r="G192" s="250"/>
      <c r="H192" s="250">
        <f t="shared" si="20"/>
        <v>1</v>
      </c>
      <c r="I192" s="250"/>
      <c r="J192" s="284" t="s">
        <v>5613</v>
      </c>
      <c r="K192" s="250" t="str">
        <f t="shared" si="18"/>
        <v>ZWL</v>
      </c>
      <c r="L192" s="250" t="str">
        <f t="shared" si="19"/>
        <v>ZWL</v>
      </c>
      <c r="M192" s="250"/>
      <c r="N192" s="250" t="s">
        <v>192</v>
      </c>
      <c r="O192" s="250"/>
      <c r="P192" s="250"/>
      <c r="Q192" s="250"/>
      <c r="R192" s="250"/>
      <c r="S192" s="245">
        <f t="shared" si="15"/>
        <v>41827</v>
      </c>
      <c r="T192" s="245" t="str">
        <f t="shared" si="16"/>
        <v/>
      </c>
      <c r="U192" s="245" t="str">
        <f t="shared" si="17"/>
        <v/>
      </c>
      <c r="V192" s="250"/>
    </row>
    <row r="193" spans="1:22" s="136" customFormat="1">
      <c r="A193" s="250" t="s">
        <v>5573</v>
      </c>
      <c r="B193" s="250" t="s">
        <v>5573</v>
      </c>
      <c r="C193" s="250"/>
      <c r="D193" s="250" t="s">
        <v>243</v>
      </c>
      <c r="E193" s="245">
        <v>43296</v>
      </c>
      <c r="F193" s="250"/>
      <c r="G193" s="250"/>
      <c r="H193" s="250">
        <f t="shared" si="20"/>
        <v>1</v>
      </c>
      <c r="I193" s="250"/>
      <c r="J193" s="284" t="s">
        <v>5621</v>
      </c>
      <c r="K193" s="309" t="str">
        <f t="shared" si="18"/>
        <v>x5</v>
      </c>
      <c r="L193" s="309" t="str">
        <f t="shared" si="19"/>
        <v>Temporary identifier for currency 1</v>
      </c>
      <c r="M193" s="309"/>
      <c r="N193" s="309" t="s">
        <v>192</v>
      </c>
      <c r="O193" s="310"/>
      <c r="P193" s="310"/>
      <c r="Q193" s="310"/>
      <c r="R193" s="310"/>
      <c r="S193" s="312">
        <f t="shared" si="15"/>
        <v>43661</v>
      </c>
      <c r="T193" s="312" t="str">
        <f t="shared" si="16"/>
        <v/>
      </c>
      <c r="U193" s="312" t="str">
        <f t="shared" si="17"/>
        <v/>
      </c>
      <c r="V193" s="309"/>
    </row>
    <row r="194" spans="1:22" s="136" customFormat="1">
      <c r="A194" s="250" t="s">
        <v>5621</v>
      </c>
      <c r="B194" s="250" t="s">
        <v>246</v>
      </c>
      <c r="C194" s="250"/>
      <c r="D194" s="250" t="s">
        <v>243</v>
      </c>
      <c r="E194" s="308">
        <v>43661</v>
      </c>
      <c r="F194" s="250"/>
      <c r="G194" s="250"/>
      <c r="H194" s="250">
        <f t="shared" ref="H194:H200" si="21">COUNTIF(J:J,A194)</f>
        <v>1</v>
      </c>
      <c r="I194" s="250"/>
      <c r="J194" s="284" t="s">
        <v>5622</v>
      </c>
      <c r="K194" s="309" t="str">
        <f t="shared" si="18"/>
        <v>x6</v>
      </c>
      <c r="L194" s="309" t="str">
        <f t="shared" si="19"/>
        <v>Temporary identifier for currency 2</v>
      </c>
      <c r="M194" s="309"/>
      <c r="N194" s="309" t="s">
        <v>192</v>
      </c>
      <c r="O194" s="310"/>
      <c r="P194" s="310"/>
      <c r="Q194" s="310"/>
      <c r="R194" s="310"/>
      <c r="S194" s="312">
        <f t="shared" si="15"/>
        <v>43661</v>
      </c>
      <c r="T194" s="312" t="str">
        <f t="shared" si="16"/>
        <v/>
      </c>
      <c r="U194" s="312" t="str">
        <f t="shared" si="17"/>
        <v/>
      </c>
      <c r="V194" s="309"/>
    </row>
    <row r="195" spans="1:22" s="136" customFormat="1">
      <c r="A195" s="250" t="s">
        <v>5622</v>
      </c>
      <c r="B195" s="250" t="s">
        <v>5623</v>
      </c>
      <c r="C195" s="250"/>
      <c r="D195" s="250" t="s">
        <v>243</v>
      </c>
      <c r="E195" s="308">
        <v>43661</v>
      </c>
      <c r="F195" s="250"/>
      <c r="G195" s="250"/>
      <c r="H195" s="250">
        <f t="shared" si="21"/>
        <v>1</v>
      </c>
      <c r="I195" s="250"/>
      <c r="J195" s="284" t="s">
        <v>5624</v>
      </c>
      <c r="K195" s="309" t="str">
        <f t="shared" si="18"/>
        <v>x7</v>
      </c>
      <c r="L195" s="309" t="str">
        <f t="shared" si="19"/>
        <v>Temporary identifier for currency 3</v>
      </c>
      <c r="M195" s="309"/>
      <c r="N195" s="309" t="s">
        <v>192</v>
      </c>
      <c r="O195" s="310"/>
      <c r="P195" s="310"/>
      <c r="Q195" s="310"/>
      <c r="R195" s="310"/>
      <c r="S195" s="312">
        <f t="shared" ref="S195" si="22">VLOOKUP(J195,A:G,5,FALSE)</f>
        <v>43661</v>
      </c>
      <c r="T195" s="312" t="str">
        <f t="shared" ref="T195" si="23">IF(VLOOKUP(J195,A:G,6,FALSE)=0,"",VLOOKUP(J195,A:G,6,FALSE))</f>
        <v/>
      </c>
      <c r="U195" s="312" t="str">
        <f t="shared" ref="U195" si="24">IF(VLOOKUP(J195,A:G,7,FALSE)=0,"",VLOOKUP(J195,A:G,7,FALSE))</f>
        <v/>
      </c>
      <c r="V195" s="309"/>
    </row>
    <row r="196" spans="1:22" s="136" customFormat="1">
      <c r="A196" s="250" t="s">
        <v>5624</v>
      </c>
      <c r="B196" s="250" t="s">
        <v>5625</v>
      </c>
      <c r="C196" s="250"/>
      <c r="D196" s="250" t="s">
        <v>243</v>
      </c>
      <c r="E196" s="308">
        <v>43661</v>
      </c>
      <c r="F196" s="250"/>
      <c r="G196" s="250"/>
      <c r="H196" s="250">
        <f t="shared" si="21"/>
        <v>1</v>
      </c>
      <c r="I196" s="250"/>
    </row>
    <row r="197" spans="1:22" s="136" customFormat="1">
      <c r="A197" s="250" t="s">
        <v>5626</v>
      </c>
      <c r="B197" s="250" t="s">
        <v>5627</v>
      </c>
      <c r="C197" s="250"/>
      <c r="D197" s="250" t="s">
        <v>243</v>
      </c>
      <c r="E197" s="308">
        <v>44027</v>
      </c>
      <c r="F197" s="250"/>
      <c r="G197" s="250"/>
      <c r="H197" s="250">
        <f t="shared" si="21"/>
        <v>0</v>
      </c>
      <c r="I197" s="250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</row>
    <row r="198" spans="1:22" s="136" customFormat="1">
      <c r="A198" s="250" t="s">
        <v>5600</v>
      </c>
      <c r="B198" s="250" t="s">
        <v>5600</v>
      </c>
      <c r="C198" s="250"/>
      <c r="D198" s="250" t="s">
        <v>243</v>
      </c>
      <c r="E198" s="308">
        <v>44027</v>
      </c>
      <c r="F198" s="250"/>
      <c r="G198" s="250"/>
      <c r="H198" s="250">
        <f t="shared" si="21"/>
        <v>1</v>
      </c>
      <c r="I198" s="250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</row>
    <row r="199" spans="1:22" s="136" customFormat="1">
      <c r="A199" s="250" t="s">
        <v>5596</v>
      </c>
      <c r="B199" s="250" t="s">
        <v>5596</v>
      </c>
      <c r="C199" s="250"/>
      <c r="D199" s="250" t="s">
        <v>243</v>
      </c>
      <c r="E199" s="308">
        <v>44027</v>
      </c>
      <c r="F199" s="250"/>
      <c r="G199" s="250"/>
      <c r="H199" s="250">
        <f t="shared" si="21"/>
        <v>1</v>
      </c>
      <c r="I199" s="250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</row>
    <row r="200" spans="1:22" s="136" customFormat="1">
      <c r="A200" s="250" t="s">
        <v>5566</v>
      </c>
      <c r="B200" s="250" t="s">
        <v>5566</v>
      </c>
      <c r="C200" s="250"/>
      <c r="D200" s="250" t="s">
        <v>243</v>
      </c>
      <c r="E200" s="308">
        <v>44757</v>
      </c>
      <c r="F200" s="250"/>
      <c r="G200" s="250"/>
      <c r="H200" s="250">
        <f t="shared" si="21"/>
        <v>1</v>
      </c>
      <c r="I200" s="250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</row>
    <row r="201" spans="1:22" s="136" customFormat="1">
      <c r="A201" s="250"/>
      <c r="B201" s="250"/>
      <c r="C201" s="250"/>
      <c r="D201" s="250"/>
      <c r="E201" s="250"/>
      <c r="F201" s="250"/>
      <c r="G201" s="250"/>
      <c r="H201" s="250"/>
      <c r="I201" s="250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</row>
    <row r="202" spans="1:22" s="136" customFormat="1">
      <c r="A202" s="250"/>
      <c r="B202" s="250"/>
      <c r="C202" s="250"/>
      <c r="D202" s="250"/>
      <c r="E202" s="250"/>
      <c r="F202" s="250"/>
      <c r="G202" s="250"/>
      <c r="H202" s="250"/>
      <c r="I202" s="250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</row>
    <row r="203" spans="1:22" s="136" customFormat="1">
      <c r="A203" s="250"/>
      <c r="B203" s="250"/>
      <c r="C203" s="250"/>
      <c r="D203" s="250"/>
      <c r="E203" s="250"/>
      <c r="F203" s="250"/>
      <c r="G203" s="250"/>
      <c r="H203" s="250"/>
      <c r="I203" s="250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</row>
    <row r="204" spans="1:22" s="136" customFormat="1">
      <c r="A204" s="250"/>
      <c r="B204" s="250"/>
      <c r="C204" s="250"/>
      <c r="D204" s="250"/>
      <c r="E204" s="250"/>
      <c r="F204" s="250"/>
      <c r="G204" s="250"/>
      <c r="H204" s="250"/>
      <c r="I204" s="250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</row>
    <row r="205" spans="1:22" s="136" customFormat="1">
      <c r="A205" s="250"/>
      <c r="B205" s="250"/>
      <c r="C205" s="250"/>
      <c r="D205" s="250"/>
      <c r="E205" s="250"/>
      <c r="F205" s="250"/>
      <c r="G205" s="250"/>
      <c r="H205" s="250"/>
      <c r="I205" s="250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</row>
    <row r="206" spans="1:22" s="136" customFormat="1">
      <c r="A206" s="250"/>
      <c r="B206" s="250"/>
      <c r="C206" s="250"/>
      <c r="D206" s="250"/>
      <c r="E206" s="250"/>
      <c r="F206" s="250"/>
      <c r="G206" s="250"/>
      <c r="H206" s="250"/>
      <c r="I206" s="250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</row>
    <row r="207" spans="1:22" s="136" customFormat="1">
      <c r="A207" s="250"/>
      <c r="B207" s="250"/>
      <c r="C207" s="250"/>
      <c r="D207" s="250"/>
      <c r="E207" s="250"/>
      <c r="F207" s="250"/>
      <c r="G207" s="250"/>
      <c r="H207" s="250"/>
      <c r="I207" s="250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</row>
    <row r="208" spans="1:22" s="136" customFormat="1">
      <c r="A208" s="250"/>
      <c r="B208" s="250"/>
      <c r="C208" s="250"/>
      <c r="D208" s="250"/>
      <c r="E208" s="250"/>
      <c r="F208" s="250"/>
      <c r="G208" s="250"/>
      <c r="H208" s="250"/>
      <c r="I208" s="250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</row>
    <row r="209" spans="1:22" s="136" customFormat="1">
      <c r="A209" s="250"/>
      <c r="B209" s="250"/>
      <c r="C209" s="250"/>
      <c r="D209" s="250"/>
      <c r="E209" s="250"/>
      <c r="F209" s="250"/>
      <c r="G209" s="250"/>
      <c r="H209" s="250"/>
      <c r="I209" s="250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</row>
    <row r="210" spans="1:22" s="136" customFormat="1">
      <c r="A210" s="250"/>
      <c r="B210" s="250"/>
      <c r="C210" s="250"/>
      <c r="D210" s="250"/>
      <c r="E210" s="250"/>
      <c r="F210" s="250"/>
      <c r="G210" s="250"/>
      <c r="H210" s="250"/>
      <c r="I210" s="250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</row>
    <row r="211" spans="1:22" s="136" customFormat="1">
      <c r="A211" s="250"/>
      <c r="B211" s="250"/>
      <c r="C211" s="250"/>
      <c r="D211" s="250"/>
      <c r="E211" s="250"/>
      <c r="F211" s="250"/>
      <c r="G211" s="250"/>
      <c r="H211" s="250"/>
      <c r="I211" s="250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</row>
    <row r="212" spans="1:22" s="136" customFormat="1">
      <c r="A212" s="250"/>
      <c r="B212" s="250"/>
      <c r="C212" s="250"/>
      <c r="D212" s="250"/>
      <c r="E212" s="250"/>
      <c r="F212" s="250"/>
      <c r="G212" s="250"/>
      <c r="H212" s="250"/>
      <c r="I212" s="250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</row>
    <row r="213" spans="1:22" s="136" customFormat="1">
      <c r="A213" s="250"/>
      <c r="B213" s="250"/>
      <c r="C213" s="250"/>
      <c r="D213" s="250"/>
      <c r="E213" s="250"/>
      <c r="F213" s="250"/>
      <c r="G213" s="250"/>
      <c r="H213" s="250"/>
      <c r="I213" s="250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</row>
    <row r="214" spans="1:22" s="136" customFormat="1">
      <c r="A214" s="250"/>
      <c r="B214" s="250"/>
      <c r="C214" s="250"/>
      <c r="D214" s="250"/>
      <c r="E214" s="250"/>
      <c r="F214" s="250"/>
      <c r="G214" s="250"/>
      <c r="H214" s="250"/>
      <c r="I214" s="250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</row>
    <row r="215" spans="1:22" s="136" customFormat="1">
      <c r="A215" s="250"/>
      <c r="B215" s="250"/>
      <c r="C215" s="250"/>
      <c r="D215" s="250"/>
      <c r="E215" s="250"/>
      <c r="F215" s="250"/>
      <c r="G215" s="250"/>
      <c r="H215" s="250"/>
      <c r="I215" s="250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</row>
    <row r="216" spans="1:22" s="136" customFormat="1">
      <c r="A216" s="250"/>
      <c r="B216" s="250"/>
      <c r="C216" s="250"/>
      <c r="D216" s="250"/>
      <c r="E216" s="250"/>
      <c r="F216" s="250"/>
      <c r="G216" s="250"/>
      <c r="H216" s="250"/>
      <c r="I216" s="250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</row>
    <row r="217" spans="1:22" s="136" customFormat="1">
      <c r="A217" s="250"/>
      <c r="B217" s="250"/>
      <c r="C217" s="250"/>
      <c r="D217" s="250"/>
      <c r="E217" s="250"/>
      <c r="F217" s="250"/>
      <c r="G217" s="250"/>
      <c r="H217" s="250"/>
      <c r="I217" s="250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</row>
    <row r="218" spans="1:22" s="136" customFormat="1">
      <c r="A218" s="250"/>
      <c r="B218" s="250"/>
      <c r="C218" s="250"/>
      <c r="D218" s="250"/>
      <c r="E218" s="250"/>
      <c r="F218" s="250"/>
      <c r="G218" s="250"/>
      <c r="H218" s="250"/>
      <c r="I218" s="250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</row>
    <row r="219" spans="1:22" s="136" customFormat="1">
      <c r="A219" s="250"/>
      <c r="B219" s="250"/>
      <c r="C219" s="250"/>
      <c r="D219" s="250"/>
      <c r="E219" s="250"/>
      <c r="F219" s="250"/>
      <c r="G219" s="250"/>
      <c r="H219" s="250"/>
      <c r="I219" s="250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</row>
    <row r="220" spans="1:22" s="136" customFormat="1">
      <c r="A220" s="250"/>
      <c r="B220" s="250"/>
      <c r="C220" s="250"/>
      <c r="D220" s="250"/>
      <c r="E220" s="250"/>
      <c r="F220" s="250"/>
      <c r="G220" s="250"/>
      <c r="H220" s="250"/>
      <c r="I220" s="250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</row>
    <row r="221" spans="1:22" s="136" customFormat="1">
      <c r="A221" s="250"/>
      <c r="B221" s="250"/>
      <c r="C221" s="250"/>
      <c r="D221" s="250"/>
      <c r="E221" s="250"/>
      <c r="F221" s="250"/>
      <c r="G221" s="250"/>
      <c r="H221" s="250"/>
      <c r="I221" s="250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</row>
    <row r="222" spans="1:22" s="136" customFormat="1">
      <c r="A222" s="250"/>
      <c r="B222" s="250"/>
      <c r="C222" s="250"/>
      <c r="D222" s="250"/>
      <c r="E222" s="250"/>
      <c r="F222" s="250"/>
      <c r="G222" s="250"/>
      <c r="H222" s="250"/>
      <c r="I222" s="250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</row>
    <row r="223" spans="1:22" s="136" customFormat="1">
      <c r="A223" s="250"/>
      <c r="B223" s="250"/>
      <c r="C223" s="250"/>
      <c r="D223" s="250"/>
      <c r="E223" s="250"/>
      <c r="F223" s="250"/>
      <c r="G223" s="250"/>
      <c r="H223" s="250"/>
      <c r="I223" s="250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</row>
    <row r="224" spans="1:22" s="136" customFormat="1">
      <c r="A224" s="250"/>
      <c r="B224" s="250"/>
      <c r="C224" s="250"/>
      <c r="D224" s="250"/>
      <c r="E224" s="250"/>
      <c r="F224" s="250"/>
      <c r="G224" s="250"/>
      <c r="H224" s="250"/>
      <c r="I224" s="250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</row>
    <row r="225" spans="1:22" s="136" customFormat="1">
      <c r="A225" s="250"/>
      <c r="B225" s="250"/>
      <c r="C225" s="250"/>
      <c r="D225" s="250"/>
      <c r="E225" s="250"/>
      <c r="F225" s="250"/>
      <c r="G225" s="250"/>
      <c r="H225" s="250"/>
      <c r="I225" s="250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</row>
    <row r="226" spans="1:22" s="136" customFormat="1">
      <c r="A226" s="250"/>
      <c r="B226" s="250"/>
      <c r="C226" s="250"/>
      <c r="D226" s="250"/>
      <c r="E226" s="250"/>
      <c r="F226" s="250"/>
      <c r="G226" s="250"/>
      <c r="H226" s="250"/>
      <c r="I226" s="250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</row>
    <row r="227" spans="1:22" s="136" customFormat="1">
      <c r="A227" s="250"/>
      <c r="B227" s="250"/>
      <c r="C227" s="250"/>
      <c r="D227" s="250"/>
      <c r="E227" s="250"/>
      <c r="F227" s="250"/>
      <c r="G227" s="250"/>
      <c r="H227" s="250"/>
      <c r="I227" s="250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</row>
    <row r="228" spans="1:22" s="136" customFormat="1">
      <c r="A228" s="250"/>
      <c r="B228" s="250"/>
      <c r="C228" s="250"/>
      <c r="D228" s="250"/>
      <c r="E228" s="250"/>
      <c r="F228" s="250"/>
      <c r="G228" s="250"/>
      <c r="H228" s="250"/>
      <c r="I228" s="250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</row>
    <row r="229" spans="1:22" s="136" customFormat="1">
      <c r="A229" s="250"/>
      <c r="B229" s="250"/>
      <c r="C229" s="250"/>
      <c r="D229" s="250"/>
      <c r="E229" s="250"/>
      <c r="F229" s="250"/>
      <c r="G229" s="250"/>
      <c r="H229" s="250"/>
      <c r="I229" s="250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</row>
    <row r="230" spans="1:22" s="136" customFormat="1">
      <c r="A230" s="250"/>
      <c r="B230" s="250"/>
      <c r="C230" s="250"/>
      <c r="D230" s="250"/>
      <c r="E230" s="250"/>
      <c r="F230" s="250"/>
      <c r="G230" s="250"/>
      <c r="H230" s="250"/>
      <c r="I230" s="250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</row>
    <row r="231" spans="1:22" s="136" customFormat="1">
      <c r="A231" s="250"/>
      <c r="B231" s="250"/>
      <c r="C231" s="250"/>
      <c r="D231" s="250"/>
      <c r="E231" s="250"/>
      <c r="F231" s="250"/>
      <c r="G231" s="250"/>
      <c r="H231" s="250"/>
      <c r="I231" s="250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</row>
    <row r="232" spans="1:22" s="136" customFormat="1">
      <c r="A232" s="250"/>
      <c r="B232" s="250"/>
      <c r="C232" s="250"/>
      <c r="D232" s="250"/>
      <c r="E232" s="250"/>
      <c r="F232" s="250"/>
      <c r="G232" s="250"/>
      <c r="H232" s="250"/>
      <c r="I232" s="250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</row>
    <row r="233" spans="1:22" s="136" customFormat="1">
      <c r="A233" s="250"/>
      <c r="B233" s="250"/>
      <c r="C233" s="250"/>
      <c r="D233" s="250"/>
      <c r="E233" s="250"/>
      <c r="F233" s="250"/>
      <c r="G233" s="250"/>
      <c r="H233" s="250"/>
      <c r="I233" s="250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</row>
    <row r="234" spans="1:22" s="136" customFormat="1">
      <c r="A234" s="250"/>
      <c r="B234" s="250"/>
      <c r="C234" s="250"/>
      <c r="D234" s="250"/>
      <c r="E234" s="250"/>
      <c r="F234" s="250"/>
      <c r="G234" s="250"/>
      <c r="H234" s="250"/>
      <c r="I234" s="250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</row>
    <row r="235" spans="1:22" s="136" customFormat="1">
      <c r="A235" s="250"/>
      <c r="B235" s="250"/>
      <c r="C235" s="250"/>
      <c r="D235" s="250"/>
      <c r="E235" s="250"/>
      <c r="F235" s="250"/>
      <c r="G235" s="250"/>
      <c r="H235" s="250"/>
      <c r="I235" s="250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</row>
    <row r="236" spans="1:22" s="136" customFormat="1">
      <c r="A236" s="250"/>
      <c r="B236" s="250"/>
      <c r="C236" s="250"/>
      <c r="D236" s="250"/>
      <c r="E236" s="250"/>
      <c r="F236" s="250"/>
      <c r="G236" s="250"/>
      <c r="H236" s="250"/>
      <c r="I236" s="250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</row>
    <row r="237" spans="1:22" s="136" customFormat="1">
      <c r="A237" s="250"/>
      <c r="B237" s="250"/>
      <c r="C237" s="250"/>
      <c r="D237" s="250"/>
      <c r="E237" s="250"/>
      <c r="F237" s="250"/>
      <c r="G237" s="250"/>
      <c r="H237" s="250"/>
      <c r="I237" s="250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</row>
    <row r="238" spans="1:22" s="136" customFormat="1">
      <c r="A238" s="250"/>
      <c r="B238" s="250"/>
      <c r="C238" s="250"/>
      <c r="D238" s="250"/>
      <c r="E238" s="250"/>
      <c r="F238" s="250"/>
      <c r="G238" s="250"/>
      <c r="H238" s="250"/>
      <c r="I238" s="250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</row>
    <row r="239" spans="1:22" s="136" customFormat="1">
      <c r="A239" s="250"/>
      <c r="B239" s="250"/>
      <c r="C239" s="250"/>
      <c r="D239" s="250"/>
      <c r="E239" s="250"/>
      <c r="F239" s="250"/>
      <c r="G239" s="250"/>
      <c r="H239" s="250"/>
      <c r="I239" s="250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</row>
    <row r="240" spans="1:22" s="136" customFormat="1">
      <c r="A240" s="250"/>
      <c r="B240" s="250"/>
      <c r="C240" s="250"/>
      <c r="D240" s="250"/>
      <c r="E240" s="250"/>
      <c r="F240" s="250"/>
      <c r="G240" s="250"/>
      <c r="H240" s="250"/>
      <c r="I240" s="250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</row>
    <row r="241" spans="1:22" s="136" customFormat="1">
      <c r="A241" s="250"/>
      <c r="B241" s="250"/>
      <c r="C241" s="250"/>
      <c r="D241" s="250"/>
      <c r="E241" s="250"/>
      <c r="F241" s="250"/>
      <c r="G241" s="250"/>
      <c r="H241" s="250"/>
      <c r="I241" s="250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</row>
    <row r="242" spans="1:22" s="136" customFormat="1">
      <c r="A242" s="250"/>
      <c r="B242" s="250"/>
      <c r="C242" s="250"/>
      <c r="D242" s="250"/>
      <c r="E242" s="250"/>
      <c r="F242" s="250"/>
      <c r="G242" s="250"/>
      <c r="H242" s="250"/>
      <c r="I242" s="250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</row>
    <row r="243" spans="1:22" s="136" customFormat="1">
      <c r="A243" s="250"/>
      <c r="B243" s="250"/>
      <c r="C243" s="250"/>
      <c r="D243" s="250"/>
      <c r="E243" s="250"/>
      <c r="F243" s="250"/>
      <c r="G243" s="250"/>
      <c r="H243" s="250"/>
      <c r="I243" s="250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</row>
    <row r="244" spans="1:22" s="136" customFormat="1">
      <c r="A244" s="250"/>
      <c r="B244" s="250"/>
      <c r="C244" s="250"/>
      <c r="D244" s="250"/>
      <c r="E244" s="250"/>
      <c r="F244" s="250"/>
      <c r="G244" s="250"/>
      <c r="H244" s="250"/>
      <c r="I244" s="250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</row>
    <row r="245" spans="1:22" s="136" customFormat="1">
      <c r="A245" s="250"/>
      <c r="B245" s="250"/>
      <c r="C245" s="250"/>
      <c r="D245" s="250"/>
      <c r="E245" s="250"/>
      <c r="F245" s="250"/>
      <c r="G245" s="250"/>
      <c r="H245" s="250"/>
      <c r="I245" s="250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</row>
    <row r="246" spans="1:22" s="136" customFormat="1">
      <c r="A246" s="250"/>
      <c r="B246" s="250"/>
      <c r="C246" s="250"/>
      <c r="D246" s="250"/>
      <c r="E246" s="250"/>
      <c r="F246" s="250"/>
      <c r="G246" s="250"/>
      <c r="H246" s="250"/>
      <c r="I246" s="250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</row>
    <row r="247" spans="1:22" s="136" customFormat="1">
      <c r="A247" s="250"/>
      <c r="B247" s="250"/>
      <c r="C247" s="250"/>
      <c r="D247" s="250"/>
      <c r="E247" s="250"/>
      <c r="F247" s="250"/>
      <c r="G247" s="250"/>
      <c r="H247" s="250"/>
      <c r="I247" s="250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</row>
    <row r="248" spans="1:22" s="136" customFormat="1">
      <c r="A248" s="250"/>
      <c r="B248" s="250"/>
      <c r="C248" s="250"/>
      <c r="D248" s="250"/>
      <c r="E248" s="250"/>
      <c r="F248" s="250"/>
      <c r="G248" s="250"/>
      <c r="H248" s="250"/>
      <c r="I248" s="250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</row>
    <row r="249" spans="1:22" s="136" customFormat="1">
      <c r="A249" s="250"/>
      <c r="B249" s="250"/>
      <c r="C249" s="250"/>
      <c r="D249" s="250"/>
      <c r="E249" s="250"/>
      <c r="F249" s="250"/>
      <c r="G249" s="250"/>
      <c r="H249" s="250"/>
      <c r="I249" s="250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</row>
    <row r="250" spans="1:22" s="136" customFormat="1">
      <c r="A250" s="250"/>
      <c r="B250" s="250"/>
      <c r="C250" s="250"/>
      <c r="D250" s="250"/>
      <c r="E250" s="250"/>
      <c r="F250" s="250"/>
      <c r="G250" s="250"/>
      <c r="H250" s="250"/>
      <c r="I250" s="250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</row>
    <row r="251" spans="1:22" s="136" customFormat="1">
      <c r="A251" s="250"/>
      <c r="B251" s="250"/>
      <c r="C251" s="250"/>
      <c r="D251" s="250"/>
      <c r="E251" s="250"/>
      <c r="F251" s="250"/>
      <c r="G251" s="250"/>
      <c r="H251" s="250"/>
      <c r="I251" s="250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</row>
    <row r="252" spans="1:22" s="136" customFormat="1">
      <c r="A252" s="250"/>
      <c r="B252" s="250"/>
      <c r="C252" s="250"/>
      <c r="D252" s="250"/>
      <c r="E252" s="250"/>
      <c r="F252" s="250"/>
      <c r="G252" s="250"/>
      <c r="H252" s="250"/>
      <c r="I252" s="250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</row>
    <row r="253" spans="1:22" s="136" customFormat="1">
      <c r="A253" s="250"/>
      <c r="B253" s="250"/>
      <c r="C253" s="250"/>
      <c r="D253" s="250"/>
      <c r="E253" s="250"/>
      <c r="F253" s="250"/>
      <c r="G253" s="250"/>
      <c r="H253" s="250"/>
      <c r="I253" s="250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</row>
    <row r="254" spans="1:22" s="136" customFormat="1">
      <c r="A254" s="250"/>
      <c r="B254" s="250"/>
      <c r="C254" s="250"/>
      <c r="D254" s="250"/>
      <c r="E254" s="250"/>
      <c r="F254" s="250"/>
      <c r="G254" s="250"/>
      <c r="H254" s="250"/>
      <c r="I254" s="250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</row>
    <row r="255" spans="1:22" s="136" customFormat="1">
      <c r="A255" s="250"/>
      <c r="B255" s="250"/>
      <c r="C255" s="250"/>
      <c r="D255" s="250"/>
      <c r="E255" s="250"/>
      <c r="F255" s="250"/>
      <c r="G255" s="250"/>
      <c r="H255" s="250"/>
      <c r="I255" s="250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</row>
    <row r="256" spans="1:22" s="136" customFormat="1">
      <c r="A256" s="250"/>
      <c r="B256" s="250"/>
      <c r="C256" s="250"/>
      <c r="D256" s="250"/>
      <c r="E256" s="250"/>
      <c r="F256" s="250"/>
      <c r="G256" s="250"/>
      <c r="H256" s="250"/>
      <c r="I256" s="250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</row>
    <row r="257" spans="1:22" s="136" customFormat="1">
      <c r="A257" s="250"/>
      <c r="B257" s="250"/>
      <c r="C257" s="250"/>
      <c r="D257" s="250"/>
      <c r="E257" s="250"/>
      <c r="F257" s="250"/>
      <c r="G257" s="250"/>
      <c r="H257" s="250"/>
      <c r="I257" s="250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</row>
    <row r="258" spans="1:22" s="136" customFormat="1">
      <c r="A258" s="250"/>
      <c r="B258" s="250"/>
      <c r="C258" s="250"/>
      <c r="D258" s="250"/>
      <c r="E258" s="250"/>
      <c r="F258" s="250"/>
      <c r="G258" s="250"/>
      <c r="H258" s="250"/>
      <c r="I258" s="250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</row>
    <row r="259" spans="1:22" s="136" customFormat="1">
      <c r="A259" s="250"/>
      <c r="B259" s="250"/>
      <c r="C259" s="250"/>
      <c r="D259" s="250"/>
      <c r="E259" s="250"/>
      <c r="F259" s="250"/>
      <c r="G259" s="250"/>
      <c r="H259" s="250"/>
      <c r="I259" s="250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</row>
    <row r="260" spans="1:22" s="136" customFormat="1">
      <c r="A260" s="250"/>
      <c r="B260" s="250"/>
      <c r="C260" s="250"/>
      <c r="D260" s="250"/>
      <c r="E260" s="250"/>
      <c r="F260" s="250"/>
      <c r="G260" s="250"/>
      <c r="H260" s="250"/>
      <c r="I260" s="250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</row>
    <row r="261" spans="1:22" s="136" customFormat="1">
      <c r="A261" s="250"/>
      <c r="B261" s="250"/>
      <c r="C261" s="250"/>
      <c r="D261" s="250"/>
      <c r="E261" s="250"/>
      <c r="F261" s="250"/>
      <c r="G261" s="250"/>
      <c r="H261" s="250"/>
      <c r="I261" s="250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</row>
    <row r="262" spans="1:22" s="136" customFormat="1">
      <c r="A262" s="250"/>
      <c r="B262" s="250"/>
      <c r="C262" s="250"/>
      <c r="D262" s="250"/>
      <c r="E262" s="250"/>
      <c r="F262" s="250"/>
      <c r="G262" s="250"/>
      <c r="H262" s="250"/>
      <c r="I262" s="250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</row>
    <row r="263" spans="1:22" s="136" customFormat="1">
      <c r="A263" s="250"/>
      <c r="B263" s="250"/>
      <c r="C263" s="250"/>
      <c r="D263" s="250"/>
      <c r="E263" s="250"/>
      <c r="F263" s="250"/>
      <c r="G263" s="250"/>
      <c r="H263" s="250"/>
      <c r="I263" s="250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</row>
    <row r="264" spans="1:22" s="136" customFormat="1">
      <c r="A264" s="250"/>
      <c r="B264" s="250"/>
      <c r="C264" s="250"/>
      <c r="D264" s="250"/>
      <c r="E264" s="250"/>
      <c r="F264" s="250"/>
      <c r="G264" s="250"/>
      <c r="H264" s="250"/>
      <c r="I264" s="250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</row>
    <row r="265" spans="1:22" s="136" customFormat="1">
      <c r="A265" s="250"/>
      <c r="B265" s="250"/>
      <c r="C265" s="250"/>
      <c r="D265" s="250"/>
      <c r="E265" s="250"/>
      <c r="F265" s="250"/>
      <c r="G265" s="250"/>
      <c r="H265" s="250"/>
      <c r="I265" s="250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</row>
    <row r="266" spans="1:22" s="136" customFormat="1">
      <c r="A266" s="250"/>
      <c r="B266" s="250"/>
      <c r="C266" s="250"/>
      <c r="D266" s="250"/>
      <c r="E266" s="250"/>
      <c r="F266" s="250"/>
      <c r="G266" s="250"/>
      <c r="H266" s="250"/>
      <c r="I266" s="250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</row>
    <row r="267" spans="1:22" s="136" customFormat="1">
      <c r="A267" s="250"/>
      <c r="B267" s="250"/>
      <c r="C267" s="250"/>
      <c r="D267" s="250"/>
      <c r="E267" s="250"/>
      <c r="F267" s="250"/>
      <c r="G267" s="250"/>
      <c r="H267" s="250"/>
      <c r="I267" s="250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</row>
    <row r="268" spans="1:22" s="136" customFormat="1">
      <c r="A268" s="250"/>
      <c r="B268" s="250"/>
      <c r="C268" s="250"/>
      <c r="D268" s="250"/>
      <c r="E268" s="250"/>
      <c r="F268" s="250"/>
      <c r="G268" s="250"/>
      <c r="H268" s="250"/>
      <c r="I268" s="250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</row>
    <row r="269" spans="1:22" s="136" customFormat="1">
      <c r="A269" s="250"/>
      <c r="B269" s="250"/>
      <c r="C269" s="250"/>
      <c r="D269" s="250"/>
      <c r="E269" s="250"/>
      <c r="F269" s="250"/>
      <c r="G269" s="250"/>
      <c r="H269" s="250"/>
      <c r="I269" s="250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</row>
    <row r="270" spans="1:22" s="136" customFormat="1">
      <c r="A270" s="250"/>
      <c r="B270" s="250"/>
      <c r="C270" s="250"/>
      <c r="D270" s="250"/>
      <c r="E270" s="250"/>
      <c r="F270" s="250"/>
      <c r="G270" s="250"/>
      <c r="H270" s="250"/>
      <c r="I270" s="250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</row>
    <row r="271" spans="1:22" s="136" customFormat="1">
      <c r="A271" s="250"/>
      <c r="B271" s="250"/>
      <c r="C271" s="250"/>
      <c r="D271" s="250"/>
      <c r="E271" s="250"/>
      <c r="F271" s="250"/>
      <c r="G271" s="250"/>
      <c r="H271" s="250"/>
      <c r="I271" s="250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</row>
    <row r="272" spans="1:22" s="136" customFormat="1">
      <c r="A272" s="250"/>
      <c r="B272" s="250"/>
      <c r="C272" s="250"/>
      <c r="D272" s="250"/>
      <c r="E272" s="250"/>
      <c r="F272" s="250"/>
      <c r="G272" s="250"/>
      <c r="H272" s="250"/>
      <c r="I272" s="250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</row>
    <row r="273" spans="1:22" s="136" customFormat="1">
      <c r="A273" s="250"/>
      <c r="B273" s="250"/>
      <c r="C273" s="250"/>
      <c r="D273" s="250"/>
      <c r="E273" s="250"/>
      <c r="F273" s="250"/>
      <c r="G273" s="250"/>
      <c r="H273" s="250"/>
      <c r="I273" s="250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</row>
    <row r="274" spans="1:22" s="136" customFormat="1">
      <c r="A274" s="250"/>
      <c r="B274" s="250"/>
      <c r="C274" s="250"/>
      <c r="D274" s="250"/>
      <c r="E274" s="250"/>
      <c r="F274" s="250"/>
      <c r="G274" s="250"/>
      <c r="H274" s="250"/>
      <c r="I274" s="250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</row>
    <row r="275" spans="1:22" s="136" customFormat="1">
      <c r="A275" s="250"/>
      <c r="B275" s="250"/>
      <c r="C275" s="250"/>
      <c r="D275" s="250"/>
      <c r="E275" s="250"/>
      <c r="F275" s="250"/>
      <c r="G275" s="250"/>
      <c r="H275" s="250"/>
      <c r="I275" s="250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</row>
    <row r="276" spans="1:22" s="136" customFormat="1">
      <c r="A276" s="250"/>
      <c r="B276" s="250"/>
      <c r="C276" s="250"/>
      <c r="D276" s="250"/>
      <c r="E276" s="250"/>
      <c r="F276" s="250"/>
      <c r="G276" s="250"/>
      <c r="H276" s="250"/>
      <c r="I276" s="250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</row>
    <row r="277" spans="1:22" s="136" customFormat="1">
      <c r="A277" s="250"/>
      <c r="B277" s="250"/>
      <c r="C277" s="250"/>
      <c r="D277" s="250"/>
      <c r="E277" s="250"/>
      <c r="F277" s="250"/>
      <c r="G277" s="250"/>
      <c r="H277" s="250"/>
      <c r="I277" s="250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</row>
    <row r="278" spans="1:22" s="136" customFormat="1">
      <c r="A278" s="250"/>
      <c r="B278" s="250"/>
      <c r="C278" s="250"/>
      <c r="D278" s="250"/>
      <c r="E278" s="250"/>
      <c r="F278" s="250"/>
      <c r="G278" s="250"/>
      <c r="H278" s="250"/>
      <c r="I278" s="250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</row>
    <row r="279" spans="1:22" s="136" customFormat="1">
      <c r="A279" s="250"/>
      <c r="B279" s="250"/>
      <c r="C279" s="250"/>
      <c r="D279" s="250"/>
      <c r="E279" s="250"/>
      <c r="F279" s="250"/>
      <c r="G279" s="250"/>
      <c r="H279" s="250"/>
      <c r="I279" s="250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</row>
    <row r="280" spans="1:22" s="136" customFormat="1">
      <c r="A280" s="250"/>
      <c r="B280" s="250"/>
      <c r="C280" s="250"/>
      <c r="D280" s="250"/>
      <c r="E280" s="250"/>
      <c r="F280" s="250"/>
      <c r="G280" s="250"/>
      <c r="H280" s="250"/>
      <c r="I280" s="250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</row>
    <row r="281" spans="1:22" s="136" customFormat="1">
      <c r="A281" s="250"/>
      <c r="B281" s="250"/>
      <c r="C281" s="250"/>
      <c r="D281" s="250"/>
      <c r="E281" s="250"/>
      <c r="F281" s="250"/>
      <c r="G281" s="250"/>
      <c r="H281" s="250"/>
      <c r="I281" s="250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</row>
    <row r="282" spans="1:22" s="136" customFormat="1">
      <c r="A282" s="250"/>
      <c r="B282" s="250"/>
      <c r="C282" s="250"/>
      <c r="D282" s="250"/>
      <c r="E282" s="250"/>
      <c r="F282" s="250"/>
      <c r="G282" s="250"/>
      <c r="H282" s="250"/>
      <c r="I282" s="250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</row>
    <row r="283" spans="1:22" s="136" customFormat="1">
      <c r="A283" s="250"/>
      <c r="B283" s="250"/>
      <c r="C283" s="250"/>
      <c r="D283" s="250"/>
      <c r="E283" s="250"/>
      <c r="F283" s="250"/>
      <c r="G283" s="250"/>
      <c r="H283" s="250"/>
      <c r="I283" s="250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</row>
    <row r="284" spans="1:22" s="136" customFormat="1">
      <c r="A284" s="250"/>
      <c r="B284" s="250"/>
      <c r="C284" s="250"/>
      <c r="D284" s="250"/>
      <c r="E284" s="250"/>
      <c r="F284" s="250"/>
      <c r="G284" s="250"/>
      <c r="H284" s="250"/>
      <c r="I284" s="250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</row>
    <row r="285" spans="1:22" s="136" customFormat="1">
      <c r="A285" s="250"/>
      <c r="B285" s="250"/>
      <c r="C285" s="250"/>
      <c r="D285" s="250"/>
      <c r="E285" s="250"/>
      <c r="F285" s="250"/>
      <c r="G285" s="250"/>
      <c r="H285" s="250"/>
      <c r="I285" s="250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</row>
    <row r="286" spans="1:22" s="136" customFormat="1">
      <c r="A286" s="250"/>
      <c r="B286" s="250"/>
      <c r="C286" s="250"/>
      <c r="D286" s="250"/>
      <c r="E286" s="250"/>
      <c r="F286" s="250"/>
      <c r="G286" s="250"/>
      <c r="H286" s="250"/>
      <c r="I286" s="250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</row>
    <row r="287" spans="1:22" s="136" customFormat="1">
      <c r="A287" s="250"/>
      <c r="B287" s="250"/>
      <c r="C287" s="250"/>
      <c r="D287" s="250"/>
      <c r="E287" s="250"/>
      <c r="F287" s="250"/>
      <c r="G287" s="250"/>
      <c r="H287" s="250"/>
      <c r="I287" s="250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</row>
    <row r="288" spans="1:22" s="136" customFormat="1">
      <c r="A288" s="250"/>
      <c r="B288" s="250"/>
      <c r="C288" s="250"/>
      <c r="D288" s="250"/>
      <c r="E288" s="250"/>
      <c r="F288" s="250"/>
      <c r="G288" s="250"/>
      <c r="H288" s="250"/>
      <c r="I288" s="250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</row>
    <row r="289" spans="1:22" s="136" customFormat="1">
      <c r="A289" s="250"/>
      <c r="B289" s="250"/>
      <c r="C289" s="250"/>
      <c r="D289" s="250"/>
      <c r="E289" s="250"/>
      <c r="F289" s="250"/>
      <c r="G289" s="250"/>
      <c r="H289" s="250"/>
      <c r="I289" s="250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</row>
    <row r="290" spans="1:22" s="136" customFormat="1">
      <c r="A290" s="250"/>
      <c r="B290" s="250"/>
      <c r="C290" s="250"/>
      <c r="D290" s="250"/>
      <c r="E290" s="250"/>
      <c r="F290" s="250"/>
      <c r="G290" s="250"/>
      <c r="H290" s="250"/>
      <c r="I290" s="250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</row>
    <row r="291" spans="1:22" s="136" customFormat="1">
      <c r="A291" s="250"/>
      <c r="B291" s="250"/>
      <c r="C291" s="250"/>
      <c r="D291" s="250"/>
      <c r="E291" s="250"/>
      <c r="F291" s="250"/>
      <c r="G291" s="250"/>
      <c r="H291" s="250"/>
      <c r="I291" s="250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</row>
    <row r="292" spans="1:22" s="136" customFormat="1">
      <c r="A292" s="250"/>
      <c r="B292" s="250"/>
      <c r="C292" s="250"/>
      <c r="D292" s="250"/>
      <c r="E292" s="250"/>
      <c r="F292" s="250"/>
      <c r="G292" s="250"/>
      <c r="H292" s="250"/>
      <c r="I292" s="250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</row>
    <row r="293" spans="1:22" s="136" customFormat="1">
      <c r="A293" s="250"/>
      <c r="B293" s="250"/>
      <c r="C293" s="250"/>
      <c r="D293" s="250"/>
      <c r="E293" s="250"/>
      <c r="F293" s="250"/>
      <c r="G293" s="250"/>
      <c r="H293" s="250"/>
      <c r="I293" s="250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</row>
    <row r="294" spans="1:22" s="136" customFormat="1">
      <c r="A294" s="250"/>
      <c r="B294" s="250"/>
      <c r="C294" s="250"/>
      <c r="D294" s="250"/>
      <c r="E294" s="250"/>
      <c r="F294" s="250"/>
      <c r="G294" s="250"/>
      <c r="H294" s="250"/>
      <c r="I294" s="250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</row>
    <row r="295" spans="1:22" s="136" customFormat="1">
      <c r="A295" s="250"/>
      <c r="B295" s="250"/>
      <c r="C295" s="250"/>
      <c r="D295" s="250"/>
      <c r="E295" s="250"/>
      <c r="F295" s="250"/>
      <c r="G295" s="250"/>
      <c r="H295" s="250"/>
      <c r="I295" s="250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</row>
    <row r="296" spans="1:22" s="136" customFormat="1">
      <c r="A296" s="250"/>
      <c r="B296" s="250"/>
      <c r="C296" s="250"/>
      <c r="D296" s="250"/>
      <c r="E296" s="250"/>
      <c r="F296" s="250"/>
      <c r="G296" s="250"/>
      <c r="H296" s="250"/>
      <c r="I296" s="250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</row>
    <row r="297" spans="1:22" s="136" customFormat="1">
      <c r="A297" s="250"/>
      <c r="B297" s="250"/>
      <c r="C297" s="250"/>
      <c r="D297" s="250"/>
      <c r="E297" s="250"/>
      <c r="F297" s="250"/>
      <c r="G297" s="250"/>
      <c r="H297" s="250"/>
      <c r="I297" s="250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</row>
    <row r="298" spans="1:22" s="136" customFormat="1">
      <c r="A298" s="250"/>
      <c r="B298" s="250"/>
      <c r="C298" s="250"/>
      <c r="D298" s="250"/>
      <c r="E298" s="250"/>
      <c r="F298" s="250"/>
      <c r="G298" s="250"/>
      <c r="H298" s="250"/>
      <c r="I298" s="250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</row>
    <row r="299" spans="1:22" s="136" customFormat="1">
      <c r="A299" s="250"/>
      <c r="B299" s="250"/>
      <c r="C299" s="250"/>
      <c r="D299" s="250"/>
      <c r="E299" s="250"/>
      <c r="F299" s="250"/>
      <c r="G299" s="250"/>
      <c r="H299" s="250"/>
      <c r="I299" s="250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</row>
    <row r="300" spans="1:22" s="136" customFormat="1">
      <c r="A300" s="250"/>
      <c r="B300" s="250"/>
      <c r="C300" s="250"/>
      <c r="D300" s="250"/>
      <c r="E300" s="250"/>
      <c r="F300" s="250"/>
      <c r="G300" s="250"/>
      <c r="H300" s="250"/>
      <c r="I300" s="250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</row>
    <row r="301" spans="1:22" s="136" customFormat="1">
      <c r="A301" s="250"/>
      <c r="B301" s="250"/>
      <c r="C301" s="250"/>
      <c r="D301" s="250"/>
      <c r="E301" s="250"/>
      <c r="F301" s="250"/>
      <c r="G301" s="250"/>
      <c r="H301" s="250"/>
      <c r="I301" s="250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</row>
    <row r="302" spans="1:22" s="136" customFormat="1">
      <c r="A302" s="250"/>
      <c r="B302" s="250"/>
      <c r="C302" s="250"/>
      <c r="D302" s="250"/>
      <c r="E302" s="250"/>
      <c r="F302" s="250"/>
      <c r="G302" s="250"/>
      <c r="H302" s="250"/>
      <c r="I302" s="250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</row>
    <row r="303" spans="1:22" s="136" customFormat="1">
      <c r="A303" s="250"/>
      <c r="B303" s="250"/>
      <c r="C303" s="250"/>
      <c r="D303" s="250"/>
      <c r="E303" s="250"/>
      <c r="F303" s="250"/>
      <c r="G303" s="250"/>
      <c r="H303" s="250"/>
      <c r="I303" s="250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</row>
    <row r="304" spans="1:22" s="136" customFormat="1">
      <c r="A304" s="250"/>
      <c r="B304" s="250"/>
      <c r="C304" s="250"/>
      <c r="D304" s="250"/>
      <c r="E304" s="250"/>
      <c r="F304" s="250"/>
      <c r="G304" s="250"/>
      <c r="H304" s="250"/>
      <c r="I304" s="250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</row>
    <row r="305" spans="1:22" s="136" customFormat="1">
      <c r="A305" s="250"/>
      <c r="B305" s="250"/>
      <c r="C305" s="250"/>
      <c r="D305" s="250"/>
      <c r="E305" s="250"/>
      <c r="F305" s="250"/>
      <c r="G305" s="250"/>
      <c r="H305" s="250"/>
      <c r="I305" s="250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</row>
    <row r="306" spans="1:22" s="136" customFormat="1">
      <c r="A306" s="250"/>
      <c r="B306" s="250"/>
      <c r="C306" s="250"/>
      <c r="D306" s="250"/>
      <c r="E306" s="250"/>
      <c r="F306" s="250"/>
      <c r="G306" s="250"/>
      <c r="H306" s="250"/>
      <c r="I306" s="250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</row>
    <row r="307" spans="1:22" s="136" customFormat="1">
      <c r="A307" s="250"/>
      <c r="B307" s="250"/>
      <c r="C307" s="250"/>
      <c r="D307" s="250"/>
      <c r="E307" s="250"/>
      <c r="F307" s="250"/>
      <c r="G307" s="250"/>
      <c r="H307" s="250"/>
      <c r="I307" s="250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</row>
    <row r="308" spans="1:22" s="136" customFormat="1">
      <c r="A308" s="250"/>
      <c r="B308" s="250"/>
      <c r="C308" s="250"/>
      <c r="D308" s="250"/>
      <c r="E308" s="250"/>
      <c r="F308" s="250"/>
      <c r="G308" s="250"/>
      <c r="H308" s="250"/>
      <c r="I308" s="250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</row>
    <row r="309" spans="1:22" s="136" customFormat="1">
      <c r="A309" s="250"/>
      <c r="B309" s="250"/>
      <c r="C309" s="250"/>
      <c r="D309" s="250"/>
      <c r="E309" s="250"/>
      <c r="F309" s="250"/>
      <c r="G309" s="250"/>
      <c r="H309" s="250"/>
      <c r="I309" s="250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</row>
    <row r="310" spans="1:22" s="136" customFormat="1">
      <c r="A310" s="250"/>
      <c r="B310" s="250"/>
      <c r="C310" s="250"/>
      <c r="D310" s="250"/>
      <c r="E310" s="250"/>
      <c r="F310" s="250"/>
      <c r="G310" s="250"/>
      <c r="H310" s="250"/>
      <c r="I310" s="250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</row>
    <row r="311" spans="1:22" s="136" customFormat="1">
      <c r="A311" s="250"/>
      <c r="B311" s="250"/>
      <c r="C311" s="250"/>
      <c r="D311" s="250"/>
      <c r="E311" s="250"/>
      <c r="F311" s="250"/>
      <c r="G311" s="250"/>
      <c r="H311" s="250"/>
      <c r="I311" s="250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</row>
    <row r="312" spans="1:22" s="136" customFormat="1">
      <c r="A312" s="250"/>
      <c r="B312" s="250"/>
      <c r="C312" s="250"/>
      <c r="D312" s="250"/>
      <c r="E312" s="250"/>
      <c r="F312" s="250"/>
      <c r="G312" s="250"/>
      <c r="H312" s="250"/>
      <c r="I312" s="250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</row>
    <row r="313" spans="1:22" s="136" customFormat="1">
      <c r="A313" s="250"/>
      <c r="B313" s="250"/>
      <c r="C313" s="250"/>
      <c r="D313" s="250"/>
      <c r="E313" s="250"/>
      <c r="F313" s="250"/>
      <c r="G313" s="250"/>
      <c r="H313" s="250"/>
      <c r="I313" s="250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</row>
    <row r="314" spans="1:22" s="136" customFormat="1">
      <c r="A314" s="250"/>
      <c r="B314" s="250"/>
      <c r="C314" s="250"/>
      <c r="D314" s="250"/>
      <c r="E314" s="250"/>
      <c r="F314" s="250"/>
      <c r="G314" s="250"/>
      <c r="H314" s="250"/>
      <c r="I314" s="250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</row>
    <row r="315" spans="1:22" s="136" customFormat="1">
      <c r="A315" s="250"/>
      <c r="B315" s="250"/>
      <c r="C315" s="250"/>
      <c r="D315" s="250"/>
      <c r="E315" s="250"/>
      <c r="F315" s="250"/>
      <c r="G315" s="250"/>
      <c r="H315" s="250"/>
      <c r="I315" s="250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</row>
    <row r="316" spans="1:22" s="136" customFormat="1">
      <c r="A316" s="250"/>
      <c r="B316" s="250"/>
      <c r="C316" s="250"/>
      <c r="D316" s="250"/>
      <c r="E316" s="250"/>
      <c r="F316" s="250"/>
      <c r="G316" s="250"/>
      <c r="H316" s="250"/>
      <c r="I316" s="250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</row>
    <row r="317" spans="1:22" s="136" customFormat="1">
      <c r="A317" s="250"/>
      <c r="B317" s="250"/>
      <c r="C317" s="250"/>
      <c r="D317" s="250"/>
      <c r="E317" s="250"/>
      <c r="F317" s="250"/>
      <c r="G317" s="250"/>
      <c r="H317" s="250"/>
      <c r="I317" s="250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</row>
    <row r="318" spans="1:22" s="136" customFormat="1">
      <c r="A318" s="250"/>
      <c r="B318" s="250"/>
      <c r="C318" s="250"/>
      <c r="D318" s="250"/>
      <c r="E318" s="250"/>
      <c r="F318" s="250"/>
      <c r="G318" s="250"/>
      <c r="H318" s="250"/>
      <c r="I318" s="250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</row>
    <row r="319" spans="1:22" s="136" customFormat="1">
      <c r="A319" s="250"/>
      <c r="B319" s="250"/>
      <c r="C319" s="250"/>
      <c r="D319" s="250"/>
      <c r="E319" s="250"/>
      <c r="F319" s="250"/>
      <c r="G319" s="250"/>
      <c r="H319" s="250"/>
      <c r="I319" s="250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</row>
    <row r="320" spans="1:22" s="136" customFormat="1">
      <c r="A320" s="250"/>
      <c r="B320" s="250"/>
      <c r="C320" s="250"/>
      <c r="D320" s="250"/>
      <c r="E320" s="250"/>
      <c r="F320" s="250"/>
      <c r="G320" s="250"/>
      <c r="H320" s="250"/>
      <c r="I320" s="250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</row>
    <row r="321" spans="1:22" s="136" customFormat="1">
      <c r="A321" s="250"/>
      <c r="B321" s="250"/>
      <c r="C321" s="250"/>
      <c r="D321" s="250"/>
      <c r="E321" s="250"/>
      <c r="F321" s="250"/>
      <c r="G321" s="250"/>
      <c r="H321" s="250"/>
      <c r="I321" s="250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</row>
    <row r="322" spans="1:22" s="136" customFormat="1">
      <c r="A322" s="250"/>
      <c r="B322" s="250"/>
      <c r="C322" s="250"/>
      <c r="D322" s="250"/>
      <c r="E322" s="250"/>
      <c r="F322" s="250"/>
      <c r="G322" s="250"/>
      <c r="H322" s="250"/>
      <c r="I322" s="250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</row>
    <row r="323" spans="1:22" s="136" customFormat="1">
      <c r="A323" s="250"/>
      <c r="B323" s="250"/>
      <c r="C323" s="250"/>
      <c r="D323" s="250"/>
      <c r="E323" s="250"/>
      <c r="F323" s="250"/>
      <c r="G323" s="250"/>
      <c r="H323" s="250"/>
      <c r="I323" s="250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</row>
    <row r="324" spans="1:22" s="136" customFormat="1">
      <c r="A324" s="250"/>
      <c r="B324" s="250"/>
      <c r="C324" s="250"/>
      <c r="D324" s="250"/>
      <c r="E324" s="250"/>
      <c r="F324" s="250"/>
      <c r="G324" s="250"/>
      <c r="H324" s="250"/>
      <c r="I324" s="250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</row>
    <row r="325" spans="1:22" s="136" customFormat="1">
      <c r="A325" s="250"/>
      <c r="B325" s="250"/>
      <c r="C325" s="250"/>
      <c r="D325" s="250"/>
      <c r="E325" s="250"/>
      <c r="F325" s="250"/>
      <c r="G325" s="250"/>
      <c r="H325" s="250"/>
      <c r="I325" s="250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</row>
    <row r="326" spans="1:22" s="136" customFormat="1">
      <c r="A326" s="250"/>
      <c r="B326" s="250"/>
      <c r="C326" s="250"/>
      <c r="D326" s="250"/>
      <c r="E326" s="250"/>
      <c r="F326" s="250"/>
      <c r="G326" s="250"/>
      <c r="H326" s="250"/>
      <c r="I326" s="250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</row>
    <row r="327" spans="1:22" s="136" customFormat="1">
      <c r="A327" s="250"/>
      <c r="B327" s="250"/>
      <c r="C327" s="250"/>
      <c r="D327" s="250"/>
      <c r="E327" s="250"/>
      <c r="F327" s="250"/>
      <c r="G327" s="250"/>
      <c r="H327" s="250"/>
      <c r="I327" s="250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</row>
    <row r="328" spans="1:22" s="136" customFormat="1">
      <c r="A328" s="250"/>
      <c r="B328" s="250"/>
      <c r="C328" s="250"/>
      <c r="D328" s="250"/>
      <c r="E328" s="250"/>
      <c r="F328" s="250"/>
      <c r="G328" s="250"/>
      <c r="H328" s="250"/>
      <c r="I328" s="250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</row>
    <row r="329" spans="1:22" s="136" customFormat="1">
      <c r="A329" s="250"/>
      <c r="B329" s="250"/>
      <c r="C329" s="250"/>
      <c r="D329" s="250"/>
      <c r="E329" s="250"/>
      <c r="F329" s="250"/>
      <c r="G329" s="250"/>
      <c r="H329" s="250"/>
      <c r="I329" s="250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</row>
    <row r="330" spans="1:22" s="136" customFormat="1">
      <c r="A330" s="250"/>
      <c r="B330" s="250"/>
      <c r="C330" s="250"/>
      <c r="D330" s="250"/>
      <c r="E330" s="250"/>
      <c r="F330" s="250"/>
      <c r="G330" s="250"/>
      <c r="H330" s="250"/>
      <c r="I330" s="250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</row>
    <row r="331" spans="1:22" s="136" customFormat="1">
      <c r="A331" s="250"/>
      <c r="B331" s="250"/>
      <c r="C331" s="250"/>
      <c r="D331" s="250"/>
      <c r="E331" s="250"/>
      <c r="F331" s="250"/>
      <c r="G331" s="250"/>
      <c r="H331" s="250"/>
      <c r="I331" s="250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</row>
    <row r="332" spans="1:22" s="136" customFormat="1">
      <c r="A332" s="250"/>
      <c r="B332" s="250"/>
      <c r="C332" s="250"/>
      <c r="D332" s="250"/>
      <c r="E332" s="250"/>
      <c r="F332" s="250"/>
      <c r="G332" s="250"/>
      <c r="H332" s="250"/>
      <c r="I332" s="250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</row>
    <row r="333" spans="1:22" s="136" customFormat="1">
      <c r="A333" s="250"/>
      <c r="B333" s="250"/>
      <c r="C333" s="250"/>
      <c r="D333" s="250"/>
      <c r="E333" s="250"/>
      <c r="F333" s="250"/>
      <c r="G333" s="250"/>
      <c r="H333" s="250"/>
      <c r="I333" s="250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</row>
    <row r="334" spans="1:22" s="136" customFormat="1">
      <c r="A334" s="250"/>
      <c r="B334" s="250"/>
      <c r="C334" s="250"/>
      <c r="D334" s="250"/>
      <c r="E334" s="250"/>
      <c r="F334" s="250"/>
      <c r="G334" s="250"/>
      <c r="H334" s="250"/>
      <c r="I334" s="250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</row>
    <row r="335" spans="1:22" s="136" customFormat="1">
      <c r="A335" s="250"/>
      <c r="B335" s="250"/>
      <c r="C335" s="250"/>
      <c r="D335" s="250"/>
      <c r="E335" s="250"/>
      <c r="F335" s="250"/>
      <c r="G335" s="250"/>
      <c r="H335" s="250"/>
      <c r="I335" s="250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</row>
    <row r="336" spans="1:22" s="136" customFormat="1">
      <c r="A336" s="250"/>
      <c r="B336" s="250"/>
      <c r="C336" s="250"/>
      <c r="D336" s="250"/>
      <c r="E336" s="250"/>
      <c r="F336" s="250"/>
      <c r="G336" s="250"/>
      <c r="H336" s="250"/>
      <c r="I336" s="250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</row>
    <row r="337" spans="1:22" s="136" customFormat="1">
      <c r="A337" s="250"/>
      <c r="B337" s="250"/>
      <c r="C337" s="250"/>
      <c r="D337" s="250"/>
      <c r="E337" s="250"/>
      <c r="F337" s="250"/>
      <c r="G337" s="250"/>
      <c r="H337" s="250"/>
      <c r="I337" s="250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</row>
    <row r="338" spans="1:22" s="136" customFormat="1">
      <c r="A338" s="250"/>
      <c r="B338" s="250"/>
      <c r="C338" s="250"/>
      <c r="D338" s="250"/>
      <c r="E338" s="250"/>
      <c r="F338" s="250"/>
      <c r="G338" s="250"/>
      <c r="H338" s="250"/>
      <c r="I338" s="250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</row>
    <row r="339" spans="1:22" s="136" customFormat="1">
      <c r="A339" s="250"/>
      <c r="B339" s="250"/>
      <c r="C339" s="250"/>
      <c r="D339" s="250"/>
      <c r="E339" s="250"/>
      <c r="F339" s="250"/>
      <c r="G339" s="250"/>
      <c r="H339" s="250"/>
      <c r="I339" s="250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</row>
    <row r="340" spans="1:22" s="136" customFormat="1">
      <c r="A340" s="250"/>
      <c r="B340" s="250"/>
      <c r="C340" s="250"/>
      <c r="D340" s="250"/>
      <c r="E340" s="250"/>
      <c r="F340" s="250"/>
      <c r="G340" s="250"/>
      <c r="H340" s="250"/>
      <c r="I340" s="250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</row>
    <row r="341" spans="1:22" s="136" customFormat="1">
      <c r="A341" s="250"/>
      <c r="B341" s="250"/>
      <c r="C341" s="250"/>
      <c r="D341" s="250"/>
      <c r="E341" s="250"/>
      <c r="F341" s="250"/>
      <c r="G341" s="250"/>
      <c r="H341" s="250"/>
      <c r="I341" s="250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</row>
    <row r="342" spans="1:22" s="136" customFormat="1">
      <c r="A342" s="250"/>
      <c r="B342" s="250"/>
      <c r="C342" s="250"/>
      <c r="D342" s="250"/>
      <c r="E342" s="250"/>
      <c r="F342" s="250"/>
      <c r="G342" s="250"/>
      <c r="H342" s="250"/>
      <c r="I342" s="250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</row>
    <row r="343" spans="1:22" s="136" customFormat="1">
      <c r="A343" s="250"/>
      <c r="B343" s="250"/>
      <c r="C343" s="250"/>
      <c r="D343" s="250"/>
      <c r="E343" s="250"/>
      <c r="F343" s="250"/>
      <c r="G343" s="250"/>
      <c r="H343" s="250"/>
      <c r="I343" s="250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</row>
    <row r="344" spans="1:22" s="136" customFormat="1">
      <c r="A344" s="250"/>
      <c r="B344" s="250"/>
      <c r="C344" s="250"/>
      <c r="D344" s="250"/>
      <c r="E344" s="250"/>
      <c r="F344" s="250"/>
      <c r="G344" s="250"/>
      <c r="H344" s="250"/>
      <c r="I344" s="250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</row>
    <row r="345" spans="1:22" s="136" customFormat="1">
      <c r="A345" s="250"/>
      <c r="B345" s="250"/>
      <c r="C345" s="250"/>
      <c r="D345" s="250"/>
      <c r="E345" s="250"/>
      <c r="F345" s="250"/>
      <c r="G345" s="250"/>
      <c r="H345" s="250"/>
      <c r="I345" s="250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</row>
    <row r="346" spans="1:22" s="136" customFormat="1">
      <c r="A346" s="250"/>
      <c r="B346" s="250"/>
      <c r="C346" s="250"/>
      <c r="D346" s="250"/>
      <c r="E346" s="250"/>
      <c r="F346" s="250"/>
      <c r="G346" s="250"/>
      <c r="H346" s="250"/>
      <c r="I346" s="250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</row>
    <row r="347" spans="1:22" s="136" customFormat="1">
      <c r="A347" s="250"/>
      <c r="B347" s="250"/>
      <c r="C347" s="250"/>
      <c r="D347" s="250"/>
      <c r="E347" s="250"/>
      <c r="F347" s="250"/>
      <c r="G347" s="250"/>
      <c r="H347" s="250"/>
      <c r="I347" s="250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</row>
    <row r="348" spans="1:22" s="136" customFormat="1">
      <c r="A348" s="250"/>
      <c r="B348" s="250"/>
      <c r="C348" s="250"/>
      <c r="D348" s="250"/>
      <c r="E348" s="250"/>
      <c r="F348" s="250"/>
      <c r="G348" s="250"/>
      <c r="H348" s="250"/>
      <c r="I348" s="250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</row>
    <row r="349" spans="1:22" s="136" customFormat="1">
      <c r="A349" s="250"/>
      <c r="B349" s="250"/>
      <c r="C349" s="250"/>
      <c r="D349" s="250"/>
      <c r="E349" s="250"/>
      <c r="F349" s="250"/>
      <c r="G349" s="250"/>
      <c r="H349" s="250"/>
      <c r="I349" s="250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</row>
    <row r="350" spans="1:22" s="136" customFormat="1">
      <c r="A350" s="250"/>
      <c r="B350" s="250"/>
      <c r="C350" s="250"/>
      <c r="D350" s="250"/>
      <c r="E350" s="250"/>
      <c r="F350" s="250"/>
      <c r="G350" s="250"/>
      <c r="H350" s="250"/>
      <c r="I350" s="250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</row>
    <row r="351" spans="1:22" s="136" customFormat="1">
      <c r="A351" s="250"/>
      <c r="B351" s="250"/>
      <c r="C351" s="250"/>
      <c r="D351" s="250"/>
      <c r="E351" s="250"/>
      <c r="F351" s="250"/>
      <c r="G351" s="250"/>
      <c r="H351" s="250"/>
      <c r="I351" s="250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</row>
    <row r="352" spans="1:22" s="136" customFormat="1">
      <c r="A352" s="250"/>
      <c r="B352" s="250"/>
      <c r="C352" s="250"/>
      <c r="D352" s="250"/>
      <c r="E352" s="250"/>
      <c r="F352" s="250"/>
      <c r="G352" s="250"/>
      <c r="H352" s="250"/>
      <c r="I352" s="250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</row>
    <row r="353" spans="1:22" s="136" customFormat="1">
      <c r="A353" s="250"/>
      <c r="B353" s="250"/>
      <c r="C353" s="250"/>
      <c r="D353" s="250"/>
      <c r="E353" s="250"/>
      <c r="F353" s="250"/>
      <c r="G353" s="250"/>
      <c r="H353" s="250"/>
      <c r="I353" s="250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</row>
    <row r="354" spans="1:22" s="136" customFormat="1">
      <c r="A354" s="250"/>
      <c r="B354" s="250"/>
      <c r="C354" s="250"/>
      <c r="D354" s="250"/>
      <c r="E354" s="250"/>
      <c r="F354" s="250"/>
      <c r="G354" s="250"/>
      <c r="H354" s="250"/>
      <c r="I354" s="250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</row>
    <row r="355" spans="1:22" s="136" customFormat="1">
      <c r="A355" s="250"/>
      <c r="B355" s="250"/>
      <c r="C355" s="250"/>
      <c r="D355" s="250"/>
      <c r="E355" s="250"/>
      <c r="F355" s="250"/>
      <c r="G355" s="250"/>
      <c r="H355" s="250"/>
      <c r="I355" s="250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</row>
    <row r="356" spans="1:22" s="136" customFormat="1">
      <c r="A356" s="250"/>
      <c r="B356" s="250"/>
      <c r="C356" s="250"/>
      <c r="D356" s="250"/>
      <c r="E356" s="250"/>
      <c r="F356" s="250"/>
      <c r="G356" s="250"/>
      <c r="H356" s="250"/>
      <c r="I356" s="250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</row>
    <row r="357" spans="1:22" s="136" customFormat="1">
      <c r="A357" s="250"/>
      <c r="B357" s="250"/>
      <c r="C357" s="250"/>
      <c r="D357" s="250"/>
      <c r="E357" s="250"/>
      <c r="F357" s="250"/>
      <c r="G357" s="250"/>
      <c r="H357" s="250"/>
      <c r="I357" s="250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</row>
    <row r="358" spans="1:22" s="136" customFormat="1">
      <c r="A358" s="250"/>
      <c r="B358" s="250"/>
      <c r="C358" s="250"/>
      <c r="D358" s="250"/>
      <c r="E358" s="250"/>
      <c r="F358" s="250"/>
      <c r="G358" s="250"/>
      <c r="H358" s="250"/>
      <c r="I358" s="250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</row>
    <row r="359" spans="1:22" s="136" customFormat="1">
      <c r="A359" s="250"/>
      <c r="B359" s="250"/>
      <c r="C359" s="250"/>
      <c r="D359" s="250"/>
      <c r="E359" s="250"/>
      <c r="F359" s="250"/>
      <c r="G359" s="250"/>
      <c r="H359" s="250"/>
      <c r="I359" s="250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</row>
    <row r="360" spans="1:22" s="136" customFormat="1">
      <c r="A360" s="250"/>
      <c r="B360" s="250"/>
      <c r="C360" s="250"/>
      <c r="D360" s="250"/>
      <c r="E360" s="250"/>
      <c r="F360" s="250"/>
      <c r="G360" s="250"/>
      <c r="H360" s="250"/>
      <c r="I360" s="250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</row>
    <row r="361" spans="1:22" s="136" customFormat="1">
      <c r="A361" s="250"/>
      <c r="B361" s="250"/>
      <c r="C361" s="250"/>
      <c r="D361" s="250"/>
      <c r="E361" s="250"/>
      <c r="F361" s="250"/>
      <c r="G361" s="250"/>
      <c r="H361" s="250"/>
      <c r="I361" s="250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</row>
    <row r="362" spans="1:22" s="136" customFormat="1">
      <c r="A362" s="250"/>
      <c r="B362" s="250"/>
      <c r="C362" s="250"/>
      <c r="D362" s="250"/>
      <c r="E362" s="250"/>
      <c r="F362" s="250"/>
      <c r="G362" s="250"/>
      <c r="H362" s="250"/>
      <c r="I362" s="250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</row>
    <row r="363" spans="1:22" s="136" customFormat="1">
      <c r="A363" s="250"/>
      <c r="B363" s="250"/>
      <c r="C363" s="250"/>
      <c r="D363" s="250"/>
      <c r="E363" s="250"/>
      <c r="F363" s="250"/>
      <c r="G363" s="250"/>
      <c r="H363" s="250"/>
      <c r="I363" s="250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</row>
    <row r="364" spans="1:22" s="136" customFormat="1">
      <c r="A364" s="250"/>
      <c r="B364" s="250"/>
      <c r="C364" s="250"/>
      <c r="D364" s="250"/>
      <c r="E364" s="250"/>
      <c r="F364" s="250"/>
      <c r="G364" s="250"/>
      <c r="H364" s="250"/>
      <c r="I364" s="250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</row>
    <row r="365" spans="1:22" s="136" customFormat="1">
      <c r="A365" s="250"/>
      <c r="B365" s="250"/>
      <c r="C365" s="250"/>
      <c r="D365" s="250"/>
      <c r="E365" s="250"/>
      <c r="F365" s="250"/>
      <c r="G365" s="250"/>
      <c r="H365" s="250"/>
      <c r="I365" s="250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</row>
    <row r="366" spans="1:22" s="136" customFormat="1">
      <c r="A366" s="250"/>
      <c r="B366" s="250"/>
      <c r="C366" s="250"/>
      <c r="D366" s="250"/>
      <c r="E366" s="250"/>
      <c r="F366" s="250"/>
      <c r="G366" s="250"/>
      <c r="H366" s="250"/>
      <c r="I366" s="250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</row>
    <row r="367" spans="1:22" s="136" customFormat="1">
      <c r="A367" s="250"/>
      <c r="B367" s="250"/>
      <c r="C367" s="250"/>
      <c r="D367" s="250"/>
      <c r="E367" s="250"/>
      <c r="F367" s="250"/>
      <c r="G367" s="250"/>
      <c r="H367" s="250"/>
      <c r="I367" s="250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</row>
    <row r="368" spans="1:22" s="136" customFormat="1">
      <c r="A368" s="250"/>
      <c r="B368" s="250"/>
      <c r="C368" s="250"/>
      <c r="D368" s="250"/>
      <c r="E368" s="250"/>
      <c r="F368" s="250"/>
      <c r="G368" s="250"/>
      <c r="H368" s="250"/>
      <c r="I368" s="250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</row>
    <row r="369" spans="1:22" s="136" customFormat="1">
      <c r="A369" s="250"/>
      <c r="B369" s="250"/>
      <c r="C369" s="250"/>
      <c r="D369" s="250"/>
      <c r="E369" s="250"/>
      <c r="F369" s="250"/>
      <c r="G369" s="250"/>
      <c r="H369" s="250"/>
      <c r="I369" s="250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</row>
    <row r="370" spans="1:22" s="136" customFormat="1">
      <c r="A370" s="250"/>
      <c r="B370" s="250"/>
      <c r="C370" s="250"/>
      <c r="D370" s="250"/>
      <c r="E370" s="250"/>
      <c r="F370" s="250"/>
      <c r="G370" s="250"/>
      <c r="H370" s="250"/>
      <c r="I370" s="250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</row>
    <row r="371" spans="1:22" s="136" customFormat="1">
      <c r="A371" s="250"/>
      <c r="B371" s="250"/>
      <c r="C371" s="250"/>
      <c r="D371" s="250"/>
      <c r="E371" s="250"/>
      <c r="F371" s="250"/>
      <c r="G371" s="250"/>
      <c r="H371" s="250"/>
      <c r="I371" s="250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</row>
    <row r="372" spans="1:22" s="136" customFormat="1">
      <c r="A372" s="250"/>
      <c r="B372" s="250"/>
      <c r="C372" s="250"/>
      <c r="D372" s="250"/>
      <c r="E372" s="250"/>
      <c r="F372" s="250"/>
      <c r="G372" s="250"/>
      <c r="H372" s="250"/>
      <c r="I372" s="250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</row>
    <row r="373" spans="1:22" s="136" customFormat="1">
      <c r="A373" s="250"/>
      <c r="B373" s="250"/>
      <c r="C373" s="250"/>
      <c r="D373" s="250"/>
      <c r="E373" s="250"/>
      <c r="F373" s="250"/>
      <c r="G373" s="250"/>
      <c r="H373" s="250"/>
      <c r="I373" s="250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</row>
    <row r="374" spans="1:22" s="136" customFormat="1">
      <c r="A374" s="250"/>
      <c r="B374" s="250"/>
      <c r="C374" s="250"/>
      <c r="D374" s="250"/>
      <c r="E374" s="250"/>
      <c r="F374" s="250"/>
      <c r="G374" s="250"/>
      <c r="H374" s="250"/>
      <c r="I374" s="250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</row>
    <row r="375" spans="1:22" s="136" customFormat="1">
      <c r="A375" s="250"/>
      <c r="B375" s="250"/>
      <c r="C375" s="250"/>
      <c r="D375" s="250"/>
      <c r="E375" s="250"/>
      <c r="F375" s="250"/>
      <c r="G375" s="250"/>
      <c r="H375" s="250"/>
      <c r="I375" s="250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</row>
    <row r="376" spans="1:22" s="136" customFormat="1">
      <c r="A376" s="250"/>
      <c r="B376" s="250"/>
      <c r="C376" s="250"/>
      <c r="D376" s="250"/>
      <c r="E376" s="250"/>
      <c r="F376" s="250"/>
      <c r="G376" s="250"/>
      <c r="H376" s="250"/>
      <c r="I376" s="250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</row>
    <row r="377" spans="1:22" s="136" customFormat="1">
      <c r="A377" s="250"/>
      <c r="B377" s="250"/>
      <c r="C377" s="250"/>
      <c r="D377" s="250"/>
      <c r="E377" s="250"/>
      <c r="F377" s="250"/>
      <c r="G377" s="250"/>
      <c r="H377" s="250"/>
      <c r="I377" s="250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</row>
    <row r="378" spans="1:22" s="136" customFormat="1">
      <c r="A378" s="250"/>
      <c r="B378" s="250"/>
      <c r="C378" s="250"/>
      <c r="D378" s="250"/>
      <c r="E378" s="250"/>
      <c r="F378" s="250"/>
      <c r="G378" s="250"/>
      <c r="H378" s="250"/>
      <c r="I378" s="250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</row>
    <row r="379" spans="1:22" s="136" customFormat="1">
      <c r="A379" s="250"/>
      <c r="B379" s="250"/>
      <c r="C379" s="250"/>
      <c r="D379" s="250"/>
      <c r="E379" s="250"/>
      <c r="F379" s="250"/>
      <c r="G379" s="250"/>
      <c r="H379" s="250"/>
      <c r="I379" s="250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</row>
    <row r="380" spans="1:22" s="136" customFormat="1">
      <c r="A380" s="250"/>
      <c r="B380" s="250"/>
      <c r="C380" s="250"/>
      <c r="D380" s="250"/>
      <c r="E380" s="250"/>
      <c r="F380" s="250"/>
      <c r="G380" s="250"/>
      <c r="H380" s="250"/>
      <c r="I380" s="250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</row>
    <row r="381" spans="1:22" s="136" customFormat="1">
      <c r="A381" s="250"/>
      <c r="B381" s="250"/>
      <c r="C381" s="250"/>
      <c r="D381" s="250"/>
      <c r="E381" s="250"/>
      <c r="F381" s="250"/>
      <c r="G381" s="250"/>
      <c r="H381" s="250"/>
      <c r="I381" s="250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</row>
    <row r="382" spans="1:22" s="136" customFormat="1">
      <c r="A382" s="250"/>
      <c r="B382" s="250"/>
      <c r="C382" s="250"/>
      <c r="D382" s="250"/>
      <c r="E382" s="250"/>
      <c r="F382" s="250"/>
      <c r="G382" s="250"/>
      <c r="H382" s="250"/>
      <c r="I382" s="250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</row>
    <row r="383" spans="1:22" s="136" customFormat="1">
      <c r="A383" s="250"/>
      <c r="B383" s="250"/>
      <c r="C383" s="250"/>
      <c r="D383" s="250"/>
      <c r="E383" s="250"/>
      <c r="F383" s="250"/>
      <c r="G383" s="250"/>
      <c r="H383" s="250"/>
      <c r="I383" s="250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</row>
    <row r="384" spans="1:22" s="136" customFormat="1">
      <c r="A384" s="250"/>
      <c r="B384" s="250"/>
      <c r="C384" s="250"/>
      <c r="D384" s="250"/>
      <c r="E384" s="250"/>
      <c r="F384" s="250"/>
      <c r="G384" s="250"/>
      <c r="H384" s="250"/>
      <c r="I384" s="250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</row>
    <row r="385" spans="1:22" s="136" customFormat="1">
      <c r="A385" s="250"/>
      <c r="B385" s="250"/>
      <c r="C385" s="250"/>
      <c r="D385" s="250"/>
      <c r="E385" s="250"/>
      <c r="F385" s="250"/>
      <c r="G385" s="250"/>
      <c r="H385" s="250"/>
      <c r="I385" s="250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</row>
    <row r="386" spans="1:22" s="136" customFormat="1">
      <c r="A386" s="250"/>
      <c r="B386" s="250"/>
      <c r="C386" s="250"/>
      <c r="D386" s="250"/>
      <c r="E386" s="250"/>
      <c r="F386" s="250"/>
      <c r="G386" s="250"/>
      <c r="H386" s="250"/>
      <c r="I386" s="250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</row>
    <row r="387" spans="1:22" s="136" customFormat="1">
      <c r="A387" s="250"/>
      <c r="B387" s="250"/>
      <c r="C387" s="250"/>
      <c r="D387" s="250"/>
      <c r="E387" s="250"/>
      <c r="F387" s="250"/>
      <c r="G387" s="250"/>
      <c r="H387" s="250"/>
      <c r="I387" s="250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</row>
    <row r="388" spans="1:22" s="136" customFormat="1">
      <c r="A388" s="250"/>
      <c r="B388" s="250"/>
      <c r="C388" s="250"/>
      <c r="D388" s="250"/>
      <c r="E388" s="250"/>
      <c r="F388" s="250"/>
      <c r="G388" s="250"/>
      <c r="H388" s="250"/>
      <c r="I388" s="250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</row>
    <row r="389" spans="1:22" s="136" customFormat="1">
      <c r="A389" s="250"/>
      <c r="B389" s="250"/>
      <c r="C389" s="250"/>
      <c r="D389" s="250"/>
      <c r="E389" s="250"/>
      <c r="F389" s="250"/>
      <c r="G389" s="250"/>
      <c r="H389" s="250"/>
      <c r="I389" s="250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</row>
    <row r="390" spans="1:22" s="136" customFormat="1">
      <c r="A390" s="250"/>
      <c r="B390" s="250"/>
      <c r="C390" s="250"/>
      <c r="D390" s="250"/>
      <c r="E390" s="250"/>
      <c r="F390" s="250"/>
      <c r="G390" s="250"/>
      <c r="H390" s="250"/>
      <c r="I390" s="250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</row>
    <row r="391" spans="1:22" s="136" customFormat="1">
      <c r="A391" s="250"/>
      <c r="B391" s="250"/>
      <c r="C391" s="250"/>
      <c r="D391" s="250"/>
      <c r="E391" s="250"/>
      <c r="F391" s="250"/>
      <c r="G391" s="250"/>
      <c r="H391" s="250"/>
      <c r="I391" s="250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</row>
    <row r="392" spans="1:22" s="136" customFormat="1">
      <c r="A392" s="250"/>
      <c r="B392" s="250"/>
      <c r="C392" s="250"/>
      <c r="D392" s="250"/>
      <c r="E392" s="250"/>
      <c r="F392" s="250"/>
      <c r="G392" s="250"/>
      <c r="H392" s="250"/>
      <c r="I392" s="250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</row>
    <row r="393" spans="1:22" s="136" customFormat="1">
      <c r="A393" s="250"/>
      <c r="B393" s="250"/>
      <c r="C393" s="250"/>
      <c r="D393" s="250"/>
      <c r="E393" s="250"/>
      <c r="F393" s="250"/>
      <c r="G393" s="250"/>
      <c r="H393" s="250"/>
      <c r="I393" s="250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</row>
    <row r="394" spans="1:22" s="136" customFormat="1"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</row>
    <row r="395" spans="1:22" s="136" customFormat="1"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</row>
    <row r="396" spans="1:22" s="136" customFormat="1"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</row>
    <row r="397" spans="1:22" s="136" customFormat="1"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</row>
    <row r="398" spans="1:22" s="136" customFormat="1"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</row>
    <row r="399" spans="1:22" s="136" customFormat="1"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</row>
    <row r="400" spans="1:22" s="136" customFormat="1"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</row>
    <row r="401" spans="10:23" s="136" customFormat="1"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</row>
    <row r="402" spans="10:23" s="136" customFormat="1"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</row>
    <row r="403" spans="10:23" s="136" customFormat="1"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</row>
    <row r="404" spans="10:23" s="136" customFormat="1"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</row>
    <row r="405" spans="10:23" s="136" customFormat="1"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</row>
    <row r="406" spans="10:23" s="136" customFormat="1"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</row>
    <row r="407" spans="10:23" s="136" customFormat="1"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</row>
    <row r="408" spans="10:23">
      <c r="W408" s="136"/>
    </row>
  </sheetData>
  <autoFilter ref="A1:V39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2"/>
  <sheetViews>
    <sheetView zoomScale="85" zoomScaleNormal="85" workbookViewId="0">
      <selection activeCell="B1" sqref="B1"/>
    </sheetView>
  </sheetViews>
  <sheetFormatPr baseColWidth="10" defaultColWidth="9.109375" defaultRowHeight="14.4"/>
  <cols>
    <col min="1" max="1" width="25" bestFit="1" customWidth="1"/>
    <col min="2" max="2" width="6.5546875" bestFit="1" customWidth="1"/>
    <col min="10" max="10" width="27.88671875" bestFit="1" customWidth="1"/>
    <col min="12" max="12" width="27.88671875" style="159" customWidth="1"/>
    <col min="18" max="18" width="30.88671875" bestFit="1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20" t="s">
        <v>234</v>
      </c>
      <c r="K1" s="37" t="s">
        <v>235</v>
      </c>
      <c r="L1" s="174" t="s">
        <v>2528</v>
      </c>
      <c r="M1" s="37" t="s">
        <v>236</v>
      </c>
      <c r="N1" s="37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t="s">
        <v>1429</v>
      </c>
      <c r="B2" t="s">
        <v>245</v>
      </c>
      <c r="C2" t="s">
        <v>609</v>
      </c>
      <c r="D2" t="s">
        <v>243</v>
      </c>
      <c r="H2">
        <f>COUNTIF($J$2:$J$415,A2)</f>
        <v>1</v>
      </c>
      <c r="J2" s="18" t="s">
        <v>1426</v>
      </c>
      <c r="L2" s="175"/>
      <c r="O2" t="s">
        <v>426</v>
      </c>
      <c r="Q2" t="s">
        <v>1372</v>
      </c>
    </row>
    <row r="3" spans="1:22">
      <c r="A3" t="s">
        <v>1428</v>
      </c>
      <c r="B3" t="s">
        <v>613</v>
      </c>
      <c r="D3" t="s">
        <v>243</v>
      </c>
      <c r="H3">
        <f t="shared" ref="H3:H11" si="0">COUNTIF($J$2:$J$415,A3)</f>
        <v>1</v>
      </c>
      <c r="J3" s="52" t="s">
        <v>1427</v>
      </c>
      <c r="K3" s="9" t="str">
        <f>VLOOKUP(J3,$A$2:$B$11,2,FALSE)</f>
        <v>x4</v>
      </c>
      <c r="L3" s="175" t="str">
        <f t="shared" ref="L3:L12" si="1">J3</f>
        <v>Stock</v>
      </c>
      <c r="O3" t="s">
        <v>243</v>
      </c>
    </row>
    <row r="4" spans="1:22">
      <c r="A4" t="s">
        <v>1375</v>
      </c>
      <c r="B4" t="s">
        <v>1400</v>
      </c>
      <c r="D4" t="s">
        <v>426</v>
      </c>
      <c r="H4">
        <f t="shared" si="0"/>
        <v>1</v>
      </c>
      <c r="J4" s="46" t="s">
        <v>1428</v>
      </c>
      <c r="K4" s="9" t="str">
        <f t="shared" ref="K4:K12" si="2">VLOOKUP(J4,$A$2:$B$11,2,FALSE)</f>
        <v>x1</v>
      </c>
      <c r="L4" s="175" t="str">
        <f t="shared" si="1"/>
        <v>Début</v>
      </c>
      <c r="O4" t="s">
        <v>243</v>
      </c>
      <c r="S4" s="9"/>
    </row>
    <row r="5" spans="1:22">
      <c r="A5" s="91" t="s">
        <v>1396</v>
      </c>
      <c r="B5" t="s">
        <v>1401</v>
      </c>
      <c r="D5" t="s">
        <v>426</v>
      </c>
      <c r="H5">
        <f t="shared" si="0"/>
        <v>1</v>
      </c>
      <c r="J5" s="46" t="s">
        <v>1429</v>
      </c>
      <c r="K5" s="9" t="str">
        <f t="shared" si="2"/>
        <v>x0</v>
      </c>
      <c r="L5" s="175" t="str">
        <f t="shared" si="1"/>
        <v>Fin</v>
      </c>
      <c r="O5" t="s">
        <v>243</v>
      </c>
      <c r="S5" s="9"/>
    </row>
    <row r="6" spans="1:22">
      <c r="A6" s="91" t="s">
        <v>1397</v>
      </c>
      <c r="B6" t="s">
        <v>1402</v>
      </c>
      <c r="D6" t="s">
        <v>426</v>
      </c>
      <c r="H6">
        <f t="shared" si="0"/>
        <v>1</v>
      </c>
      <c r="J6" s="52" t="s">
        <v>1430</v>
      </c>
      <c r="K6" s="9" t="str">
        <f t="shared" si="2"/>
        <v>x2</v>
      </c>
      <c r="L6" s="175" t="str">
        <f t="shared" si="1"/>
        <v>Flux</v>
      </c>
      <c r="O6" t="s">
        <v>243</v>
      </c>
    </row>
    <row r="7" spans="1:22">
      <c r="A7" s="91" t="s">
        <v>1398</v>
      </c>
      <c r="B7" t="s">
        <v>1403</v>
      </c>
      <c r="D7" t="s">
        <v>426</v>
      </c>
      <c r="H7">
        <f t="shared" si="0"/>
        <v>1</v>
      </c>
      <c r="J7" s="46" t="s">
        <v>1375</v>
      </c>
      <c r="K7" s="9" t="str">
        <f t="shared" si="2"/>
        <v>e550</v>
      </c>
      <c r="L7" s="175" t="str">
        <f t="shared" si="1"/>
        <v>Début d'année à date</v>
      </c>
      <c r="O7" t="s">
        <v>426</v>
      </c>
    </row>
    <row r="8" spans="1:22">
      <c r="A8" s="91" t="s">
        <v>1399</v>
      </c>
      <c r="B8" t="s">
        <v>1404</v>
      </c>
      <c r="D8" t="s">
        <v>426</v>
      </c>
      <c r="H8">
        <f t="shared" si="0"/>
        <v>1</v>
      </c>
      <c r="J8" s="46" t="s">
        <v>1379</v>
      </c>
      <c r="K8" s="9" t="str">
        <f t="shared" si="2"/>
        <v>e555</v>
      </c>
      <c r="L8" s="175" t="str">
        <f t="shared" si="1"/>
        <v>Exercices antérieurs à N-1</v>
      </c>
      <c r="O8" t="s">
        <v>426</v>
      </c>
    </row>
    <row r="9" spans="1:22">
      <c r="A9" t="s">
        <v>1379</v>
      </c>
      <c r="B9" t="s">
        <v>1405</v>
      </c>
      <c r="D9" t="s">
        <v>426</v>
      </c>
      <c r="H9">
        <f t="shared" si="0"/>
        <v>1</v>
      </c>
      <c r="J9" s="46" t="s">
        <v>1396</v>
      </c>
      <c r="K9" s="9" t="str">
        <f t="shared" si="2"/>
        <v>e551</v>
      </c>
      <c r="L9" s="175" t="str">
        <f t="shared" si="1"/>
        <v>Début d'année à Fin T1</v>
      </c>
      <c r="O9" t="s">
        <v>426</v>
      </c>
    </row>
    <row r="10" spans="1:22">
      <c r="A10" t="s">
        <v>1430</v>
      </c>
      <c r="B10" t="s">
        <v>1373</v>
      </c>
      <c r="D10" t="s">
        <v>243</v>
      </c>
      <c r="H10">
        <f t="shared" si="0"/>
        <v>1</v>
      </c>
      <c r="J10" s="46" t="s">
        <v>1397</v>
      </c>
      <c r="K10" s="9" t="str">
        <f t="shared" si="2"/>
        <v>e552</v>
      </c>
      <c r="L10" s="175" t="str">
        <f t="shared" si="1"/>
        <v>Début d'année à Fin T2</v>
      </c>
      <c r="O10" t="s">
        <v>426</v>
      </c>
    </row>
    <row r="11" spans="1:22">
      <c r="A11" t="s">
        <v>1427</v>
      </c>
      <c r="B11" t="s">
        <v>1374</v>
      </c>
      <c r="D11" t="s">
        <v>243</v>
      </c>
      <c r="H11">
        <f t="shared" si="0"/>
        <v>1</v>
      </c>
      <c r="J11" s="46" t="s">
        <v>1398</v>
      </c>
      <c r="K11" s="9" t="str">
        <f t="shared" si="2"/>
        <v>e553</v>
      </c>
      <c r="L11" s="175" t="str">
        <f t="shared" si="1"/>
        <v>Début d'année à Fin T3</v>
      </c>
      <c r="O11" t="s">
        <v>426</v>
      </c>
    </row>
    <row r="12" spans="1:22">
      <c r="J12" s="46" t="s">
        <v>1399</v>
      </c>
      <c r="K12" s="9" t="str">
        <f t="shared" si="2"/>
        <v>e554</v>
      </c>
      <c r="L12" s="175" t="str">
        <f t="shared" si="1"/>
        <v>Début d'année à Fin T4</v>
      </c>
      <c r="O12" t="s">
        <v>426</v>
      </c>
    </row>
  </sheetData>
  <sortState ref="A4:A9">
    <sortCondition ref="A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V6"/>
  <sheetViews>
    <sheetView workbookViewId="0"/>
  </sheetViews>
  <sheetFormatPr baseColWidth="10" defaultRowHeight="14.4"/>
  <cols>
    <col min="1" max="1" width="36.33203125" customWidth="1"/>
    <col min="10" max="10" width="23.5546875" customWidth="1"/>
    <col min="11" max="11" width="4.109375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17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45" t="s">
        <v>608</v>
      </c>
      <c r="B2" s="145" t="s">
        <v>245</v>
      </c>
      <c r="C2" s="145" t="s">
        <v>609</v>
      </c>
      <c r="D2" s="145" t="s">
        <v>243</v>
      </c>
      <c r="E2" s="140"/>
      <c r="F2" s="140"/>
      <c r="G2" s="140"/>
      <c r="H2" s="140">
        <f>COUNTIF($K$2:$K$260,B2)</f>
        <v>1</v>
      </c>
      <c r="I2" s="140"/>
      <c r="J2" s="288" t="s">
        <v>2826</v>
      </c>
      <c r="K2" s="140"/>
      <c r="L2" s="81"/>
      <c r="M2" s="140"/>
      <c r="N2" s="140"/>
      <c r="O2" s="140" t="s">
        <v>426</v>
      </c>
      <c r="P2" s="137"/>
      <c r="Q2" s="137"/>
      <c r="R2" s="137"/>
      <c r="S2" s="137"/>
      <c r="T2" s="137"/>
      <c r="U2" s="137"/>
      <c r="V2" s="137"/>
    </row>
    <row r="3" spans="1:22">
      <c r="A3" s="91" t="s">
        <v>2828</v>
      </c>
      <c r="B3" s="145" t="s">
        <v>613</v>
      </c>
      <c r="C3" s="140"/>
      <c r="D3" s="140" t="s">
        <v>243</v>
      </c>
      <c r="E3" s="140"/>
      <c r="F3" s="140"/>
      <c r="G3" s="140"/>
      <c r="H3" s="140">
        <f>COUNTIF($K$2:$K$260,B3)</f>
        <v>1</v>
      </c>
      <c r="I3" s="140"/>
      <c r="J3" s="52" t="s">
        <v>608</v>
      </c>
      <c r="K3" s="91" t="str">
        <f>VLOOKUP(J3,$A$1:$I$315,2,FALSE)</f>
        <v>x0</v>
      </c>
      <c r="L3" s="168" t="str">
        <f>J3</f>
        <v>NA</v>
      </c>
      <c r="M3" s="140"/>
      <c r="N3" s="140"/>
      <c r="O3" s="140" t="s">
        <v>243</v>
      </c>
      <c r="P3" s="137"/>
      <c r="Q3" s="137"/>
      <c r="R3" s="137"/>
      <c r="S3" s="137"/>
      <c r="T3" s="137"/>
      <c r="U3" s="137"/>
      <c r="V3" s="137"/>
    </row>
    <row r="4" spans="1:22">
      <c r="A4" s="91" t="s">
        <v>2829</v>
      </c>
      <c r="B4" s="91" t="s">
        <v>2805</v>
      </c>
      <c r="C4" s="91"/>
      <c r="D4" s="91" t="s">
        <v>243</v>
      </c>
      <c r="E4" s="140"/>
      <c r="F4" s="140"/>
      <c r="G4" s="140"/>
      <c r="H4" s="140"/>
      <c r="I4" s="140"/>
      <c r="J4" s="46" t="s">
        <v>2828</v>
      </c>
      <c r="K4" s="91" t="str">
        <f>VLOOKUP(J4,$A$1:$I$315,2,FALSE)</f>
        <v>x1</v>
      </c>
      <c r="L4" s="168" t="str">
        <f>J4</f>
        <v>Méthode de Consolidation comptable [méthode 1 et une partie de la combinaison des méthodes 1 et 2]</v>
      </c>
      <c r="M4" s="140"/>
      <c r="N4" s="140"/>
      <c r="O4" s="140" t="s">
        <v>243</v>
      </c>
      <c r="P4" s="137"/>
      <c r="Q4" s="137"/>
      <c r="R4" s="137"/>
      <c r="S4" s="137"/>
      <c r="T4" s="137"/>
      <c r="U4" s="137"/>
      <c r="V4" s="137"/>
    </row>
    <row r="5" spans="1:22">
      <c r="A5" s="140"/>
      <c r="B5" s="140"/>
      <c r="C5" s="140"/>
      <c r="D5" s="140"/>
      <c r="E5" s="140"/>
      <c r="F5" s="140"/>
      <c r="G5" s="140"/>
      <c r="H5" s="140"/>
      <c r="I5" s="140"/>
      <c r="J5" s="46" t="s">
        <v>2829</v>
      </c>
      <c r="K5" s="91" t="str">
        <f>VLOOKUP(J5,$A$1:$I$315,2,FALSE)</f>
        <v>x13</v>
      </c>
      <c r="L5" s="168" t="str">
        <f>J5</f>
        <v>Méthode de déduction et d'aggrégation [methode 2 et une partie de la combinaison des méthodes 1 and 2]</v>
      </c>
      <c r="M5" s="140"/>
      <c r="N5" s="140"/>
      <c r="O5" s="140" t="s">
        <v>243</v>
      </c>
    </row>
    <row r="6" spans="1:2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15"/>
  <sheetViews>
    <sheetView zoomScaleNormal="100" workbookViewId="0">
      <selection activeCell="B1" sqref="B1"/>
    </sheetView>
  </sheetViews>
  <sheetFormatPr baseColWidth="10" defaultRowHeight="14.4"/>
  <cols>
    <col min="1" max="1" width="76.109375" bestFit="1" customWidth="1"/>
    <col min="2" max="2" width="7.109375" bestFit="1" customWidth="1"/>
    <col min="4" max="4" width="8" customWidth="1"/>
    <col min="9" max="9" width="5.88671875" customWidth="1"/>
    <col min="10" max="10" width="40.44140625" customWidth="1"/>
    <col min="11" max="11" width="6.33203125" bestFit="1" customWidth="1"/>
    <col min="12" max="12" width="40.44140625" style="159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15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43" t="s">
        <v>244</v>
      </c>
      <c r="B2" t="s">
        <v>1946</v>
      </c>
      <c r="C2" t="s">
        <v>609</v>
      </c>
      <c r="D2" t="s">
        <v>426</v>
      </c>
      <c r="H2">
        <f>COUNTIF($J$2:$J$412,A2)</f>
        <v>3</v>
      </c>
      <c r="J2" s="41" t="s">
        <v>1097</v>
      </c>
      <c r="L2" s="172"/>
      <c r="O2" t="s">
        <v>426</v>
      </c>
      <c r="Q2" s="9" t="s">
        <v>1107</v>
      </c>
    </row>
    <row r="3" spans="1:22">
      <c r="A3" s="42" t="s">
        <v>1235</v>
      </c>
      <c r="B3" t="s">
        <v>1096</v>
      </c>
      <c r="D3" t="s">
        <v>426</v>
      </c>
      <c r="H3">
        <f>COUNTIF($J$2:$J$411,A3)</f>
        <v>1</v>
      </c>
      <c r="J3" s="44" t="s">
        <v>244</v>
      </c>
      <c r="K3" s="1" t="str">
        <f>VLOOKUP(J3,$A$1:$I$302,2,FALSE)</f>
        <v>e0</v>
      </c>
      <c r="L3" s="176" t="str">
        <f>J3</f>
        <v>Total/NA</v>
      </c>
      <c r="M3" t="s">
        <v>190</v>
      </c>
      <c r="O3" t="s">
        <v>243</v>
      </c>
    </row>
    <row r="4" spans="1:22">
      <c r="A4" s="42" t="s">
        <v>1100</v>
      </c>
      <c r="B4" t="s">
        <v>1110</v>
      </c>
      <c r="D4" t="s">
        <v>426</v>
      </c>
      <c r="H4">
        <f>COUNTIF($J$2:$J$411,A4)</f>
        <v>1</v>
      </c>
      <c r="J4" s="45" t="s">
        <v>1098</v>
      </c>
      <c r="K4" s="1" t="str">
        <f>VLOOKUP(J4,$A$1:$I$302,2,FALSE)</f>
        <v>e1903</v>
      </c>
      <c r="L4" s="177" t="str">
        <f>J4</f>
        <v>Direction</v>
      </c>
      <c r="N4" t="s">
        <v>192</v>
      </c>
      <c r="O4" t="s">
        <v>426</v>
      </c>
    </row>
    <row r="5" spans="1:22">
      <c r="A5" s="77" t="s">
        <v>1098</v>
      </c>
      <c r="B5" t="s">
        <v>1111</v>
      </c>
      <c r="D5" t="s">
        <v>426</v>
      </c>
      <c r="H5">
        <f t="shared" ref="H5:H10" si="0">COUNTIF($J$2:$J$411,A5)</f>
        <v>1</v>
      </c>
      <c r="J5" s="46" t="s">
        <v>1100</v>
      </c>
      <c r="K5" s="1" t="str">
        <f>VLOOKUP(J5,$A$1:$I$302,2,FALSE)</f>
        <v>e1902</v>
      </c>
      <c r="L5" s="175" t="str">
        <f>J5</f>
        <v>Cadres</v>
      </c>
      <c r="N5" t="s">
        <v>192</v>
      </c>
      <c r="O5" t="s">
        <v>426</v>
      </c>
    </row>
    <row r="6" spans="1:22">
      <c r="A6" s="77" t="s">
        <v>1437</v>
      </c>
      <c r="B6" t="s">
        <v>1112</v>
      </c>
      <c r="D6" t="s">
        <v>426</v>
      </c>
      <c r="H6">
        <f t="shared" si="0"/>
        <v>1</v>
      </c>
      <c r="J6" s="46" t="s">
        <v>1099</v>
      </c>
      <c r="K6" s="1" t="str">
        <f>VLOOKUP(J6,$A$1:$I$302,2,FALSE)</f>
        <v>e1907</v>
      </c>
      <c r="L6" s="175" t="str">
        <f>J6</f>
        <v>Non cadres</v>
      </c>
      <c r="N6" t="s">
        <v>192</v>
      </c>
      <c r="O6" t="s">
        <v>426</v>
      </c>
    </row>
    <row r="7" spans="1:22">
      <c r="A7" s="42" t="s">
        <v>1438</v>
      </c>
      <c r="B7" t="s">
        <v>1113</v>
      </c>
      <c r="D7" t="s">
        <v>426</v>
      </c>
      <c r="H7">
        <f t="shared" si="0"/>
        <v>1</v>
      </c>
      <c r="J7" s="41" t="s">
        <v>1104</v>
      </c>
      <c r="K7" s="1"/>
      <c r="L7" s="172"/>
      <c r="O7" t="s">
        <v>426</v>
      </c>
      <c r="Q7" s="9" t="s">
        <v>1106</v>
      </c>
    </row>
    <row r="8" spans="1:22">
      <c r="A8" s="42" t="s">
        <v>1439</v>
      </c>
      <c r="B8" t="s">
        <v>1114</v>
      </c>
      <c r="D8" t="s">
        <v>426</v>
      </c>
      <c r="H8">
        <f t="shared" si="0"/>
        <v>1</v>
      </c>
      <c r="J8" s="44" t="s">
        <v>244</v>
      </c>
      <c r="K8" s="1" t="str">
        <f>VLOOKUP(J8,$A$1:$I$302,2,FALSE)</f>
        <v>e0</v>
      </c>
      <c r="L8" s="176" t="str">
        <f>J8</f>
        <v>Total/NA</v>
      </c>
      <c r="M8" t="s">
        <v>190</v>
      </c>
      <c r="O8" t="s">
        <v>243</v>
      </c>
    </row>
    <row r="9" spans="1:22">
      <c r="A9" s="42" t="s">
        <v>1099</v>
      </c>
      <c r="B9" t="s">
        <v>1115</v>
      </c>
      <c r="D9" t="s">
        <v>426</v>
      </c>
      <c r="H9">
        <f t="shared" si="0"/>
        <v>1</v>
      </c>
      <c r="J9" s="45" t="s">
        <v>1101</v>
      </c>
      <c r="K9" s="1" t="str">
        <f>VLOOKUP(J9,$A$1:$I$302,2,FALSE)</f>
        <v>e1908</v>
      </c>
      <c r="L9" s="177" t="str">
        <f>J9</f>
        <v>Personnel Commercial</v>
      </c>
      <c r="N9" t="s">
        <v>192</v>
      </c>
      <c r="O9" t="s">
        <v>426</v>
      </c>
    </row>
    <row r="10" spans="1:22">
      <c r="A10" s="77" t="s">
        <v>1101</v>
      </c>
      <c r="B10" t="s">
        <v>1440</v>
      </c>
      <c r="D10" t="s">
        <v>426</v>
      </c>
      <c r="H10">
        <f t="shared" si="0"/>
        <v>1</v>
      </c>
      <c r="J10" s="46" t="s">
        <v>1235</v>
      </c>
      <c r="K10" s="1" t="str">
        <f>VLOOKUP(J10,$A$1:$I$302,2,FALSE)</f>
        <v>e1901</v>
      </c>
      <c r="L10" s="175" t="str">
        <f>J10</f>
        <v>Autre personnel</v>
      </c>
      <c r="N10" t="s">
        <v>192</v>
      </c>
      <c r="O10" t="s">
        <v>426</v>
      </c>
    </row>
    <row r="11" spans="1:22">
      <c r="J11" s="41" t="s">
        <v>1116</v>
      </c>
      <c r="K11" s="1"/>
      <c r="L11" s="172"/>
      <c r="O11" t="s">
        <v>426</v>
      </c>
      <c r="Q11" s="9" t="s">
        <v>1105</v>
      </c>
    </row>
    <row r="12" spans="1:22">
      <c r="J12" s="44" t="s">
        <v>244</v>
      </c>
      <c r="K12" s="1" t="str">
        <f>VLOOKUP(J12,$A$1:$I$302,2,FALSE)</f>
        <v>e0</v>
      </c>
      <c r="L12" s="176" t="str">
        <f>J12</f>
        <v>Total/NA</v>
      </c>
      <c r="M12" t="s">
        <v>190</v>
      </c>
      <c r="O12" t="s">
        <v>243</v>
      </c>
    </row>
    <row r="13" spans="1:22">
      <c r="J13" s="45" t="s">
        <v>1437</v>
      </c>
      <c r="K13" s="1" t="str">
        <f>VLOOKUP(J13,$A$1:$I$302,2,FALSE)</f>
        <v>e1904</v>
      </c>
      <c r="L13" s="177" t="str">
        <f>J13</f>
        <v>Membres des organes d'administration</v>
      </c>
      <c r="N13" t="s">
        <v>192</v>
      </c>
      <c r="O13" t="s">
        <v>426</v>
      </c>
    </row>
    <row r="14" spans="1:22">
      <c r="J14" s="46" t="s">
        <v>1438</v>
      </c>
      <c r="K14" s="1" t="str">
        <f>VLOOKUP(J14,$A$1:$I$302,2,FALSE)</f>
        <v>e1905</v>
      </c>
      <c r="L14" s="175" t="str">
        <f>J14</f>
        <v>Membres des organes de direction</v>
      </c>
      <c r="N14" t="s">
        <v>192</v>
      </c>
      <c r="O14" t="s">
        <v>426</v>
      </c>
    </row>
    <row r="15" spans="1:22">
      <c r="J15" s="46" t="s">
        <v>1439</v>
      </c>
      <c r="K15" s="1" t="str">
        <f>VLOOKUP(J15,$A$1:$I$302,2,FALSE)</f>
        <v>e1906</v>
      </c>
      <c r="L15" s="175" t="str">
        <f>J15</f>
        <v>Membres des organes de surveillance</v>
      </c>
      <c r="N15" t="s">
        <v>192</v>
      </c>
      <c r="O15" t="s">
        <v>426</v>
      </c>
    </row>
  </sheetData>
  <sortState ref="A3:A9">
    <sortCondition ref="A3:A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V6"/>
  <sheetViews>
    <sheetView workbookViewId="0">
      <selection activeCell="B1" sqref="B1"/>
    </sheetView>
  </sheetViews>
  <sheetFormatPr baseColWidth="10" defaultRowHeight="14.4"/>
  <cols>
    <col min="1" max="1" width="17" bestFit="1" customWidth="1"/>
    <col min="10" max="10" width="22.33203125" bestFit="1" customWidth="1"/>
    <col min="12" max="12" width="22.33203125" style="159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20" t="s">
        <v>234</v>
      </c>
      <c r="K1" s="37" t="s">
        <v>235</v>
      </c>
      <c r="L1" s="174" t="s">
        <v>2528</v>
      </c>
      <c r="M1" s="37" t="s">
        <v>236</v>
      </c>
      <c r="N1" s="37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 s="147" customFormat="1">
      <c r="A2" s="146" t="s">
        <v>244</v>
      </c>
      <c r="B2" s="147" t="s">
        <v>1946</v>
      </c>
      <c r="C2" s="147" t="s">
        <v>609</v>
      </c>
      <c r="D2" s="147" t="s">
        <v>426</v>
      </c>
      <c r="H2" s="147">
        <f>COUNTIF($J$2:$J$373,A2)</f>
        <v>1</v>
      </c>
      <c r="J2" s="148" t="s">
        <v>2228</v>
      </c>
      <c r="K2" s="100"/>
      <c r="L2" s="178"/>
      <c r="M2" s="100"/>
      <c r="N2" s="100"/>
      <c r="O2" s="100" t="s">
        <v>426</v>
      </c>
      <c r="P2" s="100"/>
      <c r="Q2" s="100" t="s">
        <v>1968</v>
      </c>
      <c r="R2" s="100"/>
    </row>
    <row r="3" spans="1:22" s="147" customFormat="1">
      <c r="A3" s="147" t="s">
        <v>2229</v>
      </c>
      <c r="B3" s="100" t="s">
        <v>2230</v>
      </c>
      <c r="D3" s="147" t="s">
        <v>426</v>
      </c>
      <c r="H3" s="147">
        <f>COUNTIF($J$2:$J$373,A3)</f>
        <v>1</v>
      </c>
      <c r="J3" s="149" t="s">
        <v>244</v>
      </c>
      <c r="K3" s="146" t="str">
        <f>VLOOKUP(J3,$A$1:$I$295,2,FALSE)</f>
        <v>e0</v>
      </c>
      <c r="L3" s="178" t="str">
        <f>J3</f>
        <v>Total/NA</v>
      </c>
      <c r="M3" s="100" t="s">
        <v>190</v>
      </c>
      <c r="N3" s="100"/>
      <c r="O3" s="100" t="s">
        <v>426</v>
      </c>
      <c r="P3" s="100"/>
      <c r="Q3" s="100"/>
      <c r="R3" s="100"/>
    </row>
    <row r="4" spans="1:22" s="147" customFormat="1">
      <c r="A4" s="147" t="s">
        <v>2231</v>
      </c>
      <c r="B4" s="147" t="s">
        <v>2232</v>
      </c>
      <c r="D4" s="147" t="s">
        <v>426</v>
      </c>
      <c r="H4" s="147">
        <f>COUNTIF($J$2:$J$373,A4)</f>
        <v>1</v>
      </c>
      <c r="J4" s="127" t="s">
        <v>2229</v>
      </c>
      <c r="K4" s="146" t="str">
        <f>VLOOKUP(J4,$A$1:$I$295,2,FALSE)</f>
        <v>e2100</v>
      </c>
      <c r="L4" s="178" t="str">
        <f>J4</f>
        <v>Flux informatique</v>
      </c>
      <c r="M4" s="100"/>
      <c r="N4" s="100" t="s">
        <v>192</v>
      </c>
      <c r="O4" s="100" t="s">
        <v>426</v>
      </c>
      <c r="P4" s="100"/>
      <c r="Q4" s="100"/>
      <c r="R4" s="100"/>
    </row>
    <row r="5" spans="1:22" s="147" customFormat="1">
      <c r="J5" s="127" t="s">
        <v>2231</v>
      </c>
      <c r="K5" s="146" t="str">
        <f>VLOOKUP(J5,$A$1:$I$295,2,FALSE)</f>
        <v>e2101</v>
      </c>
      <c r="L5" s="178" t="str">
        <f>J5</f>
        <v>Flux papier</v>
      </c>
      <c r="M5" s="100"/>
      <c r="N5" s="100" t="s">
        <v>192</v>
      </c>
      <c r="O5" s="100" t="s">
        <v>426</v>
      </c>
      <c r="P5" s="100"/>
      <c r="Q5" s="100"/>
      <c r="R5" s="100"/>
    </row>
    <row r="6" spans="1:2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257"/>
  <sheetViews>
    <sheetView zoomScale="80" zoomScaleNormal="80" workbookViewId="0">
      <selection activeCell="O15" sqref="O15"/>
    </sheetView>
  </sheetViews>
  <sheetFormatPr baseColWidth="10" defaultRowHeight="14.4"/>
  <cols>
    <col min="1" max="1" width="41.44140625" bestFit="1" customWidth="1"/>
    <col min="2" max="2" width="6.5546875" bestFit="1" customWidth="1"/>
    <col min="10" max="10" width="45.109375" bestFit="1" customWidth="1"/>
    <col min="12" max="12" width="45.109375" style="159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15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42" t="s">
        <v>402</v>
      </c>
      <c r="B2" s="140" t="s">
        <v>245</v>
      </c>
      <c r="C2" s="140" t="s">
        <v>609</v>
      </c>
      <c r="D2" s="140" t="s">
        <v>243</v>
      </c>
      <c r="E2" s="140"/>
      <c r="F2" s="140"/>
      <c r="G2" s="140"/>
      <c r="H2" s="140">
        <f>COUNTIF($J$2:$J$415,A2)</f>
        <v>2</v>
      </c>
      <c r="I2" s="289"/>
      <c r="J2" s="168" t="s">
        <v>1165</v>
      </c>
      <c r="K2" s="140"/>
      <c r="L2" s="175"/>
      <c r="M2" s="140"/>
      <c r="N2" s="140"/>
      <c r="O2" s="140" t="s">
        <v>426</v>
      </c>
      <c r="Q2" t="s">
        <v>322</v>
      </c>
    </row>
    <row r="3" spans="1:22">
      <c r="A3" s="42" t="s">
        <v>5372</v>
      </c>
      <c r="B3" s="140" t="s">
        <v>1485</v>
      </c>
      <c r="C3" s="140"/>
      <c r="D3" s="140" t="s">
        <v>426</v>
      </c>
      <c r="E3" s="140"/>
      <c r="F3" s="140"/>
      <c r="G3" s="140"/>
      <c r="H3" s="140">
        <f>COUNTIF($J$2:$J$415,A3)</f>
        <v>1</v>
      </c>
      <c r="I3" s="290"/>
      <c r="J3" s="291" t="s">
        <v>402</v>
      </c>
      <c r="K3" s="91" t="str">
        <f>VLOOKUP(J3,$A$1:$I$305,2,FALSE)</f>
        <v>x0</v>
      </c>
      <c r="L3" s="175" t="str">
        <f>J3</f>
        <v>Non applicable/toutes les zones géographiques</v>
      </c>
      <c r="M3" s="140" t="s">
        <v>190</v>
      </c>
      <c r="N3" s="140"/>
      <c r="O3" s="140" t="s">
        <v>243</v>
      </c>
    </row>
    <row r="4" spans="1:22">
      <c r="A4" s="42" t="s">
        <v>325</v>
      </c>
      <c r="B4" s="140" t="s">
        <v>1486</v>
      </c>
      <c r="C4" s="140"/>
      <c r="D4" s="140" t="s">
        <v>426</v>
      </c>
      <c r="E4" s="140"/>
      <c r="F4" s="140"/>
      <c r="G4" s="140"/>
      <c r="H4" s="140">
        <f>COUNTIF($J$2:$J$415,A4)</f>
        <v>1</v>
      </c>
      <c r="I4" s="290"/>
      <c r="J4" s="292" t="s">
        <v>324</v>
      </c>
      <c r="K4" s="91" t="str">
        <f>VLOOKUP(J4,$A$1:$I$305,2,FALSE)</f>
        <v>e1104</v>
      </c>
      <c r="L4" s="175" t="str">
        <f>J4</f>
        <v>UE</v>
      </c>
      <c r="M4" s="140" t="s">
        <v>190</v>
      </c>
      <c r="N4" s="140" t="s">
        <v>192</v>
      </c>
      <c r="O4" s="140" t="s">
        <v>426</v>
      </c>
    </row>
    <row r="5" spans="1:22">
      <c r="A5" s="42" t="s">
        <v>404</v>
      </c>
      <c r="B5" s="140" t="s">
        <v>1487</v>
      </c>
      <c r="C5" s="140"/>
      <c r="D5" s="140" t="s">
        <v>426</v>
      </c>
      <c r="E5" s="140"/>
      <c r="F5" s="140"/>
      <c r="G5" s="140"/>
      <c r="H5" s="140">
        <f>COUNTIF($J$2:$J$415,A5)</f>
        <v>1</v>
      </c>
      <c r="I5" s="290"/>
      <c r="J5" s="22" t="s">
        <v>5372</v>
      </c>
      <c r="K5" s="91" t="str">
        <f>VLOOKUP(J5,$A$1:$I$305,2,FALSE)</f>
        <v>e1101</v>
      </c>
      <c r="L5" s="175" t="str">
        <f>J5</f>
        <v>France (FR.13/FR.14)</v>
      </c>
      <c r="M5" s="140"/>
      <c r="N5" s="140" t="s">
        <v>192</v>
      </c>
      <c r="O5" s="140" t="s">
        <v>426</v>
      </c>
    </row>
    <row r="6" spans="1:22">
      <c r="A6" s="42" t="s">
        <v>324</v>
      </c>
      <c r="B6" s="140" t="s">
        <v>1488</v>
      </c>
      <c r="C6" s="140"/>
      <c r="D6" s="140" t="s">
        <v>426</v>
      </c>
      <c r="E6" s="140"/>
      <c r="F6" s="140"/>
      <c r="G6" s="140"/>
      <c r="H6" s="140">
        <f>COUNTIF($J$2:$J$415,A6)</f>
        <v>1</v>
      </c>
      <c r="I6" s="290"/>
      <c r="J6" s="274" t="s">
        <v>404</v>
      </c>
      <c r="K6" s="91" t="str">
        <f>VLOOKUP(J6,$A$1:$I$305,2,FALSE)</f>
        <v>e1103</v>
      </c>
      <c r="L6" s="175" t="str">
        <f>J6</f>
        <v>Pays de l'UE [autres que France]</v>
      </c>
      <c r="M6" s="140"/>
      <c r="N6" s="140" t="s">
        <v>192</v>
      </c>
      <c r="O6" s="140" t="s">
        <v>426</v>
      </c>
    </row>
    <row r="7" spans="1:22" ht="15" customHeight="1">
      <c r="A7" s="145" t="s">
        <v>2917</v>
      </c>
      <c r="B7" s="145" t="s">
        <v>2918</v>
      </c>
      <c r="C7" s="145"/>
      <c r="D7" s="145" t="s">
        <v>243</v>
      </c>
      <c r="E7" s="140"/>
      <c r="F7" s="140"/>
      <c r="G7" s="140"/>
      <c r="H7" s="140">
        <f t="shared" ref="H7:H70" si="0">COUNTIF($J$2:$J$415,A7)</f>
        <v>1</v>
      </c>
      <c r="I7" s="290"/>
      <c r="J7" s="292" t="s">
        <v>325</v>
      </c>
      <c r="K7" s="91" t="str">
        <f>VLOOKUP(J7,$A$1:$I$305,2,FALSE)</f>
        <v>e1102</v>
      </c>
      <c r="L7" s="175" t="str">
        <f>J7</f>
        <v>Hors UE</v>
      </c>
      <c r="M7" s="140"/>
      <c r="N7" s="140" t="s">
        <v>192</v>
      </c>
      <c r="O7" s="140" t="s">
        <v>426</v>
      </c>
    </row>
    <row r="8" spans="1:22">
      <c r="A8" s="145" t="s">
        <v>2919</v>
      </c>
      <c r="B8" s="145" t="s">
        <v>2920</v>
      </c>
      <c r="C8" s="145"/>
      <c r="D8" s="145" t="s">
        <v>243</v>
      </c>
      <c r="E8" s="140"/>
      <c r="F8" s="140"/>
      <c r="G8" s="140"/>
      <c r="H8" s="140">
        <f t="shared" si="0"/>
        <v>1</v>
      </c>
      <c r="I8" s="290"/>
      <c r="J8" s="140" t="s">
        <v>5369</v>
      </c>
      <c r="K8" s="140"/>
      <c r="L8" s="182"/>
      <c r="M8" s="140"/>
      <c r="N8" s="140"/>
      <c r="O8" s="140" t="s">
        <v>426</v>
      </c>
    </row>
    <row r="9" spans="1:22">
      <c r="A9" s="145" t="s">
        <v>2921</v>
      </c>
      <c r="B9" s="145" t="s">
        <v>2922</v>
      </c>
      <c r="C9" s="145"/>
      <c r="D9" s="145" t="s">
        <v>243</v>
      </c>
      <c r="E9" s="140"/>
      <c r="F9" s="140"/>
      <c r="G9" s="140"/>
      <c r="H9" s="140">
        <f t="shared" si="0"/>
        <v>1</v>
      </c>
      <c r="I9" s="290"/>
      <c r="J9" s="291" t="s">
        <v>402</v>
      </c>
      <c r="K9" s="91" t="str">
        <f>VLOOKUP(J9,$A$1:$I$305,2,FALSE)</f>
        <v>x0</v>
      </c>
      <c r="L9" s="175" t="str">
        <f>J9</f>
        <v>Non applicable/toutes les zones géographiques</v>
      </c>
      <c r="M9" s="140"/>
      <c r="N9" s="140"/>
      <c r="O9" s="140" t="s">
        <v>243</v>
      </c>
    </row>
    <row r="10" spans="1:22">
      <c r="A10" s="145" t="s">
        <v>2923</v>
      </c>
      <c r="B10" s="145" t="s">
        <v>2924</v>
      </c>
      <c r="C10" s="145"/>
      <c r="D10" s="145" t="s">
        <v>243</v>
      </c>
      <c r="E10" s="140"/>
      <c r="F10" s="140"/>
      <c r="G10" s="140"/>
      <c r="H10" s="140">
        <f t="shared" si="0"/>
        <v>1</v>
      </c>
      <c r="I10" s="290"/>
      <c r="J10" s="293" t="s">
        <v>2917</v>
      </c>
      <c r="K10" s="91" t="str">
        <f t="shared" ref="K10:K73" si="1">VLOOKUP(J10,$A$1:$I$305,2,FALSE)</f>
        <v>AF</v>
      </c>
      <c r="L10" s="175" t="str">
        <f t="shared" ref="L10:L73" si="2">J10</f>
        <v>AFGHANISTAN</v>
      </c>
      <c r="M10" s="140"/>
      <c r="N10" s="140"/>
      <c r="O10" s="140" t="s">
        <v>243</v>
      </c>
    </row>
    <row r="11" spans="1:22">
      <c r="A11" s="145" t="s">
        <v>2925</v>
      </c>
      <c r="B11" s="145" t="s">
        <v>23</v>
      </c>
      <c r="C11" s="145"/>
      <c r="D11" s="145" t="s">
        <v>243</v>
      </c>
      <c r="E11" s="140"/>
      <c r="F11" s="140"/>
      <c r="G11" s="140"/>
      <c r="H11" s="140">
        <f t="shared" si="0"/>
        <v>1</v>
      </c>
      <c r="I11" s="290"/>
      <c r="J11" s="293" t="s">
        <v>2919</v>
      </c>
      <c r="K11" s="91" t="str">
        <f t="shared" si="1"/>
        <v>AX</v>
      </c>
      <c r="L11" s="175" t="str">
        <f t="shared" si="2"/>
        <v>ÅLAND ISLANDS</v>
      </c>
      <c r="M11" s="140"/>
      <c r="N11" s="140"/>
      <c r="O11" s="140" t="s">
        <v>243</v>
      </c>
    </row>
    <row r="12" spans="1:22">
      <c r="A12" s="145" t="s">
        <v>2926</v>
      </c>
      <c r="B12" s="145" t="s">
        <v>2927</v>
      </c>
      <c r="C12" s="145"/>
      <c r="D12" s="145" t="s">
        <v>243</v>
      </c>
      <c r="E12" s="140"/>
      <c r="F12" s="140"/>
      <c r="G12" s="140"/>
      <c r="H12" s="140">
        <f t="shared" si="0"/>
        <v>1</v>
      </c>
      <c r="I12" s="290"/>
      <c r="J12" s="293" t="s">
        <v>2921</v>
      </c>
      <c r="K12" s="91" t="str">
        <f t="shared" si="1"/>
        <v>AL</v>
      </c>
      <c r="L12" s="175" t="str">
        <f t="shared" si="2"/>
        <v>ALBANIA</v>
      </c>
      <c r="M12" s="140"/>
      <c r="N12" s="140"/>
      <c r="O12" s="140" t="s">
        <v>243</v>
      </c>
    </row>
    <row r="13" spans="1:22">
      <c r="A13" s="145" t="s">
        <v>2928</v>
      </c>
      <c r="B13" s="145" t="s">
        <v>2797</v>
      </c>
      <c r="C13" s="145"/>
      <c r="D13" s="145" t="s">
        <v>243</v>
      </c>
      <c r="E13" s="140"/>
      <c r="F13" s="140"/>
      <c r="G13" s="140"/>
      <c r="H13" s="140">
        <f t="shared" si="0"/>
        <v>1</v>
      </c>
      <c r="I13" s="290"/>
      <c r="J13" s="293" t="s">
        <v>2923</v>
      </c>
      <c r="K13" s="91" t="str">
        <f t="shared" si="1"/>
        <v>DZ</v>
      </c>
      <c r="L13" s="175" t="str">
        <f t="shared" si="2"/>
        <v>ALGERIA</v>
      </c>
      <c r="M13" s="140"/>
      <c r="N13" s="140"/>
      <c r="O13" s="140" t="s">
        <v>243</v>
      </c>
    </row>
    <row r="14" spans="1:22">
      <c r="A14" s="145" t="s">
        <v>2929</v>
      </c>
      <c r="B14" s="145" t="s">
        <v>2930</v>
      </c>
      <c r="C14" s="145"/>
      <c r="D14" s="145" t="s">
        <v>243</v>
      </c>
      <c r="E14" s="140"/>
      <c r="F14" s="140"/>
      <c r="G14" s="140"/>
      <c r="H14" s="140">
        <f t="shared" si="0"/>
        <v>1</v>
      </c>
      <c r="I14" s="290"/>
      <c r="J14" s="293" t="s">
        <v>2925</v>
      </c>
      <c r="K14" s="91" t="str">
        <f t="shared" si="1"/>
        <v>AS</v>
      </c>
      <c r="L14" s="175" t="str">
        <f t="shared" si="2"/>
        <v>AMERICAN SAMOA</v>
      </c>
      <c r="M14" s="140"/>
      <c r="N14" s="140"/>
      <c r="O14" s="140" t="s">
        <v>243</v>
      </c>
    </row>
    <row r="15" spans="1:22">
      <c r="A15" s="145" t="s">
        <v>2931</v>
      </c>
      <c r="B15" s="145" t="s">
        <v>2932</v>
      </c>
      <c r="C15" s="145"/>
      <c r="D15" s="145" t="s">
        <v>243</v>
      </c>
      <c r="E15" s="140"/>
      <c r="F15" s="140"/>
      <c r="G15" s="140"/>
      <c r="H15" s="140">
        <f t="shared" si="0"/>
        <v>1</v>
      </c>
      <c r="I15" s="290"/>
      <c r="J15" s="293" t="s">
        <v>2926</v>
      </c>
      <c r="K15" s="91" t="str">
        <f t="shared" si="1"/>
        <v>AD</v>
      </c>
      <c r="L15" s="175" t="str">
        <f t="shared" si="2"/>
        <v>ANDORRA</v>
      </c>
      <c r="M15" s="140"/>
      <c r="N15" s="140"/>
      <c r="O15" s="140" t="s">
        <v>243</v>
      </c>
    </row>
    <row r="16" spans="1:22">
      <c r="A16" s="145" t="s">
        <v>2933</v>
      </c>
      <c r="B16" s="145" t="s">
        <v>2934</v>
      </c>
      <c r="C16" s="145"/>
      <c r="D16" s="145" t="s">
        <v>243</v>
      </c>
      <c r="E16" s="140"/>
      <c r="F16" s="140"/>
      <c r="G16" s="140"/>
      <c r="H16" s="140">
        <f t="shared" si="0"/>
        <v>1</v>
      </c>
      <c r="I16" s="290"/>
      <c r="J16" s="293" t="s">
        <v>2928</v>
      </c>
      <c r="K16" s="91" t="str">
        <f t="shared" si="1"/>
        <v>AO</v>
      </c>
      <c r="L16" s="175" t="str">
        <f t="shared" si="2"/>
        <v>ANGOLA</v>
      </c>
      <c r="M16" s="140"/>
      <c r="N16" s="140"/>
      <c r="O16" s="140" t="s">
        <v>243</v>
      </c>
    </row>
    <row r="17" spans="1:15">
      <c r="A17" s="145" t="s">
        <v>2935</v>
      </c>
      <c r="B17" s="145" t="s">
        <v>2936</v>
      </c>
      <c r="C17" s="145"/>
      <c r="D17" s="145" t="s">
        <v>243</v>
      </c>
      <c r="E17" s="140"/>
      <c r="F17" s="140"/>
      <c r="G17" s="140"/>
      <c r="H17" s="140">
        <f t="shared" si="0"/>
        <v>1</v>
      </c>
      <c r="I17" s="290"/>
      <c r="J17" s="293" t="s">
        <v>2929</v>
      </c>
      <c r="K17" s="91" t="str">
        <f t="shared" si="1"/>
        <v>AI</v>
      </c>
      <c r="L17" s="175" t="str">
        <f t="shared" si="2"/>
        <v>ANGUILLA</v>
      </c>
      <c r="M17" s="140"/>
      <c r="N17" s="140"/>
      <c r="O17" s="140" t="s">
        <v>243</v>
      </c>
    </row>
    <row r="18" spans="1:15">
      <c r="A18" s="145" t="s">
        <v>2937</v>
      </c>
      <c r="B18" s="145" t="s">
        <v>83</v>
      </c>
      <c r="C18" s="145"/>
      <c r="D18" s="145" t="s">
        <v>243</v>
      </c>
      <c r="E18" s="140"/>
      <c r="F18" s="140"/>
      <c r="G18" s="140"/>
      <c r="H18" s="140">
        <f t="shared" si="0"/>
        <v>1</v>
      </c>
      <c r="I18" s="290"/>
      <c r="J18" s="293" t="s">
        <v>2931</v>
      </c>
      <c r="K18" s="91" t="str">
        <f t="shared" si="1"/>
        <v>AQ</v>
      </c>
      <c r="L18" s="175" t="str">
        <f t="shared" si="2"/>
        <v>ANTARCTICA</v>
      </c>
      <c r="M18" s="140"/>
      <c r="N18" s="140"/>
      <c r="O18" s="140" t="s">
        <v>243</v>
      </c>
    </row>
    <row r="19" spans="1:15">
      <c r="A19" s="145" t="s">
        <v>2938</v>
      </c>
      <c r="B19" s="145" t="s">
        <v>2939</v>
      </c>
      <c r="C19" s="145"/>
      <c r="D19" s="145" t="s">
        <v>243</v>
      </c>
      <c r="E19" s="140"/>
      <c r="F19" s="140"/>
      <c r="G19" s="140"/>
      <c r="H19" s="140">
        <f t="shared" si="0"/>
        <v>1</v>
      </c>
      <c r="I19" s="290"/>
      <c r="J19" s="293" t="s">
        <v>2933</v>
      </c>
      <c r="K19" s="91" t="str">
        <f t="shared" si="1"/>
        <v>AG</v>
      </c>
      <c r="L19" s="175" t="str">
        <f t="shared" si="2"/>
        <v>ANTIGUA AND BARBUDA</v>
      </c>
      <c r="M19" s="140"/>
      <c r="N19" s="140"/>
      <c r="O19" s="140" t="s">
        <v>243</v>
      </c>
    </row>
    <row r="20" spans="1:15">
      <c r="A20" s="145" t="s">
        <v>2940</v>
      </c>
      <c r="B20" s="145" t="s">
        <v>2941</v>
      </c>
      <c r="C20" s="145"/>
      <c r="D20" s="145" t="s">
        <v>243</v>
      </c>
      <c r="E20" s="140"/>
      <c r="F20" s="140"/>
      <c r="G20" s="140"/>
      <c r="H20" s="140">
        <f t="shared" si="0"/>
        <v>1</v>
      </c>
      <c r="I20" s="290"/>
      <c r="J20" s="293" t="s">
        <v>2935</v>
      </c>
      <c r="K20" s="91" t="str">
        <f t="shared" si="1"/>
        <v>AR</v>
      </c>
      <c r="L20" s="175" t="str">
        <f t="shared" si="2"/>
        <v>ARGENTINA</v>
      </c>
      <c r="M20" s="140"/>
      <c r="N20" s="140"/>
      <c r="O20" s="140" t="s">
        <v>243</v>
      </c>
    </row>
    <row r="21" spans="1:15">
      <c r="A21" s="145" t="s">
        <v>2942</v>
      </c>
      <c r="B21" s="145" t="s">
        <v>2943</v>
      </c>
      <c r="C21" s="145"/>
      <c r="D21" s="145" t="s">
        <v>243</v>
      </c>
      <c r="E21" s="140"/>
      <c r="F21" s="140"/>
      <c r="G21" s="140"/>
      <c r="H21" s="140">
        <f t="shared" si="0"/>
        <v>1</v>
      </c>
      <c r="I21" s="290"/>
      <c r="J21" s="293" t="s">
        <v>2937</v>
      </c>
      <c r="K21" s="91" t="str">
        <f t="shared" si="1"/>
        <v>AM</v>
      </c>
      <c r="L21" s="175" t="str">
        <f t="shared" si="2"/>
        <v>ARMENIA</v>
      </c>
      <c r="M21" s="140"/>
      <c r="N21" s="140"/>
      <c r="O21" s="140" t="s">
        <v>243</v>
      </c>
    </row>
    <row r="22" spans="1:15">
      <c r="A22" s="145" t="s">
        <v>2944</v>
      </c>
      <c r="B22" s="145" t="s">
        <v>2945</v>
      </c>
      <c r="C22" s="145"/>
      <c r="D22" s="145" t="s">
        <v>243</v>
      </c>
      <c r="E22" s="140"/>
      <c r="F22" s="140"/>
      <c r="G22" s="140"/>
      <c r="H22" s="140">
        <f t="shared" si="0"/>
        <v>1</v>
      </c>
      <c r="I22" s="290"/>
      <c r="J22" s="293" t="s">
        <v>2938</v>
      </c>
      <c r="K22" s="91" t="str">
        <f t="shared" si="1"/>
        <v>AW</v>
      </c>
      <c r="L22" s="175" t="str">
        <f t="shared" si="2"/>
        <v>ARUBA</v>
      </c>
      <c r="M22" s="140"/>
      <c r="N22" s="140"/>
      <c r="O22" s="140" t="s">
        <v>243</v>
      </c>
    </row>
    <row r="23" spans="1:15">
      <c r="A23" s="145" t="s">
        <v>2946</v>
      </c>
      <c r="B23" s="145" t="s">
        <v>2947</v>
      </c>
      <c r="C23" s="145"/>
      <c r="D23" s="145" t="s">
        <v>243</v>
      </c>
      <c r="E23" s="140"/>
      <c r="F23" s="140"/>
      <c r="G23" s="140"/>
      <c r="H23" s="140">
        <f t="shared" si="0"/>
        <v>1</v>
      </c>
      <c r="I23" s="290"/>
      <c r="J23" s="293" t="s">
        <v>2940</v>
      </c>
      <c r="K23" s="91" t="str">
        <f t="shared" si="1"/>
        <v>AU</v>
      </c>
      <c r="L23" s="175" t="str">
        <f t="shared" si="2"/>
        <v>AUSTRALIA</v>
      </c>
      <c r="M23" s="140"/>
      <c r="N23" s="140"/>
      <c r="O23" s="140" t="s">
        <v>243</v>
      </c>
    </row>
    <row r="24" spans="1:15">
      <c r="A24" s="145" t="s">
        <v>2948</v>
      </c>
      <c r="B24" s="145" t="s">
        <v>2949</v>
      </c>
      <c r="C24" s="145"/>
      <c r="D24" s="145" t="s">
        <v>243</v>
      </c>
      <c r="E24" s="140"/>
      <c r="F24" s="140"/>
      <c r="G24" s="140"/>
      <c r="H24" s="140">
        <f t="shared" si="0"/>
        <v>1</v>
      </c>
      <c r="I24" s="290"/>
      <c r="J24" s="293" t="s">
        <v>2942</v>
      </c>
      <c r="K24" s="91" t="str">
        <f t="shared" si="1"/>
        <v>AT</v>
      </c>
      <c r="L24" s="175" t="str">
        <f t="shared" si="2"/>
        <v>AUSTRIA</v>
      </c>
      <c r="M24" s="140"/>
      <c r="N24" s="140"/>
      <c r="O24" s="140" t="s">
        <v>243</v>
      </c>
    </row>
    <row r="25" spans="1:15">
      <c r="A25" s="145" t="s">
        <v>2950</v>
      </c>
      <c r="B25" s="145" t="s">
        <v>2951</v>
      </c>
      <c r="C25" s="145"/>
      <c r="D25" s="145" t="s">
        <v>243</v>
      </c>
      <c r="E25" s="140"/>
      <c r="F25" s="140"/>
      <c r="G25" s="140"/>
      <c r="H25" s="140">
        <f t="shared" si="0"/>
        <v>1</v>
      </c>
      <c r="I25" s="290"/>
      <c r="J25" s="293" t="s">
        <v>2944</v>
      </c>
      <c r="K25" s="91" t="str">
        <f t="shared" si="1"/>
        <v>AZ</v>
      </c>
      <c r="L25" s="175" t="str">
        <f t="shared" si="2"/>
        <v>AZERBAIJAN</v>
      </c>
      <c r="M25" s="140"/>
      <c r="N25" s="140"/>
      <c r="O25" s="140" t="s">
        <v>243</v>
      </c>
    </row>
    <row r="26" spans="1:15">
      <c r="A26" s="145" t="s">
        <v>2952</v>
      </c>
      <c r="B26" s="145" t="s">
        <v>2953</v>
      </c>
      <c r="C26" s="145"/>
      <c r="D26" s="145" t="s">
        <v>243</v>
      </c>
      <c r="E26" s="140"/>
      <c r="F26" s="140"/>
      <c r="G26" s="140"/>
      <c r="H26" s="140">
        <f t="shared" si="0"/>
        <v>1</v>
      </c>
      <c r="I26" s="290"/>
      <c r="J26" s="293" t="s">
        <v>2946</v>
      </c>
      <c r="K26" s="91" t="str">
        <f t="shared" si="1"/>
        <v>BS</v>
      </c>
      <c r="L26" s="175" t="str">
        <f t="shared" si="2"/>
        <v>BAHAMAS</v>
      </c>
      <c r="M26" s="140"/>
      <c r="N26" s="140"/>
      <c r="O26" s="140" t="s">
        <v>243</v>
      </c>
    </row>
    <row r="27" spans="1:15">
      <c r="A27" s="145" t="s">
        <v>2954</v>
      </c>
      <c r="B27" s="145" t="s">
        <v>2955</v>
      </c>
      <c r="C27" s="145"/>
      <c r="D27" s="145" t="s">
        <v>243</v>
      </c>
      <c r="E27" s="140"/>
      <c r="F27" s="140"/>
      <c r="G27" s="140"/>
      <c r="H27" s="140">
        <f t="shared" si="0"/>
        <v>1</v>
      </c>
      <c r="I27" s="290"/>
      <c r="J27" s="293" t="s">
        <v>2948</v>
      </c>
      <c r="K27" s="91" t="str">
        <f t="shared" si="1"/>
        <v>BH</v>
      </c>
      <c r="L27" s="175" t="str">
        <f t="shared" si="2"/>
        <v>BAHRAIN</v>
      </c>
      <c r="M27" s="140"/>
      <c r="N27" s="140"/>
      <c r="O27" s="140" t="s">
        <v>243</v>
      </c>
    </row>
    <row r="28" spans="1:15">
      <c r="A28" s="145" t="s">
        <v>2956</v>
      </c>
      <c r="B28" s="145" t="s">
        <v>2957</v>
      </c>
      <c r="C28" s="145"/>
      <c r="D28" s="145" t="s">
        <v>243</v>
      </c>
      <c r="E28" s="140"/>
      <c r="F28" s="140"/>
      <c r="G28" s="140"/>
      <c r="H28" s="140">
        <f t="shared" si="0"/>
        <v>1</v>
      </c>
      <c r="I28" s="290"/>
      <c r="J28" s="293" t="s">
        <v>2950</v>
      </c>
      <c r="K28" s="91" t="str">
        <f t="shared" si="1"/>
        <v>BD</v>
      </c>
      <c r="L28" s="175" t="str">
        <f t="shared" si="2"/>
        <v>BANGLADESH</v>
      </c>
      <c r="M28" s="140"/>
      <c r="N28" s="140"/>
      <c r="O28" s="140" t="s">
        <v>243</v>
      </c>
    </row>
    <row r="29" spans="1:15">
      <c r="A29" s="145" t="s">
        <v>2958</v>
      </c>
      <c r="B29" s="145" t="s">
        <v>2959</v>
      </c>
      <c r="C29" s="145"/>
      <c r="D29" s="145" t="s">
        <v>243</v>
      </c>
      <c r="E29" s="140"/>
      <c r="F29" s="140"/>
      <c r="G29" s="140"/>
      <c r="H29" s="140">
        <f t="shared" si="0"/>
        <v>1</v>
      </c>
      <c r="I29" s="290"/>
      <c r="J29" s="293" t="s">
        <v>2952</v>
      </c>
      <c r="K29" s="91" t="str">
        <f t="shared" si="1"/>
        <v>BB</v>
      </c>
      <c r="L29" s="175" t="str">
        <f t="shared" si="2"/>
        <v>BARBADOS</v>
      </c>
      <c r="M29" s="140"/>
      <c r="N29" s="140"/>
      <c r="O29" s="140" t="s">
        <v>243</v>
      </c>
    </row>
    <row r="30" spans="1:15">
      <c r="A30" s="145" t="s">
        <v>2960</v>
      </c>
      <c r="B30" s="145" t="s">
        <v>2961</v>
      </c>
      <c r="C30" s="145"/>
      <c r="D30" s="145" t="s">
        <v>243</v>
      </c>
      <c r="E30" s="140"/>
      <c r="F30" s="140"/>
      <c r="G30" s="140"/>
      <c r="H30" s="140">
        <f t="shared" si="0"/>
        <v>1</v>
      </c>
      <c r="I30" s="290"/>
      <c r="J30" s="293" t="s">
        <v>2954</v>
      </c>
      <c r="K30" s="91" t="str">
        <f t="shared" si="1"/>
        <v>BY</v>
      </c>
      <c r="L30" s="175" t="str">
        <f t="shared" si="2"/>
        <v>BELARUS</v>
      </c>
      <c r="M30" s="140"/>
      <c r="N30" s="140"/>
      <c r="O30" s="140" t="s">
        <v>243</v>
      </c>
    </row>
    <row r="31" spans="1:15">
      <c r="A31" s="145" t="s">
        <v>2962</v>
      </c>
      <c r="B31" s="145" t="s">
        <v>2963</v>
      </c>
      <c r="C31" s="145"/>
      <c r="D31" s="145" t="s">
        <v>243</v>
      </c>
      <c r="E31" s="140"/>
      <c r="F31" s="140"/>
      <c r="G31" s="140"/>
      <c r="H31" s="140">
        <f t="shared" si="0"/>
        <v>1</v>
      </c>
      <c r="I31" s="290"/>
      <c r="J31" s="293" t="s">
        <v>2956</v>
      </c>
      <c r="K31" s="91" t="str">
        <f t="shared" si="1"/>
        <v>BE</v>
      </c>
      <c r="L31" s="175" t="str">
        <f t="shared" si="2"/>
        <v>BELGIUM</v>
      </c>
      <c r="M31" s="140"/>
      <c r="N31" s="140"/>
      <c r="O31" s="140" t="s">
        <v>243</v>
      </c>
    </row>
    <row r="32" spans="1:15">
      <c r="A32" s="145" t="s">
        <v>2964</v>
      </c>
      <c r="B32" s="145" t="s">
        <v>63</v>
      </c>
      <c r="C32" s="145"/>
      <c r="D32" s="145" t="s">
        <v>243</v>
      </c>
      <c r="E32" s="140"/>
      <c r="F32" s="140"/>
      <c r="G32" s="140"/>
      <c r="H32" s="140">
        <f t="shared" si="0"/>
        <v>1</v>
      </c>
      <c r="I32" s="290"/>
      <c r="J32" s="293" t="s">
        <v>2958</v>
      </c>
      <c r="K32" s="91" t="str">
        <f t="shared" si="1"/>
        <v>BZ</v>
      </c>
      <c r="L32" s="175" t="str">
        <f t="shared" si="2"/>
        <v>BELIZE</v>
      </c>
      <c r="M32" s="140"/>
      <c r="N32" s="140"/>
      <c r="O32" s="140" t="s">
        <v>243</v>
      </c>
    </row>
    <row r="33" spans="1:15">
      <c r="A33" s="145" t="s">
        <v>2965</v>
      </c>
      <c r="B33" s="145" t="s">
        <v>2966</v>
      </c>
      <c r="C33" s="145"/>
      <c r="D33" s="145" t="s">
        <v>243</v>
      </c>
      <c r="E33" s="140"/>
      <c r="F33" s="140"/>
      <c r="G33" s="140"/>
      <c r="H33" s="140">
        <f t="shared" si="0"/>
        <v>1</v>
      </c>
      <c r="I33" s="290"/>
      <c r="J33" s="293" t="s">
        <v>2960</v>
      </c>
      <c r="K33" s="91" t="str">
        <f t="shared" si="1"/>
        <v>BJ</v>
      </c>
      <c r="L33" s="175" t="str">
        <f t="shared" si="2"/>
        <v>BENIN</v>
      </c>
      <c r="M33" s="140"/>
      <c r="N33" s="140"/>
      <c r="O33" s="140" t="s">
        <v>243</v>
      </c>
    </row>
    <row r="34" spans="1:15">
      <c r="A34" s="145" t="s">
        <v>2967</v>
      </c>
      <c r="B34" s="145" t="s">
        <v>2968</v>
      </c>
      <c r="C34" s="145"/>
      <c r="D34" s="145" t="s">
        <v>243</v>
      </c>
      <c r="E34" s="140"/>
      <c r="F34" s="140"/>
      <c r="G34" s="140"/>
      <c r="H34" s="140">
        <f t="shared" si="0"/>
        <v>1</v>
      </c>
      <c r="I34" s="290"/>
      <c r="J34" s="293" t="s">
        <v>2962</v>
      </c>
      <c r="K34" s="91" t="str">
        <f t="shared" si="1"/>
        <v>BM</v>
      </c>
      <c r="L34" s="175" t="str">
        <f t="shared" si="2"/>
        <v>BERMUDA</v>
      </c>
      <c r="M34" s="140"/>
      <c r="N34" s="140"/>
      <c r="O34" s="140" t="s">
        <v>243</v>
      </c>
    </row>
    <row r="35" spans="1:15">
      <c r="A35" s="145" t="s">
        <v>2969</v>
      </c>
      <c r="B35" s="145" t="s">
        <v>2970</v>
      </c>
      <c r="C35" s="145"/>
      <c r="D35" s="145" t="s">
        <v>243</v>
      </c>
      <c r="E35" s="140"/>
      <c r="F35" s="140"/>
      <c r="G35" s="140"/>
      <c r="H35" s="140">
        <f t="shared" si="0"/>
        <v>1</v>
      </c>
      <c r="I35" s="290"/>
      <c r="J35" s="293" t="s">
        <v>2964</v>
      </c>
      <c r="K35" s="91" t="str">
        <f t="shared" si="1"/>
        <v>BT</v>
      </c>
      <c r="L35" s="175" t="str">
        <f t="shared" si="2"/>
        <v>BHUTAN</v>
      </c>
      <c r="M35" s="140"/>
      <c r="N35" s="140"/>
      <c r="O35" s="140" t="s">
        <v>243</v>
      </c>
    </row>
    <row r="36" spans="1:15">
      <c r="A36" s="145" t="s">
        <v>2971</v>
      </c>
      <c r="B36" s="145" t="s">
        <v>2972</v>
      </c>
      <c r="C36" s="145"/>
      <c r="D36" s="145" t="s">
        <v>243</v>
      </c>
      <c r="E36" s="140"/>
      <c r="F36" s="140"/>
      <c r="G36" s="140"/>
      <c r="H36" s="140">
        <f t="shared" si="0"/>
        <v>1</v>
      </c>
      <c r="I36" s="290"/>
      <c r="J36" s="293" t="s">
        <v>2965</v>
      </c>
      <c r="K36" s="91" t="str">
        <f t="shared" si="1"/>
        <v>BO</v>
      </c>
      <c r="L36" s="175" t="str">
        <f t="shared" si="2"/>
        <v>BOLIVIA, PLURINATIONAL STATE OF</v>
      </c>
      <c r="M36" s="140"/>
      <c r="N36" s="140"/>
      <c r="O36" s="140" t="s">
        <v>243</v>
      </c>
    </row>
    <row r="37" spans="1:15">
      <c r="A37" s="145" t="s">
        <v>2973</v>
      </c>
      <c r="B37" s="145" t="s">
        <v>2974</v>
      </c>
      <c r="C37" s="145"/>
      <c r="D37" s="145" t="s">
        <v>243</v>
      </c>
      <c r="E37" s="140"/>
      <c r="F37" s="140"/>
      <c r="G37" s="140"/>
      <c r="H37" s="140">
        <f t="shared" si="0"/>
        <v>1</v>
      </c>
      <c r="I37" s="290"/>
      <c r="J37" s="293" t="s">
        <v>2967</v>
      </c>
      <c r="K37" s="91" t="str">
        <f t="shared" si="1"/>
        <v>BQ</v>
      </c>
      <c r="L37" s="175" t="str">
        <f t="shared" si="2"/>
        <v>BONAIRE, SINT EUSTATIUS AND SABA</v>
      </c>
      <c r="M37" s="140"/>
      <c r="N37" s="140"/>
      <c r="O37" s="140" t="s">
        <v>243</v>
      </c>
    </row>
    <row r="38" spans="1:15">
      <c r="A38" s="145" t="s">
        <v>2975</v>
      </c>
      <c r="B38" s="145" t="s">
        <v>2976</v>
      </c>
      <c r="C38" s="145"/>
      <c r="D38" s="145" t="s">
        <v>243</v>
      </c>
      <c r="E38" s="140"/>
      <c r="F38" s="140"/>
      <c r="G38" s="140"/>
      <c r="H38" s="140">
        <f t="shared" si="0"/>
        <v>1</v>
      </c>
      <c r="I38" s="290"/>
      <c r="J38" s="293" t="s">
        <v>2969</v>
      </c>
      <c r="K38" s="91" t="str">
        <f t="shared" si="1"/>
        <v>BA</v>
      </c>
      <c r="L38" s="175" t="str">
        <f t="shared" si="2"/>
        <v>BOSNIA AND HERZEGOVINA</v>
      </c>
      <c r="M38" s="140"/>
      <c r="N38" s="140"/>
      <c r="O38" s="140" t="s">
        <v>243</v>
      </c>
    </row>
    <row r="39" spans="1:15">
      <c r="A39" s="145" t="s">
        <v>2977</v>
      </c>
      <c r="B39" s="145" t="s">
        <v>289</v>
      </c>
      <c r="C39" s="145"/>
      <c r="D39" s="145" t="s">
        <v>243</v>
      </c>
      <c r="E39" s="140"/>
      <c r="F39" s="140"/>
      <c r="G39" s="140"/>
      <c r="H39" s="140">
        <f t="shared" si="0"/>
        <v>1</v>
      </c>
      <c r="I39" s="290"/>
      <c r="J39" s="293" t="s">
        <v>2971</v>
      </c>
      <c r="K39" s="91" t="str">
        <f t="shared" si="1"/>
        <v>BW</v>
      </c>
      <c r="L39" s="175" t="str">
        <f t="shared" si="2"/>
        <v>BOTSWANA</v>
      </c>
      <c r="M39" s="140"/>
      <c r="N39" s="140"/>
      <c r="O39" s="140" t="s">
        <v>243</v>
      </c>
    </row>
    <row r="40" spans="1:15">
      <c r="A40" s="145" t="s">
        <v>2978</v>
      </c>
      <c r="B40" s="145" t="s">
        <v>2979</v>
      </c>
      <c r="C40" s="145"/>
      <c r="D40" s="145" t="s">
        <v>243</v>
      </c>
      <c r="E40" s="140"/>
      <c r="F40" s="140"/>
      <c r="G40" s="140"/>
      <c r="H40" s="140">
        <f t="shared" si="0"/>
        <v>1</v>
      </c>
      <c r="I40" s="290"/>
      <c r="J40" s="293" t="s">
        <v>2973</v>
      </c>
      <c r="K40" s="91" t="str">
        <f t="shared" si="1"/>
        <v>BV</v>
      </c>
      <c r="L40" s="175" t="str">
        <f t="shared" si="2"/>
        <v>BOUVET ISLAND</v>
      </c>
      <c r="M40" s="140"/>
      <c r="N40" s="140"/>
      <c r="O40" s="140" t="s">
        <v>243</v>
      </c>
    </row>
    <row r="41" spans="1:15">
      <c r="A41" s="145" t="s">
        <v>2980</v>
      </c>
      <c r="B41" s="145" t="s">
        <v>2981</v>
      </c>
      <c r="C41" s="145"/>
      <c r="D41" s="145" t="s">
        <v>243</v>
      </c>
      <c r="E41" s="140"/>
      <c r="F41" s="140"/>
      <c r="G41" s="140"/>
      <c r="H41" s="140">
        <f t="shared" si="0"/>
        <v>1</v>
      </c>
      <c r="I41" s="290"/>
      <c r="J41" s="293" t="s">
        <v>2975</v>
      </c>
      <c r="K41" s="91" t="str">
        <f t="shared" si="1"/>
        <v>BR</v>
      </c>
      <c r="L41" s="175" t="str">
        <f t="shared" si="2"/>
        <v>BRAZIL</v>
      </c>
      <c r="M41" s="140"/>
      <c r="N41" s="140"/>
      <c r="O41" s="140" t="s">
        <v>243</v>
      </c>
    </row>
    <row r="42" spans="1:15">
      <c r="A42" s="145" t="s">
        <v>2982</v>
      </c>
      <c r="B42" s="145" t="s">
        <v>2983</v>
      </c>
      <c r="C42" s="145"/>
      <c r="D42" s="145" t="s">
        <v>243</v>
      </c>
      <c r="E42" s="140"/>
      <c r="F42" s="140"/>
      <c r="G42" s="140"/>
      <c r="H42" s="140">
        <f t="shared" si="0"/>
        <v>1</v>
      </c>
      <c r="I42" s="290"/>
      <c r="J42" s="293" t="s">
        <v>2977</v>
      </c>
      <c r="K42" s="91" t="str">
        <f t="shared" si="1"/>
        <v>IO</v>
      </c>
      <c r="L42" s="175" t="str">
        <f t="shared" si="2"/>
        <v>BRITISH INDIAN OCEAN TERRITORY</v>
      </c>
      <c r="M42" s="140"/>
      <c r="N42" s="140"/>
      <c r="O42" s="140" t="s">
        <v>243</v>
      </c>
    </row>
    <row r="43" spans="1:15">
      <c r="A43" s="145" t="s">
        <v>2984</v>
      </c>
      <c r="B43" s="145" t="s">
        <v>2985</v>
      </c>
      <c r="C43" s="145"/>
      <c r="D43" s="145" t="s">
        <v>243</v>
      </c>
      <c r="E43" s="140"/>
      <c r="F43" s="140"/>
      <c r="G43" s="140"/>
      <c r="H43" s="140">
        <f t="shared" si="0"/>
        <v>1</v>
      </c>
      <c r="I43" s="290"/>
      <c r="J43" s="293" t="s">
        <v>2978</v>
      </c>
      <c r="K43" s="91" t="str">
        <f t="shared" si="1"/>
        <v>BN</v>
      </c>
      <c r="L43" s="175" t="str">
        <f t="shared" si="2"/>
        <v>BRUNEI DARUSSALAM</v>
      </c>
      <c r="M43" s="140"/>
      <c r="N43" s="140"/>
      <c r="O43" s="140" t="s">
        <v>243</v>
      </c>
    </row>
    <row r="44" spans="1:15">
      <c r="A44" s="145" t="s">
        <v>2986</v>
      </c>
      <c r="B44" s="145" t="s">
        <v>2987</v>
      </c>
      <c r="C44" s="145"/>
      <c r="D44" s="145" t="s">
        <v>243</v>
      </c>
      <c r="E44" s="140"/>
      <c r="F44" s="140"/>
      <c r="G44" s="140"/>
      <c r="H44" s="140">
        <f t="shared" si="0"/>
        <v>1</v>
      </c>
      <c r="I44" s="290"/>
      <c r="J44" s="293" t="s">
        <v>2980</v>
      </c>
      <c r="K44" s="91" t="str">
        <f t="shared" si="1"/>
        <v>BG</v>
      </c>
      <c r="L44" s="175" t="str">
        <f t="shared" si="2"/>
        <v>BULGARIA</v>
      </c>
      <c r="M44" s="140"/>
      <c r="N44" s="140"/>
      <c r="O44" s="140" t="s">
        <v>243</v>
      </c>
    </row>
    <row r="45" spans="1:15">
      <c r="A45" s="145" t="s">
        <v>2988</v>
      </c>
      <c r="B45" s="145" t="s">
        <v>2823</v>
      </c>
      <c r="C45" s="145"/>
      <c r="D45" s="145" t="s">
        <v>243</v>
      </c>
      <c r="E45" s="140"/>
      <c r="F45" s="140"/>
      <c r="G45" s="140"/>
      <c r="H45" s="140">
        <f t="shared" si="0"/>
        <v>1</v>
      </c>
      <c r="I45" s="290"/>
      <c r="J45" s="293" t="s">
        <v>2982</v>
      </c>
      <c r="K45" s="91" t="str">
        <f t="shared" si="1"/>
        <v>BF</v>
      </c>
      <c r="L45" s="175" t="str">
        <f t="shared" si="2"/>
        <v>BURKINA FASO</v>
      </c>
      <c r="M45" s="140"/>
      <c r="N45" s="140"/>
      <c r="O45" s="140" t="s">
        <v>243</v>
      </c>
    </row>
    <row r="46" spans="1:15">
      <c r="A46" s="145" t="s">
        <v>2989</v>
      </c>
      <c r="B46" s="145" t="s">
        <v>1106</v>
      </c>
      <c r="C46" s="145"/>
      <c r="D46" s="145" t="s">
        <v>243</v>
      </c>
      <c r="E46" s="140"/>
      <c r="F46" s="140"/>
      <c r="G46" s="140"/>
      <c r="H46" s="140">
        <f t="shared" si="0"/>
        <v>1</v>
      </c>
      <c r="I46" s="290"/>
      <c r="J46" s="293" t="s">
        <v>2984</v>
      </c>
      <c r="K46" s="91" t="str">
        <f t="shared" si="1"/>
        <v>BI</v>
      </c>
      <c r="L46" s="175" t="str">
        <f t="shared" si="2"/>
        <v>BURUNDI</v>
      </c>
      <c r="M46" s="140"/>
      <c r="N46" s="140"/>
      <c r="O46" s="140" t="s">
        <v>243</v>
      </c>
    </row>
    <row r="47" spans="1:15">
      <c r="A47" s="145" t="s">
        <v>2990</v>
      </c>
      <c r="B47" s="145" t="s">
        <v>2991</v>
      </c>
      <c r="C47" s="145"/>
      <c r="D47" s="145" t="s">
        <v>243</v>
      </c>
      <c r="E47" s="140"/>
      <c r="F47" s="140"/>
      <c r="G47" s="140"/>
      <c r="H47" s="140">
        <f t="shared" si="0"/>
        <v>1</v>
      </c>
      <c r="I47" s="290"/>
      <c r="J47" s="293" t="s">
        <v>2986</v>
      </c>
      <c r="K47" s="91" t="str">
        <f t="shared" si="1"/>
        <v>KH</v>
      </c>
      <c r="L47" s="175" t="str">
        <f t="shared" si="2"/>
        <v>CAMBODIA</v>
      </c>
      <c r="M47" s="140"/>
      <c r="N47" s="140"/>
      <c r="O47" s="140" t="s">
        <v>243</v>
      </c>
    </row>
    <row r="48" spans="1:15">
      <c r="A48" s="145" t="s">
        <v>2992</v>
      </c>
      <c r="B48" s="145" t="s">
        <v>2993</v>
      </c>
      <c r="C48" s="145"/>
      <c r="D48" s="145" t="s">
        <v>243</v>
      </c>
      <c r="E48" s="140"/>
      <c r="F48" s="140"/>
      <c r="G48" s="140"/>
      <c r="H48" s="140">
        <f t="shared" si="0"/>
        <v>1</v>
      </c>
      <c r="I48" s="290"/>
      <c r="J48" s="293" t="s">
        <v>2988</v>
      </c>
      <c r="K48" s="91" t="str">
        <f t="shared" si="1"/>
        <v>CM</v>
      </c>
      <c r="L48" s="175" t="str">
        <f t="shared" si="2"/>
        <v>CAMEROON</v>
      </c>
      <c r="M48" s="140"/>
      <c r="N48" s="140"/>
      <c r="O48" s="140" t="s">
        <v>243</v>
      </c>
    </row>
    <row r="49" spans="1:15">
      <c r="A49" s="145" t="s">
        <v>2994</v>
      </c>
      <c r="B49" s="145" t="s">
        <v>2995</v>
      </c>
      <c r="C49" s="145"/>
      <c r="D49" s="145" t="s">
        <v>243</v>
      </c>
      <c r="E49" s="140"/>
      <c r="F49" s="140"/>
      <c r="G49" s="140"/>
      <c r="H49" s="140">
        <f t="shared" si="0"/>
        <v>1</v>
      </c>
      <c r="I49" s="290"/>
      <c r="J49" s="293" t="s">
        <v>2989</v>
      </c>
      <c r="K49" s="91" t="str">
        <f t="shared" si="1"/>
        <v>CA</v>
      </c>
      <c r="L49" s="175" t="str">
        <f t="shared" si="2"/>
        <v>CANADA</v>
      </c>
      <c r="M49" s="140"/>
      <c r="N49" s="140"/>
      <c r="O49" s="140" t="s">
        <v>243</v>
      </c>
    </row>
    <row r="50" spans="1:15">
      <c r="A50" s="145" t="s">
        <v>2996</v>
      </c>
      <c r="B50" s="145" t="s">
        <v>2997</v>
      </c>
      <c r="C50" s="145"/>
      <c r="D50" s="145" t="s">
        <v>243</v>
      </c>
      <c r="E50" s="140"/>
      <c r="F50" s="140"/>
      <c r="G50" s="140"/>
      <c r="H50" s="140">
        <f t="shared" si="0"/>
        <v>1</v>
      </c>
      <c r="I50" s="290"/>
      <c r="J50" s="293" t="s">
        <v>2990</v>
      </c>
      <c r="K50" s="91" t="str">
        <f t="shared" si="1"/>
        <v>CV</v>
      </c>
      <c r="L50" s="175" t="str">
        <f t="shared" si="2"/>
        <v>CAPE VERDE</v>
      </c>
      <c r="M50" s="140"/>
      <c r="N50" s="140"/>
      <c r="O50" s="140" t="s">
        <v>243</v>
      </c>
    </row>
    <row r="51" spans="1:15">
      <c r="A51" s="145" t="s">
        <v>2998</v>
      </c>
      <c r="B51" s="145" t="s">
        <v>2999</v>
      </c>
      <c r="C51" s="145"/>
      <c r="D51" s="145" t="s">
        <v>243</v>
      </c>
      <c r="E51" s="140"/>
      <c r="F51" s="140"/>
      <c r="G51" s="140"/>
      <c r="H51" s="140">
        <f t="shared" si="0"/>
        <v>1</v>
      </c>
      <c r="I51" s="290"/>
      <c r="J51" s="293" t="s">
        <v>2992</v>
      </c>
      <c r="K51" s="91" t="str">
        <f t="shared" si="1"/>
        <v>KY</v>
      </c>
      <c r="L51" s="175" t="str">
        <f t="shared" si="2"/>
        <v>CAYMAN ISLANDS</v>
      </c>
      <c r="M51" s="140"/>
      <c r="N51" s="140"/>
      <c r="O51" s="140" t="s">
        <v>243</v>
      </c>
    </row>
    <row r="52" spans="1:15">
      <c r="A52" s="145" t="s">
        <v>3000</v>
      </c>
      <c r="B52" s="145" t="s">
        <v>381</v>
      </c>
      <c r="C52" s="145"/>
      <c r="D52" s="145" t="s">
        <v>243</v>
      </c>
      <c r="E52" s="140"/>
      <c r="F52" s="140"/>
      <c r="G52" s="140"/>
      <c r="H52" s="140">
        <f t="shared" si="0"/>
        <v>1</v>
      </c>
      <c r="I52" s="290"/>
      <c r="J52" s="293" t="s">
        <v>2994</v>
      </c>
      <c r="K52" s="91" t="str">
        <f t="shared" si="1"/>
        <v>CF</v>
      </c>
      <c r="L52" s="175" t="str">
        <f t="shared" si="2"/>
        <v>CENTRAL AFRICAN REPUBLIC</v>
      </c>
      <c r="M52" s="140"/>
      <c r="N52" s="140"/>
      <c r="O52" s="140" t="s">
        <v>243</v>
      </c>
    </row>
    <row r="53" spans="1:15">
      <c r="A53" s="145" t="s">
        <v>3001</v>
      </c>
      <c r="B53" s="145" t="s">
        <v>3002</v>
      </c>
      <c r="C53" s="145"/>
      <c r="D53" s="145" t="s">
        <v>243</v>
      </c>
      <c r="E53" s="140"/>
      <c r="F53" s="140"/>
      <c r="G53" s="140"/>
      <c r="H53" s="140">
        <f t="shared" si="0"/>
        <v>1</v>
      </c>
      <c r="I53" s="290"/>
      <c r="J53" s="293" t="s">
        <v>2996</v>
      </c>
      <c r="K53" s="91" t="str">
        <f t="shared" si="1"/>
        <v>TD</v>
      </c>
      <c r="L53" s="175" t="str">
        <f t="shared" si="2"/>
        <v>CHAD</v>
      </c>
      <c r="M53" s="140"/>
      <c r="N53" s="140"/>
      <c r="O53" s="140" t="s">
        <v>243</v>
      </c>
    </row>
    <row r="54" spans="1:15">
      <c r="A54" s="145" t="s">
        <v>3003</v>
      </c>
      <c r="B54" s="145" t="s">
        <v>1509</v>
      </c>
      <c r="C54" s="145"/>
      <c r="D54" s="145" t="s">
        <v>243</v>
      </c>
      <c r="E54" s="140"/>
      <c r="F54" s="140"/>
      <c r="G54" s="140"/>
      <c r="H54" s="140">
        <f t="shared" si="0"/>
        <v>1</v>
      </c>
      <c r="I54" s="290"/>
      <c r="J54" s="293" t="s">
        <v>2998</v>
      </c>
      <c r="K54" s="91" t="str">
        <f t="shared" si="1"/>
        <v>CL</v>
      </c>
      <c r="L54" s="175" t="str">
        <f t="shared" si="2"/>
        <v>CHILE</v>
      </c>
      <c r="M54" s="140"/>
      <c r="N54" s="140"/>
      <c r="O54" s="140" t="s">
        <v>243</v>
      </c>
    </row>
    <row r="55" spans="1:15">
      <c r="A55" s="145" t="s">
        <v>3004</v>
      </c>
      <c r="B55" s="145" t="s">
        <v>3005</v>
      </c>
      <c r="C55" s="145"/>
      <c r="D55" s="145" t="s">
        <v>243</v>
      </c>
      <c r="E55" s="140"/>
      <c r="F55" s="140"/>
      <c r="G55" s="140"/>
      <c r="H55" s="140">
        <f t="shared" si="0"/>
        <v>1</v>
      </c>
      <c r="I55" s="290"/>
      <c r="J55" s="293" t="s">
        <v>3000</v>
      </c>
      <c r="K55" s="91" t="str">
        <f t="shared" si="1"/>
        <v>CN</v>
      </c>
      <c r="L55" s="175" t="str">
        <f t="shared" si="2"/>
        <v>CHINA</v>
      </c>
      <c r="M55" s="140"/>
      <c r="N55" s="140"/>
      <c r="O55" s="140" t="s">
        <v>243</v>
      </c>
    </row>
    <row r="56" spans="1:15">
      <c r="A56" s="145" t="s">
        <v>3006</v>
      </c>
      <c r="B56" s="145" t="s">
        <v>3007</v>
      </c>
      <c r="C56" s="145"/>
      <c r="D56" s="145" t="s">
        <v>243</v>
      </c>
      <c r="E56" s="140"/>
      <c r="F56" s="140"/>
      <c r="G56" s="140"/>
      <c r="H56" s="140">
        <f t="shared" si="0"/>
        <v>1</v>
      </c>
      <c r="I56" s="290"/>
      <c r="J56" s="293" t="s">
        <v>3001</v>
      </c>
      <c r="K56" s="91" t="str">
        <f t="shared" si="1"/>
        <v>CX</v>
      </c>
      <c r="L56" s="175" t="str">
        <f t="shared" si="2"/>
        <v>CHRISTMAS ISLAND</v>
      </c>
      <c r="M56" s="140"/>
      <c r="N56" s="140"/>
      <c r="O56" s="140" t="s">
        <v>243</v>
      </c>
    </row>
    <row r="57" spans="1:15">
      <c r="A57" s="145" t="s">
        <v>3008</v>
      </c>
      <c r="B57" s="145" t="s">
        <v>1962</v>
      </c>
      <c r="C57" s="145"/>
      <c r="D57" s="145" t="s">
        <v>243</v>
      </c>
      <c r="E57" s="140"/>
      <c r="F57" s="140"/>
      <c r="G57" s="140"/>
      <c r="H57" s="140">
        <f t="shared" si="0"/>
        <v>1</v>
      </c>
      <c r="I57" s="290"/>
      <c r="J57" s="293" t="s">
        <v>3003</v>
      </c>
      <c r="K57" s="91" t="str">
        <f t="shared" si="1"/>
        <v>CC</v>
      </c>
      <c r="L57" s="175" t="str">
        <f t="shared" si="2"/>
        <v>COCOS (KEELING) ISLANDS</v>
      </c>
      <c r="M57" s="140"/>
      <c r="N57" s="140"/>
      <c r="O57" s="140" t="s">
        <v>243</v>
      </c>
    </row>
    <row r="58" spans="1:15">
      <c r="A58" s="145" t="s">
        <v>3009</v>
      </c>
      <c r="B58" s="145" t="s">
        <v>3010</v>
      </c>
      <c r="C58" s="145"/>
      <c r="D58" s="145" t="s">
        <v>243</v>
      </c>
      <c r="E58" s="140"/>
      <c r="F58" s="140"/>
      <c r="G58" s="140"/>
      <c r="H58" s="140">
        <f t="shared" si="0"/>
        <v>1</v>
      </c>
      <c r="I58" s="290"/>
      <c r="J58" s="293" t="s">
        <v>3004</v>
      </c>
      <c r="K58" s="91" t="str">
        <f t="shared" si="1"/>
        <v>CO</v>
      </c>
      <c r="L58" s="175" t="str">
        <f t="shared" si="2"/>
        <v>COLOMBIA</v>
      </c>
      <c r="M58" s="140"/>
      <c r="N58" s="140"/>
      <c r="O58" s="140" t="s">
        <v>243</v>
      </c>
    </row>
    <row r="59" spans="1:15">
      <c r="A59" s="145" t="s">
        <v>3011</v>
      </c>
      <c r="B59" s="145" t="s">
        <v>3012</v>
      </c>
      <c r="C59" s="145"/>
      <c r="D59" s="145" t="s">
        <v>243</v>
      </c>
      <c r="E59" s="140"/>
      <c r="F59" s="140"/>
      <c r="G59" s="140"/>
      <c r="H59" s="140">
        <f t="shared" si="0"/>
        <v>1</v>
      </c>
      <c r="I59" s="290"/>
      <c r="J59" s="293" t="s">
        <v>3006</v>
      </c>
      <c r="K59" s="91" t="str">
        <f t="shared" si="1"/>
        <v>KM</v>
      </c>
      <c r="L59" s="175" t="str">
        <f t="shared" si="2"/>
        <v>COMOROS</v>
      </c>
      <c r="M59" s="140"/>
      <c r="N59" s="140"/>
      <c r="O59" s="140" t="s">
        <v>243</v>
      </c>
    </row>
    <row r="60" spans="1:15">
      <c r="A60" s="145" t="s">
        <v>3013</v>
      </c>
      <c r="B60" s="145" t="s">
        <v>3014</v>
      </c>
      <c r="C60" s="145"/>
      <c r="D60" s="145" t="s">
        <v>243</v>
      </c>
      <c r="E60" s="140"/>
      <c r="F60" s="140"/>
      <c r="G60" s="140"/>
      <c r="H60" s="140">
        <f t="shared" si="0"/>
        <v>1</v>
      </c>
      <c r="I60" s="290"/>
      <c r="J60" s="293" t="s">
        <v>3008</v>
      </c>
      <c r="K60" s="91" t="str">
        <f t="shared" si="1"/>
        <v>CG</v>
      </c>
      <c r="L60" s="175" t="str">
        <f t="shared" si="2"/>
        <v>CONGO</v>
      </c>
      <c r="M60" s="140"/>
      <c r="N60" s="140"/>
      <c r="O60" s="140" t="s">
        <v>243</v>
      </c>
    </row>
    <row r="61" spans="1:15">
      <c r="A61" s="145" t="s">
        <v>3015</v>
      </c>
      <c r="B61" s="145" t="s">
        <v>3016</v>
      </c>
      <c r="C61" s="145"/>
      <c r="D61" s="145" t="s">
        <v>243</v>
      </c>
      <c r="E61" s="140"/>
      <c r="F61" s="140"/>
      <c r="G61" s="140"/>
      <c r="H61" s="140">
        <f t="shared" si="0"/>
        <v>1</v>
      </c>
      <c r="I61" s="290"/>
      <c r="J61" s="293" t="s">
        <v>3009</v>
      </c>
      <c r="K61" s="91" t="str">
        <f t="shared" si="1"/>
        <v>CD</v>
      </c>
      <c r="L61" s="175" t="str">
        <f t="shared" si="2"/>
        <v>CONGO, THE DEMOCRATIC REPUBLIC OF THE</v>
      </c>
      <c r="M61" s="140"/>
      <c r="N61" s="140"/>
      <c r="O61" s="140" t="s">
        <v>243</v>
      </c>
    </row>
    <row r="62" spans="1:15">
      <c r="A62" s="145" t="s">
        <v>3017</v>
      </c>
      <c r="B62" s="145" t="s">
        <v>3018</v>
      </c>
      <c r="C62" s="145"/>
      <c r="D62" s="145" t="s">
        <v>243</v>
      </c>
      <c r="E62" s="140"/>
      <c r="F62" s="140"/>
      <c r="G62" s="140"/>
      <c r="H62" s="140">
        <f t="shared" si="0"/>
        <v>1</v>
      </c>
      <c r="I62" s="290"/>
      <c r="J62" s="293" t="s">
        <v>3011</v>
      </c>
      <c r="K62" s="91" t="str">
        <f t="shared" si="1"/>
        <v>CK</v>
      </c>
      <c r="L62" s="175" t="str">
        <f t="shared" si="2"/>
        <v>COOK ISLANDS</v>
      </c>
      <c r="M62" s="140"/>
      <c r="N62" s="140"/>
      <c r="O62" s="140" t="s">
        <v>243</v>
      </c>
    </row>
    <row r="63" spans="1:15">
      <c r="A63" s="145" t="s">
        <v>3019</v>
      </c>
      <c r="B63" s="145" t="s">
        <v>3020</v>
      </c>
      <c r="C63" s="145"/>
      <c r="D63" s="145" t="s">
        <v>243</v>
      </c>
      <c r="E63" s="140"/>
      <c r="F63" s="140"/>
      <c r="G63" s="140"/>
      <c r="H63" s="140">
        <f t="shared" si="0"/>
        <v>1</v>
      </c>
      <c r="I63" s="290"/>
      <c r="J63" s="293" t="s">
        <v>3013</v>
      </c>
      <c r="K63" s="91" t="str">
        <f t="shared" si="1"/>
        <v>CR</v>
      </c>
      <c r="L63" s="175" t="str">
        <f t="shared" si="2"/>
        <v>COSTA RICA</v>
      </c>
      <c r="M63" s="140"/>
      <c r="N63" s="140"/>
      <c r="O63" s="140" t="s">
        <v>243</v>
      </c>
    </row>
    <row r="64" spans="1:15">
      <c r="A64" s="145" t="s">
        <v>3021</v>
      </c>
      <c r="B64" s="145" t="s">
        <v>3022</v>
      </c>
      <c r="C64" s="145"/>
      <c r="D64" s="145" t="s">
        <v>243</v>
      </c>
      <c r="E64" s="140"/>
      <c r="F64" s="140"/>
      <c r="G64" s="140"/>
      <c r="H64" s="140">
        <f t="shared" si="0"/>
        <v>1</v>
      </c>
      <c r="I64" s="290"/>
      <c r="J64" s="293" t="s">
        <v>3015</v>
      </c>
      <c r="K64" s="91" t="str">
        <f t="shared" si="1"/>
        <v>CI</v>
      </c>
      <c r="L64" s="175" t="str">
        <f t="shared" si="2"/>
        <v>CÔTE D'IVOIRE</v>
      </c>
      <c r="M64" s="140"/>
      <c r="N64" s="140"/>
      <c r="O64" s="140" t="s">
        <v>243</v>
      </c>
    </row>
    <row r="65" spans="1:15">
      <c r="A65" s="145" t="s">
        <v>3023</v>
      </c>
      <c r="B65" s="145" t="s">
        <v>3024</v>
      </c>
      <c r="C65" s="145"/>
      <c r="D65" s="145" t="s">
        <v>243</v>
      </c>
      <c r="E65" s="140"/>
      <c r="F65" s="140"/>
      <c r="G65" s="140"/>
      <c r="H65" s="140">
        <f t="shared" si="0"/>
        <v>1</v>
      </c>
      <c r="I65" s="290"/>
      <c r="J65" s="293" t="s">
        <v>3017</v>
      </c>
      <c r="K65" s="91" t="str">
        <f t="shared" si="1"/>
        <v>HR</v>
      </c>
      <c r="L65" s="175" t="str">
        <f t="shared" si="2"/>
        <v>CROATIA</v>
      </c>
      <c r="M65" s="140"/>
      <c r="N65" s="140"/>
      <c r="O65" s="140" t="s">
        <v>243</v>
      </c>
    </row>
    <row r="66" spans="1:15">
      <c r="A66" s="145" t="s">
        <v>3025</v>
      </c>
      <c r="B66" s="145" t="s">
        <v>3026</v>
      </c>
      <c r="C66" s="145"/>
      <c r="D66" s="145" t="s">
        <v>243</v>
      </c>
      <c r="E66" s="140"/>
      <c r="F66" s="140"/>
      <c r="G66" s="140"/>
      <c r="H66" s="140">
        <f t="shared" si="0"/>
        <v>1</v>
      </c>
      <c r="I66" s="290"/>
      <c r="J66" s="293" t="s">
        <v>3019</v>
      </c>
      <c r="K66" s="91" t="str">
        <f t="shared" si="1"/>
        <v>CU</v>
      </c>
      <c r="L66" s="175" t="str">
        <f t="shared" si="2"/>
        <v>CUBA</v>
      </c>
      <c r="M66" s="140"/>
      <c r="N66" s="140"/>
      <c r="O66" s="140" t="s">
        <v>243</v>
      </c>
    </row>
    <row r="67" spans="1:15">
      <c r="A67" s="145" t="s">
        <v>3027</v>
      </c>
      <c r="B67" s="145" t="s">
        <v>3028</v>
      </c>
      <c r="C67" s="145"/>
      <c r="D67" s="145" t="s">
        <v>243</v>
      </c>
      <c r="E67" s="140"/>
      <c r="F67" s="140"/>
      <c r="G67" s="140"/>
      <c r="H67" s="140">
        <f t="shared" si="0"/>
        <v>1</v>
      </c>
      <c r="I67" s="290"/>
      <c r="J67" s="293" t="s">
        <v>3021</v>
      </c>
      <c r="K67" s="91" t="str">
        <f t="shared" si="1"/>
        <v>CW</v>
      </c>
      <c r="L67" s="175" t="str">
        <f t="shared" si="2"/>
        <v>CURAÇAO</v>
      </c>
      <c r="M67" s="140"/>
      <c r="N67" s="140"/>
      <c r="O67" s="140" t="s">
        <v>243</v>
      </c>
    </row>
    <row r="68" spans="1:15">
      <c r="A68" s="145" t="s">
        <v>3029</v>
      </c>
      <c r="B68" s="145" t="s">
        <v>3030</v>
      </c>
      <c r="C68" s="145"/>
      <c r="D68" s="145" t="s">
        <v>243</v>
      </c>
      <c r="E68" s="140"/>
      <c r="F68" s="140"/>
      <c r="G68" s="140"/>
      <c r="H68" s="140">
        <f t="shared" si="0"/>
        <v>1</v>
      </c>
      <c r="I68" s="290"/>
      <c r="J68" s="293" t="s">
        <v>3023</v>
      </c>
      <c r="K68" s="91" t="str">
        <f t="shared" si="1"/>
        <v>CY</v>
      </c>
      <c r="L68" s="175" t="str">
        <f t="shared" si="2"/>
        <v>CYPRUS</v>
      </c>
      <c r="M68" s="140"/>
      <c r="N68" s="140"/>
      <c r="O68" s="140" t="s">
        <v>243</v>
      </c>
    </row>
    <row r="69" spans="1:15">
      <c r="A69" s="145" t="s">
        <v>3031</v>
      </c>
      <c r="B69" s="145" t="s">
        <v>3032</v>
      </c>
      <c r="C69" s="145"/>
      <c r="D69" s="145" t="s">
        <v>243</v>
      </c>
      <c r="E69" s="140"/>
      <c r="F69" s="140"/>
      <c r="G69" s="140"/>
      <c r="H69" s="140">
        <f t="shared" si="0"/>
        <v>1</v>
      </c>
      <c r="I69" s="290"/>
      <c r="J69" s="293" t="s">
        <v>3025</v>
      </c>
      <c r="K69" s="91" t="str">
        <f t="shared" si="1"/>
        <v>CZ</v>
      </c>
      <c r="L69" s="175" t="str">
        <f t="shared" si="2"/>
        <v>CZECHIA</v>
      </c>
      <c r="M69" s="140"/>
      <c r="N69" s="140"/>
      <c r="O69" s="140" t="s">
        <v>243</v>
      </c>
    </row>
    <row r="70" spans="1:15">
      <c r="A70" s="145" t="s">
        <v>3033</v>
      </c>
      <c r="B70" s="145" t="s">
        <v>3034</v>
      </c>
      <c r="C70" s="145"/>
      <c r="D70" s="145" t="s">
        <v>243</v>
      </c>
      <c r="E70" s="140"/>
      <c r="F70" s="140"/>
      <c r="G70" s="140"/>
      <c r="H70" s="140">
        <f t="shared" si="0"/>
        <v>1</v>
      </c>
      <c r="I70" s="290"/>
      <c r="J70" s="293" t="s">
        <v>3027</v>
      </c>
      <c r="K70" s="91" t="str">
        <f t="shared" si="1"/>
        <v>DK</v>
      </c>
      <c r="L70" s="175" t="str">
        <f t="shared" si="2"/>
        <v>DENMARK</v>
      </c>
      <c r="M70" s="140"/>
      <c r="N70" s="140"/>
      <c r="O70" s="140" t="s">
        <v>243</v>
      </c>
    </row>
    <row r="71" spans="1:15">
      <c r="A71" s="145" t="s">
        <v>3035</v>
      </c>
      <c r="B71" s="145" t="s">
        <v>3036</v>
      </c>
      <c r="C71" s="145"/>
      <c r="D71" s="145" t="s">
        <v>243</v>
      </c>
      <c r="E71" s="140"/>
      <c r="F71" s="140"/>
      <c r="G71" s="140"/>
      <c r="H71" s="140">
        <f t="shared" ref="H71:H134" si="3">COUNTIF($J$2:$J$415,A71)</f>
        <v>1</v>
      </c>
      <c r="I71" s="290"/>
      <c r="J71" s="293" t="s">
        <v>3029</v>
      </c>
      <c r="K71" s="91" t="str">
        <f t="shared" si="1"/>
        <v>DJ</v>
      </c>
      <c r="L71" s="175" t="str">
        <f t="shared" si="2"/>
        <v>DJIBOUTI</v>
      </c>
      <c r="M71" s="140"/>
      <c r="N71" s="140"/>
      <c r="O71" s="140" t="s">
        <v>243</v>
      </c>
    </row>
    <row r="72" spans="1:15">
      <c r="A72" s="145" t="s">
        <v>3037</v>
      </c>
      <c r="B72" s="145" t="s">
        <v>3038</v>
      </c>
      <c r="C72" s="145"/>
      <c r="D72" s="145" t="s">
        <v>243</v>
      </c>
      <c r="E72" s="140"/>
      <c r="F72" s="140"/>
      <c r="G72" s="140"/>
      <c r="H72" s="140">
        <f t="shared" si="3"/>
        <v>1</v>
      </c>
      <c r="I72" s="290"/>
      <c r="J72" s="293" t="s">
        <v>3031</v>
      </c>
      <c r="K72" s="91" t="str">
        <f t="shared" si="1"/>
        <v>DM</v>
      </c>
      <c r="L72" s="175" t="str">
        <f t="shared" si="2"/>
        <v>DOMINICA</v>
      </c>
      <c r="M72" s="140"/>
      <c r="N72" s="140"/>
      <c r="O72" s="140" t="s">
        <v>243</v>
      </c>
    </row>
    <row r="73" spans="1:15">
      <c r="A73" s="145" t="s">
        <v>3039</v>
      </c>
      <c r="B73" s="145" t="s">
        <v>3040</v>
      </c>
      <c r="C73" s="145"/>
      <c r="D73" s="145" t="s">
        <v>243</v>
      </c>
      <c r="E73" s="140"/>
      <c r="F73" s="140"/>
      <c r="G73" s="140"/>
      <c r="H73" s="140">
        <f t="shared" si="3"/>
        <v>1</v>
      </c>
      <c r="I73" s="290"/>
      <c r="J73" s="293" t="s">
        <v>3033</v>
      </c>
      <c r="K73" s="91" t="str">
        <f t="shared" si="1"/>
        <v>DO</v>
      </c>
      <c r="L73" s="175" t="str">
        <f t="shared" si="2"/>
        <v>DOMINICAN REPUBLIC</v>
      </c>
      <c r="M73" s="140"/>
      <c r="N73" s="140"/>
      <c r="O73" s="140" t="s">
        <v>243</v>
      </c>
    </row>
    <row r="74" spans="1:15">
      <c r="A74" s="145" t="s">
        <v>3041</v>
      </c>
      <c r="B74" s="145" t="s">
        <v>3042</v>
      </c>
      <c r="C74" s="145"/>
      <c r="D74" s="145" t="s">
        <v>243</v>
      </c>
      <c r="E74" s="140"/>
      <c r="F74" s="140"/>
      <c r="G74" s="140"/>
      <c r="H74" s="140">
        <f t="shared" si="3"/>
        <v>1</v>
      </c>
      <c r="I74" s="290"/>
      <c r="J74" s="293" t="s">
        <v>3035</v>
      </c>
      <c r="K74" s="91" t="str">
        <f t="shared" ref="K74:K137" si="4">VLOOKUP(J74,$A$1:$I$305,2,FALSE)</f>
        <v>EC</v>
      </c>
      <c r="L74" s="175" t="str">
        <f t="shared" ref="L74:L137" si="5">J74</f>
        <v>ECUADOR</v>
      </c>
      <c r="M74" s="140"/>
      <c r="N74" s="140"/>
      <c r="O74" s="140" t="s">
        <v>243</v>
      </c>
    </row>
    <row r="75" spans="1:15">
      <c r="A75" s="145" t="s">
        <v>3043</v>
      </c>
      <c r="B75" s="145" t="s">
        <v>227</v>
      </c>
      <c r="C75" s="145"/>
      <c r="D75" s="145" t="s">
        <v>243</v>
      </c>
      <c r="E75" s="140"/>
      <c r="F75" s="140"/>
      <c r="G75" s="140"/>
      <c r="H75" s="140">
        <f t="shared" si="3"/>
        <v>1</v>
      </c>
      <c r="I75" s="290"/>
      <c r="J75" s="293" t="s">
        <v>3037</v>
      </c>
      <c r="K75" s="91" t="str">
        <f t="shared" si="4"/>
        <v>EG</v>
      </c>
      <c r="L75" s="175" t="str">
        <f t="shared" si="5"/>
        <v>EGYPT</v>
      </c>
      <c r="M75" s="140"/>
      <c r="N75" s="140"/>
      <c r="O75" s="140" t="s">
        <v>243</v>
      </c>
    </row>
    <row r="76" spans="1:15">
      <c r="A76" s="145" t="s">
        <v>3044</v>
      </c>
      <c r="B76" s="145" t="s">
        <v>3045</v>
      </c>
      <c r="C76" s="145"/>
      <c r="D76" s="145" t="s">
        <v>243</v>
      </c>
      <c r="E76" s="140"/>
      <c r="F76" s="140"/>
      <c r="G76" s="140"/>
      <c r="H76" s="140">
        <f t="shared" si="3"/>
        <v>1</v>
      </c>
      <c r="I76" s="290"/>
      <c r="J76" s="293" t="s">
        <v>3039</v>
      </c>
      <c r="K76" s="91" t="str">
        <f t="shared" si="4"/>
        <v>SV</v>
      </c>
      <c r="L76" s="175" t="str">
        <f t="shared" si="5"/>
        <v>EL SALVADOR</v>
      </c>
      <c r="M76" s="140"/>
      <c r="N76" s="140"/>
      <c r="O76" s="140" t="s">
        <v>243</v>
      </c>
    </row>
    <row r="77" spans="1:15">
      <c r="A77" s="145" t="s">
        <v>3046</v>
      </c>
      <c r="B77" s="145" t="s">
        <v>3047</v>
      </c>
      <c r="C77" s="145"/>
      <c r="D77" s="145" t="s">
        <v>243</v>
      </c>
      <c r="E77" s="140"/>
      <c r="F77" s="140"/>
      <c r="G77" s="140"/>
      <c r="H77" s="140">
        <f t="shared" si="3"/>
        <v>1</v>
      </c>
      <c r="I77" s="290"/>
      <c r="J77" s="293" t="s">
        <v>3041</v>
      </c>
      <c r="K77" s="91" t="str">
        <f t="shared" si="4"/>
        <v>GQ</v>
      </c>
      <c r="L77" s="175" t="str">
        <f t="shared" si="5"/>
        <v>EQUATORIAL GUINEA</v>
      </c>
      <c r="M77" s="140"/>
      <c r="N77" s="140"/>
      <c r="O77" s="140" t="s">
        <v>243</v>
      </c>
    </row>
    <row r="78" spans="1:15">
      <c r="A78" s="145" t="s">
        <v>3048</v>
      </c>
      <c r="B78" s="145" t="s">
        <v>3049</v>
      </c>
      <c r="C78" s="145"/>
      <c r="D78" s="145" t="s">
        <v>243</v>
      </c>
      <c r="E78" s="140"/>
      <c r="F78" s="140"/>
      <c r="G78" s="140"/>
      <c r="H78" s="140">
        <f t="shared" si="3"/>
        <v>1</v>
      </c>
      <c r="I78" s="290"/>
      <c r="J78" s="293" t="s">
        <v>3043</v>
      </c>
      <c r="K78" s="91" t="str">
        <f t="shared" si="4"/>
        <v>ER</v>
      </c>
      <c r="L78" s="175" t="str">
        <f t="shared" si="5"/>
        <v>ERITREA</v>
      </c>
      <c r="M78" s="140"/>
      <c r="N78" s="140"/>
      <c r="O78" s="140" t="s">
        <v>243</v>
      </c>
    </row>
    <row r="79" spans="1:15">
      <c r="A79" s="145" t="s">
        <v>3050</v>
      </c>
      <c r="B79" s="145" t="s">
        <v>3051</v>
      </c>
      <c r="C79" s="145"/>
      <c r="D79" s="145" t="s">
        <v>243</v>
      </c>
      <c r="E79" s="140"/>
      <c r="F79" s="140"/>
      <c r="G79" s="140"/>
      <c r="H79" s="140">
        <f t="shared" si="3"/>
        <v>1</v>
      </c>
      <c r="I79" s="290"/>
      <c r="J79" s="293" t="s">
        <v>3044</v>
      </c>
      <c r="K79" s="91" t="str">
        <f t="shared" si="4"/>
        <v>EE</v>
      </c>
      <c r="L79" s="175" t="str">
        <f t="shared" si="5"/>
        <v>ESTONIA</v>
      </c>
      <c r="M79" s="140"/>
      <c r="N79" s="140"/>
      <c r="O79" s="140" t="s">
        <v>243</v>
      </c>
    </row>
    <row r="80" spans="1:15">
      <c r="A80" s="145" t="s">
        <v>3052</v>
      </c>
      <c r="B80" s="145" t="s">
        <v>3053</v>
      </c>
      <c r="C80" s="145"/>
      <c r="D80" s="145" t="s">
        <v>243</v>
      </c>
      <c r="E80" s="140"/>
      <c r="F80" s="140"/>
      <c r="G80" s="140"/>
      <c r="H80" s="140">
        <f t="shared" si="3"/>
        <v>1</v>
      </c>
      <c r="I80" s="290"/>
      <c r="J80" s="293" t="s">
        <v>3046</v>
      </c>
      <c r="K80" s="91" t="str">
        <f t="shared" si="4"/>
        <v>ET</v>
      </c>
      <c r="L80" s="175" t="str">
        <f t="shared" si="5"/>
        <v>ETHIOPIA</v>
      </c>
      <c r="M80" s="140"/>
      <c r="N80" s="140"/>
      <c r="O80" s="140" t="s">
        <v>243</v>
      </c>
    </row>
    <row r="81" spans="1:15">
      <c r="A81" s="145" t="s">
        <v>3054</v>
      </c>
      <c r="B81" s="145" t="s">
        <v>3055</v>
      </c>
      <c r="C81" s="145"/>
      <c r="D81" s="145" t="s">
        <v>243</v>
      </c>
      <c r="E81" s="140"/>
      <c r="F81" s="140"/>
      <c r="G81" s="140"/>
      <c r="H81" s="140">
        <f t="shared" si="3"/>
        <v>1</v>
      </c>
      <c r="I81" s="290"/>
      <c r="J81" s="293" t="s">
        <v>3048</v>
      </c>
      <c r="K81" s="91" t="str">
        <f t="shared" si="4"/>
        <v>FK</v>
      </c>
      <c r="L81" s="175" t="str">
        <f t="shared" si="5"/>
        <v>FALKLAND ISLANDS (MALVINAS)</v>
      </c>
      <c r="M81" s="140"/>
      <c r="N81" s="140"/>
      <c r="O81" s="140" t="s">
        <v>243</v>
      </c>
    </row>
    <row r="82" spans="1:15">
      <c r="A82" s="145" t="s">
        <v>5371</v>
      </c>
      <c r="B82" s="145" t="s">
        <v>3056</v>
      </c>
      <c r="C82" s="145"/>
      <c r="D82" s="145" t="s">
        <v>243</v>
      </c>
      <c r="E82" s="140"/>
      <c r="F82" s="140"/>
      <c r="G82" s="140"/>
      <c r="H82" s="140">
        <f t="shared" si="3"/>
        <v>1</v>
      </c>
      <c r="I82" s="290"/>
      <c r="J82" s="293" t="s">
        <v>3050</v>
      </c>
      <c r="K82" s="91" t="str">
        <f t="shared" si="4"/>
        <v>FO</v>
      </c>
      <c r="L82" s="175" t="str">
        <f t="shared" si="5"/>
        <v>FAROE ISLANDS</v>
      </c>
      <c r="M82" s="140"/>
      <c r="N82" s="140"/>
      <c r="O82" s="140" t="s">
        <v>243</v>
      </c>
    </row>
    <row r="83" spans="1:15">
      <c r="A83" s="145" t="s">
        <v>3057</v>
      </c>
      <c r="B83" s="145" t="s">
        <v>3058</v>
      </c>
      <c r="C83" s="145"/>
      <c r="D83" s="145" t="s">
        <v>243</v>
      </c>
      <c r="E83" s="140"/>
      <c r="F83" s="140"/>
      <c r="G83" s="140"/>
      <c r="H83" s="140">
        <f t="shared" si="3"/>
        <v>1</v>
      </c>
      <c r="I83" s="290"/>
      <c r="J83" s="293" t="s">
        <v>3052</v>
      </c>
      <c r="K83" s="91" t="str">
        <f t="shared" si="4"/>
        <v>FJ</v>
      </c>
      <c r="L83" s="175" t="str">
        <f t="shared" si="5"/>
        <v>FIJI</v>
      </c>
      <c r="M83" s="140"/>
      <c r="N83" s="140"/>
      <c r="O83" s="140" t="s">
        <v>243</v>
      </c>
    </row>
    <row r="84" spans="1:15">
      <c r="A84" s="145" t="s">
        <v>3059</v>
      </c>
      <c r="B84" s="145" t="s">
        <v>3060</v>
      </c>
      <c r="C84" s="145"/>
      <c r="D84" s="145" t="s">
        <v>243</v>
      </c>
      <c r="E84" s="140"/>
      <c r="F84" s="140"/>
      <c r="G84" s="140"/>
      <c r="H84" s="140">
        <f t="shared" si="3"/>
        <v>1</v>
      </c>
      <c r="I84" s="290"/>
      <c r="J84" s="293" t="s">
        <v>3054</v>
      </c>
      <c r="K84" s="91" t="str">
        <f t="shared" si="4"/>
        <v>FI</v>
      </c>
      <c r="L84" s="175" t="str">
        <f t="shared" si="5"/>
        <v>FINLAND</v>
      </c>
      <c r="M84" s="140"/>
      <c r="N84" s="140"/>
      <c r="O84" s="140" t="s">
        <v>243</v>
      </c>
    </row>
    <row r="85" spans="1:15">
      <c r="A85" s="145" t="s">
        <v>3061</v>
      </c>
      <c r="B85" s="145" t="s">
        <v>1371</v>
      </c>
      <c r="C85" s="145"/>
      <c r="D85" s="145" t="s">
        <v>243</v>
      </c>
      <c r="E85" s="140"/>
      <c r="F85" s="140"/>
      <c r="G85" s="140"/>
      <c r="H85" s="140">
        <f t="shared" si="3"/>
        <v>1</v>
      </c>
      <c r="I85" s="290"/>
      <c r="J85" s="293" t="s">
        <v>5371</v>
      </c>
      <c r="K85" s="91" t="str">
        <f t="shared" si="4"/>
        <v>FR</v>
      </c>
      <c r="L85" s="175" t="str">
        <f t="shared" si="5"/>
        <v>FRANCE</v>
      </c>
      <c r="M85" s="140"/>
      <c r="N85" s="140"/>
      <c r="O85" s="140" t="s">
        <v>243</v>
      </c>
    </row>
    <row r="86" spans="1:15">
      <c r="A86" s="145" t="s">
        <v>3062</v>
      </c>
      <c r="B86" s="145" t="s">
        <v>323</v>
      </c>
      <c r="C86" s="145"/>
      <c r="D86" s="145" t="s">
        <v>243</v>
      </c>
      <c r="E86" s="140"/>
      <c r="F86" s="140"/>
      <c r="G86" s="140"/>
      <c r="H86" s="140">
        <f t="shared" si="3"/>
        <v>1</v>
      </c>
      <c r="I86" s="290"/>
      <c r="J86" s="293" t="s">
        <v>3057</v>
      </c>
      <c r="K86" s="91" t="str">
        <f t="shared" si="4"/>
        <v>GF</v>
      </c>
      <c r="L86" s="175" t="str">
        <f t="shared" si="5"/>
        <v>FRENCH GUIANA</v>
      </c>
      <c r="M86" s="140"/>
      <c r="N86" s="140"/>
      <c r="O86" s="140" t="s">
        <v>243</v>
      </c>
    </row>
    <row r="87" spans="1:15">
      <c r="A87" s="145" t="s">
        <v>3063</v>
      </c>
      <c r="B87" s="145" t="s">
        <v>3064</v>
      </c>
      <c r="C87" s="145"/>
      <c r="D87" s="145" t="s">
        <v>243</v>
      </c>
      <c r="E87" s="140"/>
      <c r="F87" s="140"/>
      <c r="G87" s="140"/>
      <c r="H87" s="140">
        <f t="shared" si="3"/>
        <v>1</v>
      </c>
      <c r="I87" s="290"/>
      <c r="J87" s="293" t="s">
        <v>3059</v>
      </c>
      <c r="K87" s="91" t="str">
        <f t="shared" si="4"/>
        <v>PF</v>
      </c>
      <c r="L87" s="175" t="str">
        <f t="shared" si="5"/>
        <v>FRENCH POLYNESIA</v>
      </c>
      <c r="M87" s="140"/>
      <c r="N87" s="140"/>
      <c r="O87" s="140" t="s">
        <v>243</v>
      </c>
    </row>
    <row r="88" spans="1:15">
      <c r="A88" s="145" t="s">
        <v>3065</v>
      </c>
      <c r="B88" s="145" t="s">
        <v>3066</v>
      </c>
      <c r="C88" s="145"/>
      <c r="D88" s="145" t="s">
        <v>243</v>
      </c>
      <c r="E88" s="140"/>
      <c r="F88" s="140"/>
      <c r="G88" s="140"/>
      <c r="H88" s="140">
        <f t="shared" si="3"/>
        <v>1</v>
      </c>
      <c r="I88" s="290"/>
      <c r="J88" s="293" t="s">
        <v>3061</v>
      </c>
      <c r="K88" s="91" t="str">
        <f t="shared" si="4"/>
        <v>TF</v>
      </c>
      <c r="L88" s="175" t="str">
        <f t="shared" si="5"/>
        <v>FRENCH SOUTHERN TERRITORIES</v>
      </c>
      <c r="M88" s="140"/>
      <c r="N88" s="140"/>
      <c r="O88" s="140" t="s">
        <v>243</v>
      </c>
    </row>
    <row r="89" spans="1:15">
      <c r="A89" s="145" t="s">
        <v>3067</v>
      </c>
      <c r="B89" s="145" t="s">
        <v>121</v>
      </c>
      <c r="C89" s="145"/>
      <c r="D89" s="145" t="s">
        <v>243</v>
      </c>
      <c r="E89" s="140"/>
      <c r="F89" s="140"/>
      <c r="G89" s="140"/>
      <c r="H89" s="140">
        <f t="shared" si="3"/>
        <v>1</v>
      </c>
      <c r="I89" s="290"/>
      <c r="J89" s="293" t="s">
        <v>3062</v>
      </c>
      <c r="K89" s="91" t="str">
        <f t="shared" si="4"/>
        <v>GA</v>
      </c>
      <c r="L89" s="175" t="str">
        <f t="shared" si="5"/>
        <v>GABON</v>
      </c>
      <c r="M89" s="140"/>
      <c r="N89" s="140"/>
      <c r="O89" s="140" t="s">
        <v>243</v>
      </c>
    </row>
    <row r="90" spans="1:15">
      <c r="A90" s="145" t="s">
        <v>3068</v>
      </c>
      <c r="B90" s="145" t="s">
        <v>3069</v>
      </c>
      <c r="C90" s="145"/>
      <c r="D90" s="145" t="s">
        <v>243</v>
      </c>
      <c r="E90" s="140"/>
      <c r="F90" s="140"/>
      <c r="G90" s="140"/>
      <c r="H90" s="140">
        <f t="shared" si="3"/>
        <v>1</v>
      </c>
      <c r="I90" s="290"/>
      <c r="J90" s="293" t="s">
        <v>3063</v>
      </c>
      <c r="K90" s="91" t="str">
        <f t="shared" si="4"/>
        <v>GM</v>
      </c>
      <c r="L90" s="175" t="str">
        <f t="shared" si="5"/>
        <v>GAMBIA</v>
      </c>
      <c r="M90" s="140"/>
      <c r="N90" s="140"/>
      <c r="O90" s="140" t="s">
        <v>243</v>
      </c>
    </row>
    <row r="91" spans="1:15">
      <c r="A91" s="145" t="s">
        <v>3070</v>
      </c>
      <c r="B91" s="145" t="s">
        <v>3071</v>
      </c>
      <c r="C91" s="145"/>
      <c r="D91" s="145" t="s">
        <v>243</v>
      </c>
      <c r="E91" s="140"/>
      <c r="F91" s="140"/>
      <c r="G91" s="140"/>
      <c r="H91" s="140">
        <f t="shared" si="3"/>
        <v>1</v>
      </c>
      <c r="I91" s="290"/>
      <c r="J91" s="293" t="s">
        <v>3065</v>
      </c>
      <c r="K91" s="91" t="str">
        <f t="shared" si="4"/>
        <v>GE</v>
      </c>
      <c r="L91" s="175" t="str">
        <f t="shared" si="5"/>
        <v>GEORGIA</v>
      </c>
      <c r="M91" s="140"/>
      <c r="N91" s="140"/>
      <c r="O91" s="140" t="s">
        <v>243</v>
      </c>
    </row>
    <row r="92" spans="1:15">
      <c r="A92" s="145" t="s">
        <v>3072</v>
      </c>
      <c r="B92" s="145" t="s">
        <v>1954</v>
      </c>
      <c r="C92" s="145"/>
      <c r="D92" s="145" t="s">
        <v>243</v>
      </c>
      <c r="E92" s="140"/>
      <c r="F92" s="140"/>
      <c r="G92" s="140"/>
      <c r="H92" s="140">
        <f t="shared" si="3"/>
        <v>1</v>
      </c>
      <c r="I92" s="290"/>
      <c r="J92" s="293" t="s">
        <v>3067</v>
      </c>
      <c r="K92" s="91" t="str">
        <f t="shared" si="4"/>
        <v>DE</v>
      </c>
      <c r="L92" s="175" t="str">
        <f t="shared" si="5"/>
        <v>GERMANY</v>
      </c>
      <c r="M92" s="140"/>
      <c r="N92" s="140"/>
      <c r="O92" s="140" t="s">
        <v>243</v>
      </c>
    </row>
    <row r="93" spans="1:15">
      <c r="A93" s="145" t="s">
        <v>3073</v>
      </c>
      <c r="B93" s="145" t="s">
        <v>3074</v>
      </c>
      <c r="C93" s="145"/>
      <c r="D93" s="145" t="s">
        <v>243</v>
      </c>
      <c r="E93" s="140"/>
      <c r="F93" s="140"/>
      <c r="G93" s="140"/>
      <c r="H93" s="140">
        <f t="shared" si="3"/>
        <v>1</v>
      </c>
      <c r="I93" s="290"/>
      <c r="J93" s="293" t="s">
        <v>3068</v>
      </c>
      <c r="K93" s="91" t="str">
        <f t="shared" si="4"/>
        <v>GH</v>
      </c>
      <c r="L93" s="175" t="str">
        <f t="shared" si="5"/>
        <v>GHANA</v>
      </c>
      <c r="M93" s="140"/>
      <c r="N93" s="140"/>
      <c r="O93" s="140" t="s">
        <v>243</v>
      </c>
    </row>
    <row r="94" spans="1:15">
      <c r="A94" s="145" t="s">
        <v>3075</v>
      </c>
      <c r="B94" s="145" t="s">
        <v>1079</v>
      </c>
      <c r="C94" s="145"/>
      <c r="D94" s="145" t="s">
        <v>243</v>
      </c>
      <c r="E94" s="140"/>
      <c r="F94" s="140"/>
      <c r="G94" s="140"/>
      <c r="H94" s="140">
        <f t="shared" si="3"/>
        <v>1</v>
      </c>
      <c r="I94" s="290"/>
      <c r="J94" s="293" t="s">
        <v>3070</v>
      </c>
      <c r="K94" s="91" t="str">
        <f t="shared" si="4"/>
        <v>GI</v>
      </c>
      <c r="L94" s="175" t="str">
        <f t="shared" si="5"/>
        <v>UNITED KINGDOM (GIBRALTAR)</v>
      </c>
      <c r="M94" s="140"/>
      <c r="N94" s="140"/>
      <c r="O94" s="140" t="s">
        <v>243</v>
      </c>
    </row>
    <row r="95" spans="1:15">
      <c r="A95" s="145" t="s">
        <v>3076</v>
      </c>
      <c r="B95" s="145" t="s">
        <v>3077</v>
      </c>
      <c r="C95" s="145"/>
      <c r="D95" s="145" t="s">
        <v>243</v>
      </c>
      <c r="E95" s="140"/>
      <c r="F95" s="140"/>
      <c r="G95" s="140"/>
      <c r="H95" s="140">
        <f t="shared" si="3"/>
        <v>1</v>
      </c>
      <c r="I95" s="290"/>
      <c r="J95" s="293" t="s">
        <v>3072</v>
      </c>
      <c r="K95" s="91" t="str">
        <f t="shared" si="4"/>
        <v>GR</v>
      </c>
      <c r="L95" s="175" t="str">
        <f t="shared" si="5"/>
        <v>GREECE</v>
      </c>
      <c r="M95" s="140"/>
      <c r="N95" s="140"/>
      <c r="O95" s="140" t="s">
        <v>243</v>
      </c>
    </row>
    <row r="96" spans="1:15">
      <c r="A96" s="145" t="s">
        <v>3078</v>
      </c>
      <c r="B96" s="145" t="s">
        <v>3079</v>
      </c>
      <c r="C96" s="145"/>
      <c r="D96" s="145" t="s">
        <v>243</v>
      </c>
      <c r="E96" s="140"/>
      <c r="F96" s="140"/>
      <c r="G96" s="140"/>
      <c r="H96" s="140">
        <f t="shared" si="3"/>
        <v>1</v>
      </c>
      <c r="I96" s="290"/>
      <c r="J96" s="293" t="s">
        <v>3073</v>
      </c>
      <c r="K96" s="91" t="str">
        <f t="shared" si="4"/>
        <v>GL</v>
      </c>
      <c r="L96" s="175" t="str">
        <f t="shared" si="5"/>
        <v>GREENLAND</v>
      </c>
      <c r="M96" s="140"/>
      <c r="N96" s="140"/>
      <c r="O96" s="140" t="s">
        <v>243</v>
      </c>
    </row>
    <row r="97" spans="1:15">
      <c r="A97" s="145" t="s">
        <v>3080</v>
      </c>
      <c r="B97" s="145" t="s">
        <v>3081</v>
      </c>
      <c r="C97" s="145"/>
      <c r="D97" s="145" t="s">
        <v>243</v>
      </c>
      <c r="E97" s="140"/>
      <c r="F97" s="140"/>
      <c r="G97" s="140"/>
      <c r="H97" s="140">
        <f t="shared" si="3"/>
        <v>1</v>
      </c>
      <c r="I97" s="290"/>
      <c r="J97" s="293" t="s">
        <v>3075</v>
      </c>
      <c r="K97" s="91" t="str">
        <f t="shared" si="4"/>
        <v>GD</v>
      </c>
      <c r="L97" s="175" t="str">
        <f t="shared" si="5"/>
        <v>GRENADA</v>
      </c>
      <c r="M97" s="140"/>
      <c r="N97" s="140"/>
      <c r="O97" s="140" t="s">
        <v>243</v>
      </c>
    </row>
    <row r="98" spans="1:15">
      <c r="A98" s="145" t="s">
        <v>3082</v>
      </c>
      <c r="B98" s="145" t="s">
        <v>3083</v>
      </c>
      <c r="C98" s="145"/>
      <c r="D98" s="145" t="s">
        <v>243</v>
      </c>
      <c r="E98" s="140"/>
      <c r="F98" s="140"/>
      <c r="G98" s="140"/>
      <c r="H98" s="140">
        <f t="shared" si="3"/>
        <v>1</v>
      </c>
      <c r="I98" s="290"/>
      <c r="J98" s="293" t="s">
        <v>3076</v>
      </c>
      <c r="K98" s="91" t="str">
        <f t="shared" si="4"/>
        <v>GP</v>
      </c>
      <c r="L98" s="175" t="str">
        <f t="shared" si="5"/>
        <v>GUADELOUPE</v>
      </c>
      <c r="M98" s="140"/>
      <c r="N98" s="140"/>
      <c r="O98" s="140" t="s">
        <v>243</v>
      </c>
    </row>
    <row r="99" spans="1:15">
      <c r="A99" s="145" t="s">
        <v>3084</v>
      </c>
      <c r="B99" s="145" t="s">
        <v>3085</v>
      </c>
      <c r="C99" s="145"/>
      <c r="D99" s="145" t="s">
        <v>243</v>
      </c>
      <c r="E99" s="140"/>
      <c r="F99" s="140"/>
      <c r="G99" s="140"/>
      <c r="H99" s="140">
        <f t="shared" si="3"/>
        <v>1</v>
      </c>
      <c r="I99" s="290"/>
      <c r="J99" s="293" t="s">
        <v>3078</v>
      </c>
      <c r="K99" s="91" t="str">
        <f t="shared" si="4"/>
        <v>GU</v>
      </c>
      <c r="L99" s="175" t="str">
        <f t="shared" si="5"/>
        <v>GUAM</v>
      </c>
      <c r="M99" s="140"/>
      <c r="N99" s="140"/>
      <c r="O99" s="140" t="s">
        <v>243</v>
      </c>
    </row>
    <row r="100" spans="1:15">
      <c r="A100" s="145" t="s">
        <v>3086</v>
      </c>
      <c r="B100" s="145" t="s">
        <v>3087</v>
      </c>
      <c r="C100" s="145"/>
      <c r="D100" s="145" t="s">
        <v>243</v>
      </c>
      <c r="E100" s="140"/>
      <c r="F100" s="140"/>
      <c r="G100" s="140"/>
      <c r="H100" s="140">
        <f t="shared" si="3"/>
        <v>1</v>
      </c>
      <c r="I100" s="290"/>
      <c r="J100" s="293" t="s">
        <v>3080</v>
      </c>
      <c r="K100" s="91" t="str">
        <f t="shared" si="4"/>
        <v>GT</v>
      </c>
      <c r="L100" s="175" t="str">
        <f t="shared" si="5"/>
        <v>GUATEMALA</v>
      </c>
      <c r="M100" s="140"/>
      <c r="N100" s="140"/>
      <c r="O100" s="140" t="s">
        <v>243</v>
      </c>
    </row>
    <row r="101" spans="1:15">
      <c r="A101" s="145" t="s">
        <v>3088</v>
      </c>
      <c r="B101" s="145" t="s">
        <v>3089</v>
      </c>
      <c r="C101" s="145"/>
      <c r="D101" s="145" t="s">
        <v>243</v>
      </c>
      <c r="E101" s="140"/>
      <c r="F101" s="140"/>
      <c r="G101" s="140"/>
      <c r="H101" s="140">
        <f t="shared" si="3"/>
        <v>1</v>
      </c>
      <c r="I101" s="290"/>
      <c r="J101" s="293" t="s">
        <v>3082</v>
      </c>
      <c r="K101" s="91" t="str">
        <f t="shared" si="4"/>
        <v>GG</v>
      </c>
      <c r="L101" s="175" t="str">
        <f t="shared" si="5"/>
        <v>GUERNSEY</v>
      </c>
      <c r="M101" s="140"/>
      <c r="N101" s="140"/>
      <c r="O101" s="140" t="s">
        <v>243</v>
      </c>
    </row>
    <row r="102" spans="1:15">
      <c r="A102" s="145" t="s">
        <v>3090</v>
      </c>
      <c r="B102" s="145" t="s">
        <v>3091</v>
      </c>
      <c r="C102" s="145"/>
      <c r="D102" s="145" t="s">
        <v>243</v>
      </c>
      <c r="E102" s="140"/>
      <c r="F102" s="140"/>
      <c r="G102" s="140"/>
      <c r="H102" s="140">
        <f t="shared" si="3"/>
        <v>1</v>
      </c>
      <c r="I102" s="290"/>
      <c r="J102" s="293" t="s">
        <v>3084</v>
      </c>
      <c r="K102" s="91" t="str">
        <f t="shared" si="4"/>
        <v>GN</v>
      </c>
      <c r="L102" s="175" t="str">
        <f t="shared" si="5"/>
        <v>GUINEA</v>
      </c>
      <c r="M102" s="140"/>
      <c r="N102" s="140"/>
      <c r="O102" s="140" t="s">
        <v>243</v>
      </c>
    </row>
    <row r="103" spans="1:15">
      <c r="A103" s="145" t="s">
        <v>3092</v>
      </c>
      <c r="B103" s="145" t="s">
        <v>3093</v>
      </c>
      <c r="C103" s="145"/>
      <c r="D103" s="145" t="s">
        <v>243</v>
      </c>
      <c r="E103" s="140"/>
      <c r="F103" s="140"/>
      <c r="G103" s="140"/>
      <c r="H103" s="140">
        <f t="shared" si="3"/>
        <v>1</v>
      </c>
      <c r="I103" s="290"/>
      <c r="J103" s="293" t="s">
        <v>3086</v>
      </c>
      <c r="K103" s="91" t="str">
        <f t="shared" si="4"/>
        <v>GW</v>
      </c>
      <c r="L103" s="175" t="str">
        <f t="shared" si="5"/>
        <v>GUINEA-BISSAU</v>
      </c>
      <c r="M103" s="140"/>
      <c r="N103" s="140"/>
      <c r="O103" s="140" t="s">
        <v>243</v>
      </c>
    </row>
    <row r="104" spans="1:15">
      <c r="A104" s="145" t="s">
        <v>3094</v>
      </c>
      <c r="B104" s="145" t="s">
        <v>3095</v>
      </c>
      <c r="C104" s="145"/>
      <c r="D104" s="145" t="s">
        <v>243</v>
      </c>
      <c r="E104" s="140"/>
      <c r="F104" s="140"/>
      <c r="G104" s="140"/>
      <c r="H104" s="140">
        <f t="shared" si="3"/>
        <v>1</v>
      </c>
      <c r="I104" s="290"/>
      <c r="J104" s="293" t="s">
        <v>3088</v>
      </c>
      <c r="K104" s="91" t="str">
        <f t="shared" si="4"/>
        <v>GY</v>
      </c>
      <c r="L104" s="175" t="str">
        <f t="shared" si="5"/>
        <v>GUYANA</v>
      </c>
      <c r="M104" s="140"/>
      <c r="N104" s="140"/>
      <c r="O104" s="140" t="s">
        <v>243</v>
      </c>
    </row>
    <row r="105" spans="1:15">
      <c r="A105" s="145" t="s">
        <v>3096</v>
      </c>
      <c r="B105" s="145" t="s">
        <v>3097</v>
      </c>
      <c r="C105" s="145"/>
      <c r="D105" s="145" t="s">
        <v>243</v>
      </c>
      <c r="E105" s="140"/>
      <c r="F105" s="140"/>
      <c r="G105" s="140"/>
      <c r="H105" s="140">
        <f t="shared" si="3"/>
        <v>1</v>
      </c>
      <c r="I105" s="290"/>
      <c r="J105" s="293" t="s">
        <v>3090</v>
      </c>
      <c r="K105" s="91" t="str">
        <f t="shared" si="4"/>
        <v>HT</v>
      </c>
      <c r="L105" s="175" t="str">
        <f t="shared" si="5"/>
        <v>HAITI</v>
      </c>
      <c r="M105" s="140"/>
      <c r="N105" s="140"/>
      <c r="O105" s="140" t="s">
        <v>243</v>
      </c>
    </row>
    <row r="106" spans="1:15">
      <c r="A106" s="145" t="s">
        <v>3098</v>
      </c>
      <c r="B106" s="145" t="s">
        <v>3099</v>
      </c>
      <c r="C106" s="145"/>
      <c r="D106" s="145" t="s">
        <v>243</v>
      </c>
      <c r="E106" s="140"/>
      <c r="F106" s="140"/>
      <c r="G106" s="140"/>
      <c r="H106" s="140">
        <f t="shared" si="3"/>
        <v>1</v>
      </c>
      <c r="I106" s="290"/>
      <c r="J106" s="293" t="s">
        <v>3092</v>
      </c>
      <c r="K106" s="91" t="str">
        <f t="shared" si="4"/>
        <v>HM</v>
      </c>
      <c r="L106" s="175" t="str">
        <f t="shared" si="5"/>
        <v>HEARD ISLAND AND MCDONALD ISLANDS</v>
      </c>
      <c r="M106" s="140"/>
      <c r="N106" s="140"/>
      <c r="O106" s="140" t="s">
        <v>243</v>
      </c>
    </row>
    <row r="107" spans="1:15">
      <c r="A107" s="145" t="s">
        <v>3100</v>
      </c>
      <c r="B107" s="145" t="s">
        <v>3101</v>
      </c>
      <c r="C107" s="145"/>
      <c r="D107" s="145" t="s">
        <v>243</v>
      </c>
      <c r="E107" s="140"/>
      <c r="F107" s="140"/>
      <c r="G107" s="140"/>
      <c r="H107" s="140">
        <f t="shared" si="3"/>
        <v>1</v>
      </c>
      <c r="I107" s="290"/>
      <c r="J107" s="293" t="s">
        <v>3094</v>
      </c>
      <c r="K107" s="91" t="str">
        <f t="shared" si="4"/>
        <v>VA</v>
      </c>
      <c r="L107" s="175" t="str">
        <f t="shared" si="5"/>
        <v>HOLY SEE (VATICAN CITY STATE)</v>
      </c>
      <c r="M107" s="140"/>
      <c r="N107" s="140"/>
      <c r="O107" s="140" t="s">
        <v>243</v>
      </c>
    </row>
    <row r="108" spans="1:15">
      <c r="A108" s="145" t="s">
        <v>3102</v>
      </c>
      <c r="B108" s="145" t="s">
        <v>1820</v>
      </c>
      <c r="C108" s="145"/>
      <c r="D108" s="145" t="s">
        <v>243</v>
      </c>
      <c r="E108" s="140"/>
      <c r="F108" s="140"/>
      <c r="G108" s="140"/>
      <c r="H108" s="140">
        <f t="shared" si="3"/>
        <v>1</v>
      </c>
      <c r="I108" s="290"/>
      <c r="J108" s="293" t="s">
        <v>3096</v>
      </c>
      <c r="K108" s="91" t="str">
        <f t="shared" si="4"/>
        <v>HN</v>
      </c>
      <c r="L108" s="175" t="str">
        <f t="shared" si="5"/>
        <v>HONDURAS</v>
      </c>
      <c r="M108" s="140"/>
      <c r="N108" s="140"/>
      <c r="O108" s="140" t="s">
        <v>243</v>
      </c>
    </row>
    <row r="109" spans="1:15">
      <c r="A109" s="145" t="s">
        <v>3103</v>
      </c>
      <c r="B109" s="145" t="s">
        <v>3104</v>
      </c>
      <c r="C109" s="145"/>
      <c r="D109" s="145" t="s">
        <v>243</v>
      </c>
      <c r="E109" s="140"/>
      <c r="F109" s="140"/>
      <c r="G109" s="140"/>
      <c r="H109" s="140">
        <f t="shared" si="3"/>
        <v>1</v>
      </c>
      <c r="I109" s="290"/>
      <c r="J109" s="293" t="s">
        <v>3098</v>
      </c>
      <c r="K109" s="91" t="str">
        <f t="shared" si="4"/>
        <v>HK</v>
      </c>
      <c r="L109" s="175" t="str">
        <f t="shared" si="5"/>
        <v>HONG KONG</v>
      </c>
      <c r="M109" s="140"/>
      <c r="N109" s="140"/>
      <c r="O109" s="140" t="s">
        <v>243</v>
      </c>
    </row>
    <row r="110" spans="1:15">
      <c r="A110" s="145" t="s">
        <v>3105</v>
      </c>
      <c r="B110" s="145" t="s">
        <v>1075</v>
      </c>
      <c r="C110" s="145"/>
      <c r="D110" s="145" t="s">
        <v>243</v>
      </c>
      <c r="E110" s="140"/>
      <c r="F110" s="140"/>
      <c r="G110" s="140"/>
      <c r="H110" s="140">
        <f t="shared" si="3"/>
        <v>1</v>
      </c>
      <c r="I110" s="290"/>
      <c r="J110" s="293" t="s">
        <v>3100</v>
      </c>
      <c r="K110" s="91" t="str">
        <f t="shared" si="4"/>
        <v>HU</v>
      </c>
      <c r="L110" s="175" t="str">
        <f t="shared" si="5"/>
        <v>HUNGARY</v>
      </c>
      <c r="M110" s="140"/>
      <c r="N110" s="140"/>
      <c r="O110" s="140" t="s">
        <v>243</v>
      </c>
    </row>
    <row r="111" spans="1:15">
      <c r="A111" s="145" t="s">
        <v>3106</v>
      </c>
      <c r="B111" s="145" t="s">
        <v>3107</v>
      </c>
      <c r="C111" s="145"/>
      <c r="D111" s="145" t="s">
        <v>243</v>
      </c>
      <c r="E111" s="140"/>
      <c r="F111" s="140"/>
      <c r="G111" s="140"/>
      <c r="H111" s="140">
        <f t="shared" si="3"/>
        <v>1</v>
      </c>
      <c r="I111" s="290"/>
      <c r="J111" s="293" t="s">
        <v>3102</v>
      </c>
      <c r="K111" s="91" t="str">
        <f t="shared" si="4"/>
        <v>IS</v>
      </c>
      <c r="L111" s="175" t="str">
        <f t="shared" si="5"/>
        <v>ICELAND</v>
      </c>
      <c r="M111" s="140"/>
      <c r="N111" s="140"/>
      <c r="O111" s="140" t="s">
        <v>243</v>
      </c>
    </row>
    <row r="112" spans="1:15">
      <c r="A112" s="145" t="s">
        <v>3108</v>
      </c>
      <c r="B112" s="145" t="s">
        <v>3109</v>
      </c>
      <c r="C112" s="145"/>
      <c r="D112" s="145" t="s">
        <v>243</v>
      </c>
      <c r="E112" s="140"/>
      <c r="F112" s="140"/>
      <c r="G112" s="140"/>
      <c r="H112" s="140">
        <f t="shared" si="3"/>
        <v>1</v>
      </c>
      <c r="I112" s="290"/>
      <c r="J112" s="293" t="s">
        <v>3103</v>
      </c>
      <c r="K112" s="91" t="str">
        <f t="shared" si="4"/>
        <v>IN</v>
      </c>
      <c r="L112" s="175" t="str">
        <f t="shared" si="5"/>
        <v>INDIA</v>
      </c>
      <c r="M112" s="140"/>
      <c r="N112" s="140"/>
      <c r="O112" s="140" t="s">
        <v>243</v>
      </c>
    </row>
    <row r="113" spans="1:15">
      <c r="A113" s="145" t="s">
        <v>3110</v>
      </c>
      <c r="B113" s="145" t="s">
        <v>1078</v>
      </c>
      <c r="C113" s="145"/>
      <c r="D113" s="145" t="s">
        <v>243</v>
      </c>
      <c r="E113" s="140"/>
      <c r="F113" s="140"/>
      <c r="G113" s="140"/>
      <c r="H113" s="140">
        <f t="shared" si="3"/>
        <v>1</v>
      </c>
      <c r="I113" s="290"/>
      <c r="J113" s="293" t="s">
        <v>3105</v>
      </c>
      <c r="K113" s="91" t="str">
        <f t="shared" si="4"/>
        <v>ID</v>
      </c>
      <c r="L113" s="175" t="str">
        <f t="shared" si="5"/>
        <v>INDONESIA</v>
      </c>
      <c r="M113" s="140"/>
      <c r="N113" s="140"/>
      <c r="O113" s="140" t="s">
        <v>243</v>
      </c>
    </row>
    <row r="114" spans="1:15">
      <c r="A114" s="145" t="s">
        <v>3111</v>
      </c>
      <c r="B114" s="145" t="s">
        <v>3112</v>
      </c>
      <c r="C114" s="145"/>
      <c r="D114" s="145" t="s">
        <v>243</v>
      </c>
      <c r="E114" s="140"/>
      <c r="F114" s="140"/>
      <c r="G114" s="140"/>
      <c r="H114" s="140">
        <f t="shared" si="3"/>
        <v>1</v>
      </c>
      <c r="I114" s="290"/>
      <c r="J114" s="293" t="s">
        <v>3106</v>
      </c>
      <c r="K114" s="91" t="str">
        <f t="shared" si="4"/>
        <v>IR</v>
      </c>
      <c r="L114" s="175" t="str">
        <f t="shared" si="5"/>
        <v>IRAN, ISLAMIC REPUBLIC OF</v>
      </c>
      <c r="M114" s="140"/>
      <c r="N114" s="140"/>
      <c r="O114" s="140" t="s">
        <v>243</v>
      </c>
    </row>
    <row r="115" spans="1:15">
      <c r="A115" s="145" t="s">
        <v>3113</v>
      </c>
      <c r="B115" s="145" t="s">
        <v>3114</v>
      </c>
      <c r="C115" s="145"/>
      <c r="D115" s="145" t="s">
        <v>243</v>
      </c>
      <c r="E115" s="140"/>
      <c r="F115" s="140"/>
      <c r="G115" s="140"/>
      <c r="H115" s="140">
        <f t="shared" si="3"/>
        <v>1</v>
      </c>
      <c r="I115" s="290"/>
      <c r="J115" s="293" t="s">
        <v>3108</v>
      </c>
      <c r="K115" s="91" t="str">
        <f t="shared" si="4"/>
        <v>IQ</v>
      </c>
      <c r="L115" s="175" t="str">
        <f t="shared" si="5"/>
        <v>IRAQ</v>
      </c>
      <c r="M115" s="140"/>
      <c r="N115" s="140"/>
      <c r="O115" s="140" t="s">
        <v>243</v>
      </c>
    </row>
    <row r="116" spans="1:15">
      <c r="A116" s="145" t="s">
        <v>3115</v>
      </c>
      <c r="B116" s="145" t="s">
        <v>3116</v>
      </c>
      <c r="C116" s="145"/>
      <c r="D116" s="145" t="s">
        <v>243</v>
      </c>
      <c r="E116" s="140"/>
      <c r="F116" s="140"/>
      <c r="G116" s="140"/>
      <c r="H116" s="140">
        <f t="shared" si="3"/>
        <v>1</v>
      </c>
      <c r="I116" s="290"/>
      <c r="J116" s="293" t="s">
        <v>3110</v>
      </c>
      <c r="K116" s="91" t="str">
        <f t="shared" si="4"/>
        <v>IE</v>
      </c>
      <c r="L116" s="175" t="str">
        <f t="shared" si="5"/>
        <v>IRELAND</v>
      </c>
      <c r="M116" s="140"/>
      <c r="N116" s="140"/>
      <c r="O116" s="140" t="s">
        <v>243</v>
      </c>
    </row>
    <row r="117" spans="1:15">
      <c r="A117" s="145" t="s">
        <v>3117</v>
      </c>
      <c r="B117" s="145" t="s">
        <v>3118</v>
      </c>
      <c r="C117" s="145"/>
      <c r="D117" s="145" t="s">
        <v>243</v>
      </c>
      <c r="E117" s="140"/>
      <c r="F117" s="140"/>
      <c r="G117" s="140"/>
      <c r="H117" s="140">
        <f t="shared" si="3"/>
        <v>1</v>
      </c>
      <c r="I117" s="290"/>
      <c r="J117" s="293" t="s">
        <v>3111</v>
      </c>
      <c r="K117" s="91" t="str">
        <f t="shared" si="4"/>
        <v>IM</v>
      </c>
      <c r="L117" s="175" t="str">
        <f t="shared" si="5"/>
        <v>ISLE OF MAN</v>
      </c>
      <c r="M117" s="140"/>
      <c r="N117" s="140"/>
      <c r="O117" s="140" t="s">
        <v>243</v>
      </c>
    </row>
    <row r="118" spans="1:15">
      <c r="A118" s="145" t="s">
        <v>3119</v>
      </c>
      <c r="B118" s="145" t="s">
        <v>3120</v>
      </c>
      <c r="C118" s="145"/>
      <c r="D118" s="145" t="s">
        <v>243</v>
      </c>
      <c r="E118" s="140"/>
      <c r="F118" s="140"/>
      <c r="G118" s="140"/>
      <c r="H118" s="140">
        <f t="shared" si="3"/>
        <v>1</v>
      </c>
      <c r="I118" s="290"/>
      <c r="J118" s="293" t="s">
        <v>3113</v>
      </c>
      <c r="K118" s="91" t="str">
        <f t="shared" si="4"/>
        <v>IL</v>
      </c>
      <c r="L118" s="175" t="str">
        <f t="shared" si="5"/>
        <v>ISRAEL</v>
      </c>
      <c r="M118" s="140"/>
      <c r="N118" s="140"/>
      <c r="O118" s="140" t="s">
        <v>243</v>
      </c>
    </row>
    <row r="119" spans="1:15">
      <c r="A119" s="145" t="s">
        <v>3121</v>
      </c>
      <c r="B119" s="145" t="s">
        <v>3122</v>
      </c>
      <c r="C119" s="145"/>
      <c r="D119" s="145" t="s">
        <v>243</v>
      </c>
      <c r="E119" s="140"/>
      <c r="F119" s="140"/>
      <c r="G119" s="140"/>
      <c r="H119" s="140">
        <f t="shared" si="3"/>
        <v>1</v>
      </c>
      <c r="I119" s="290"/>
      <c r="J119" s="293" t="s">
        <v>3115</v>
      </c>
      <c r="K119" s="91" t="str">
        <f t="shared" si="4"/>
        <v>IT</v>
      </c>
      <c r="L119" s="175" t="str">
        <f t="shared" si="5"/>
        <v>ITALY</v>
      </c>
      <c r="M119" s="140"/>
      <c r="N119" s="140"/>
      <c r="O119" s="140" t="s">
        <v>243</v>
      </c>
    </row>
    <row r="120" spans="1:15">
      <c r="A120" s="145" t="s">
        <v>3123</v>
      </c>
      <c r="B120" s="145" t="s">
        <v>3124</v>
      </c>
      <c r="C120" s="145"/>
      <c r="D120" s="145" t="s">
        <v>243</v>
      </c>
      <c r="E120" s="140"/>
      <c r="F120" s="140"/>
      <c r="G120" s="140"/>
      <c r="H120" s="140">
        <f t="shared" si="3"/>
        <v>1</v>
      </c>
      <c r="I120" s="290"/>
      <c r="J120" s="293" t="s">
        <v>3117</v>
      </c>
      <c r="K120" s="91" t="str">
        <f t="shared" si="4"/>
        <v>JM</v>
      </c>
      <c r="L120" s="175" t="str">
        <f t="shared" si="5"/>
        <v>JAMAICA</v>
      </c>
      <c r="M120" s="140"/>
      <c r="N120" s="140"/>
      <c r="O120" s="140" t="s">
        <v>243</v>
      </c>
    </row>
    <row r="121" spans="1:15">
      <c r="A121" s="145" t="s">
        <v>3125</v>
      </c>
      <c r="B121" s="145" t="s">
        <v>3126</v>
      </c>
      <c r="C121" s="145"/>
      <c r="D121" s="145" t="s">
        <v>243</v>
      </c>
      <c r="E121" s="140"/>
      <c r="F121" s="140"/>
      <c r="G121" s="140"/>
      <c r="H121" s="140">
        <f t="shared" si="3"/>
        <v>1</v>
      </c>
      <c r="I121" s="290"/>
      <c r="J121" s="293" t="s">
        <v>3119</v>
      </c>
      <c r="K121" s="91" t="str">
        <f t="shared" si="4"/>
        <v>JP</v>
      </c>
      <c r="L121" s="175" t="str">
        <f t="shared" si="5"/>
        <v>JAPAN</v>
      </c>
      <c r="M121" s="140"/>
      <c r="N121" s="140"/>
      <c r="O121" s="140" t="s">
        <v>243</v>
      </c>
    </row>
    <row r="122" spans="1:15">
      <c r="A122" s="145" t="s">
        <v>3127</v>
      </c>
      <c r="B122" s="145" t="s">
        <v>3128</v>
      </c>
      <c r="C122" s="145"/>
      <c r="D122" s="145" t="s">
        <v>243</v>
      </c>
      <c r="E122" s="140"/>
      <c r="F122" s="140"/>
      <c r="G122" s="140"/>
      <c r="H122" s="140">
        <f t="shared" si="3"/>
        <v>1</v>
      </c>
      <c r="I122" s="290"/>
      <c r="J122" s="293" t="s">
        <v>3121</v>
      </c>
      <c r="K122" s="91" t="str">
        <f t="shared" si="4"/>
        <v>JE</v>
      </c>
      <c r="L122" s="175" t="str">
        <f t="shared" si="5"/>
        <v>JERSEY</v>
      </c>
      <c r="M122" s="140"/>
      <c r="N122" s="140"/>
      <c r="O122" s="140" t="s">
        <v>243</v>
      </c>
    </row>
    <row r="123" spans="1:15">
      <c r="A123" s="145" t="s">
        <v>3129</v>
      </c>
      <c r="B123" s="145" t="s">
        <v>3130</v>
      </c>
      <c r="C123" s="145"/>
      <c r="D123" s="145" t="s">
        <v>243</v>
      </c>
      <c r="E123" s="140"/>
      <c r="F123" s="140"/>
      <c r="G123" s="140"/>
      <c r="H123" s="140">
        <f t="shared" si="3"/>
        <v>1</v>
      </c>
      <c r="I123" s="290"/>
      <c r="J123" s="293" t="s">
        <v>3123</v>
      </c>
      <c r="K123" s="91" t="str">
        <f t="shared" si="4"/>
        <v>JO</v>
      </c>
      <c r="L123" s="175" t="str">
        <f t="shared" si="5"/>
        <v>JORDAN</v>
      </c>
      <c r="M123" s="140"/>
      <c r="N123" s="140"/>
      <c r="O123" s="140" t="s">
        <v>243</v>
      </c>
    </row>
    <row r="124" spans="1:15">
      <c r="A124" s="145" t="s">
        <v>3131</v>
      </c>
      <c r="B124" s="145" t="s">
        <v>3132</v>
      </c>
      <c r="C124" s="145"/>
      <c r="D124" s="145" t="s">
        <v>243</v>
      </c>
      <c r="E124" s="140"/>
      <c r="F124" s="140"/>
      <c r="G124" s="140"/>
      <c r="H124" s="140">
        <f t="shared" si="3"/>
        <v>1</v>
      </c>
      <c r="I124" s="290"/>
      <c r="J124" s="293" t="s">
        <v>3125</v>
      </c>
      <c r="K124" s="91" t="str">
        <f t="shared" si="4"/>
        <v>KZ</v>
      </c>
      <c r="L124" s="175" t="str">
        <f t="shared" si="5"/>
        <v>KAZAKHSTAN</v>
      </c>
      <c r="M124" s="140"/>
      <c r="N124" s="140"/>
      <c r="O124" s="140" t="s">
        <v>243</v>
      </c>
    </row>
    <row r="125" spans="1:15">
      <c r="A125" s="145" t="s">
        <v>3133</v>
      </c>
      <c r="B125" s="145" t="s">
        <v>3134</v>
      </c>
      <c r="C125" s="145"/>
      <c r="D125" s="145" t="s">
        <v>243</v>
      </c>
      <c r="E125" s="140"/>
      <c r="F125" s="140"/>
      <c r="G125" s="140"/>
      <c r="H125" s="140">
        <f t="shared" si="3"/>
        <v>1</v>
      </c>
      <c r="I125" s="290"/>
      <c r="J125" s="293" t="s">
        <v>3127</v>
      </c>
      <c r="K125" s="91" t="str">
        <f t="shared" si="4"/>
        <v>KE</v>
      </c>
      <c r="L125" s="175" t="str">
        <f t="shared" si="5"/>
        <v>KENYA</v>
      </c>
      <c r="M125" s="140"/>
      <c r="N125" s="140"/>
      <c r="O125" s="140" t="s">
        <v>243</v>
      </c>
    </row>
    <row r="126" spans="1:15">
      <c r="A126" s="145" t="s">
        <v>3135</v>
      </c>
      <c r="B126" s="145" t="s">
        <v>3136</v>
      </c>
      <c r="C126" s="145"/>
      <c r="D126" s="145" t="s">
        <v>243</v>
      </c>
      <c r="E126" s="140"/>
      <c r="F126" s="140"/>
      <c r="G126" s="140"/>
      <c r="H126" s="140">
        <f t="shared" si="3"/>
        <v>1</v>
      </c>
      <c r="I126" s="290"/>
      <c r="J126" s="293" t="s">
        <v>3129</v>
      </c>
      <c r="K126" s="91" t="str">
        <f t="shared" si="4"/>
        <v>KI</v>
      </c>
      <c r="L126" s="175" t="str">
        <f t="shared" si="5"/>
        <v>KIRIBATI</v>
      </c>
      <c r="M126" s="140"/>
      <c r="N126" s="140"/>
      <c r="O126" s="140" t="s">
        <v>243</v>
      </c>
    </row>
    <row r="127" spans="1:15">
      <c r="A127" s="145" t="s">
        <v>3137</v>
      </c>
      <c r="B127" s="145" t="s">
        <v>3138</v>
      </c>
      <c r="C127" s="145"/>
      <c r="D127" s="145" t="s">
        <v>243</v>
      </c>
      <c r="E127" s="140"/>
      <c r="F127" s="140"/>
      <c r="G127" s="140"/>
      <c r="H127" s="140">
        <f t="shared" si="3"/>
        <v>1</v>
      </c>
      <c r="I127" s="290"/>
      <c r="J127" s="293" t="s">
        <v>3131</v>
      </c>
      <c r="K127" s="91" t="str">
        <f t="shared" si="4"/>
        <v>KP</v>
      </c>
      <c r="L127" s="175" t="str">
        <f t="shared" si="5"/>
        <v>KOREA, DEMOCRATIC PEOPLE'S REPUBLIC OF</v>
      </c>
      <c r="M127" s="140"/>
      <c r="N127" s="140"/>
      <c r="O127" s="140" t="s">
        <v>243</v>
      </c>
    </row>
    <row r="128" spans="1:15">
      <c r="A128" s="145" t="s">
        <v>3139</v>
      </c>
      <c r="B128" s="145" t="s">
        <v>322</v>
      </c>
      <c r="C128" s="145"/>
      <c r="D128" s="145" t="s">
        <v>243</v>
      </c>
      <c r="E128" s="140"/>
      <c r="F128" s="140"/>
      <c r="G128" s="140"/>
      <c r="H128" s="140">
        <f t="shared" si="3"/>
        <v>1</v>
      </c>
      <c r="I128" s="290"/>
      <c r="J128" s="293" t="s">
        <v>3133</v>
      </c>
      <c r="K128" s="91" t="str">
        <f t="shared" si="4"/>
        <v>KR</v>
      </c>
      <c r="L128" s="175" t="str">
        <f t="shared" si="5"/>
        <v>KOREA, REPUBLIC OF</v>
      </c>
      <c r="M128" s="140"/>
      <c r="N128" s="140"/>
      <c r="O128" s="140" t="s">
        <v>243</v>
      </c>
    </row>
    <row r="129" spans="1:15">
      <c r="A129" s="145" t="s">
        <v>3140</v>
      </c>
      <c r="B129" s="145" t="s">
        <v>3141</v>
      </c>
      <c r="C129" s="145"/>
      <c r="D129" s="145" t="s">
        <v>243</v>
      </c>
      <c r="E129" s="140"/>
      <c r="F129" s="140"/>
      <c r="G129" s="140"/>
      <c r="H129" s="140">
        <f t="shared" si="3"/>
        <v>1</v>
      </c>
      <c r="I129" s="290"/>
      <c r="J129" s="293" t="s">
        <v>3135</v>
      </c>
      <c r="K129" s="91" t="str">
        <f t="shared" si="4"/>
        <v>KW</v>
      </c>
      <c r="L129" s="175" t="str">
        <f t="shared" si="5"/>
        <v>KUWAIT</v>
      </c>
      <c r="M129" s="140"/>
      <c r="N129" s="140"/>
      <c r="O129" s="140" t="s">
        <v>243</v>
      </c>
    </row>
    <row r="130" spans="1:15">
      <c r="A130" s="145" t="s">
        <v>3142</v>
      </c>
      <c r="B130" s="145" t="s">
        <v>24</v>
      </c>
      <c r="C130" s="145"/>
      <c r="D130" s="145" t="s">
        <v>243</v>
      </c>
      <c r="E130" s="140"/>
      <c r="F130" s="140"/>
      <c r="G130" s="140"/>
      <c r="H130" s="140">
        <f t="shared" si="3"/>
        <v>1</v>
      </c>
      <c r="I130" s="290"/>
      <c r="J130" s="293" t="s">
        <v>3137</v>
      </c>
      <c r="K130" s="91" t="str">
        <f t="shared" si="4"/>
        <v>KG</v>
      </c>
      <c r="L130" s="175" t="str">
        <f t="shared" si="5"/>
        <v>KYRGYZSTAN</v>
      </c>
      <c r="M130" s="140"/>
      <c r="N130" s="140"/>
      <c r="O130" s="140" t="s">
        <v>243</v>
      </c>
    </row>
    <row r="131" spans="1:15">
      <c r="A131" s="145" t="s">
        <v>3143</v>
      </c>
      <c r="B131" s="145" t="s">
        <v>3144</v>
      </c>
      <c r="C131" s="145"/>
      <c r="D131" s="145" t="s">
        <v>243</v>
      </c>
      <c r="E131" s="140"/>
      <c r="F131" s="140"/>
      <c r="G131" s="140"/>
      <c r="H131" s="140">
        <f t="shared" si="3"/>
        <v>1</v>
      </c>
      <c r="I131" s="290"/>
      <c r="J131" s="293" t="s">
        <v>3139</v>
      </c>
      <c r="K131" s="91" t="str">
        <f t="shared" si="4"/>
        <v>LA</v>
      </c>
      <c r="L131" s="175" t="str">
        <f t="shared" si="5"/>
        <v>LAO PEOPLE'S DEMOCRATIC REPUBLIC</v>
      </c>
      <c r="M131" s="140"/>
      <c r="N131" s="140"/>
      <c r="O131" s="140" t="s">
        <v>243</v>
      </c>
    </row>
    <row r="132" spans="1:15">
      <c r="A132" s="145" t="s">
        <v>3145</v>
      </c>
      <c r="B132" s="145" t="s">
        <v>3146</v>
      </c>
      <c r="C132" s="145"/>
      <c r="D132" s="145" t="s">
        <v>243</v>
      </c>
      <c r="E132" s="140"/>
      <c r="F132" s="140"/>
      <c r="G132" s="140"/>
      <c r="H132" s="140">
        <f t="shared" si="3"/>
        <v>1</v>
      </c>
      <c r="I132" s="290"/>
      <c r="J132" s="293" t="s">
        <v>3140</v>
      </c>
      <c r="K132" s="91" t="str">
        <f t="shared" si="4"/>
        <v>LV</v>
      </c>
      <c r="L132" s="175" t="str">
        <f t="shared" si="5"/>
        <v>LATVIA</v>
      </c>
      <c r="M132" s="140"/>
      <c r="N132" s="140"/>
      <c r="O132" s="140" t="s">
        <v>243</v>
      </c>
    </row>
    <row r="133" spans="1:15">
      <c r="A133" s="145" t="s">
        <v>3147</v>
      </c>
      <c r="B133" s="145" t="s">
        <v>3148</v>
      </c>
      <c r="C133" s="145"/>
      <c r="D133" s="145" t="s">
        <v>243</v>
      </c>
      <c r="E133" s="140"/>
      <c r="F133" s="140"/>
      <c r="G133" s="140"/>
      <c r="H133" s="140">
        <f t="shared" si="3"/>
        <v>1</v>
      </c>
      <c r="I133" s="290"/>
      <c r="J133" s="293" t="s">
        <v>3142</v>
      </c>
      <c r="K133" s="91" t="str">
        <f t="shared" si="4"/>
        <v>LB</v>
      </c>
      <c r="L133" s="175" t="str">
        <f t="shared" si="5"/>
        <v>LEBANON</v>
      </c>
      <c r="M133" s="140"/>
      <c r="N133" s="140"/>
      <c r="O133" s="140" t="s">
        <v>243</v>
      </c>
    </row>
    <row r="134" spans="1:15">
      <c r="A134" s="145" t="s">
        <v>3149</v>
      </c>
      <c r="B134" s="145" t="s">
        <v>3150</v>
      </c>
      <c r="C134" s="145"/>
      <c r="D134" s="145" t="s">
        <v>243</v>
      </c>
      <c r="E134" s="140"/>
      <c r="F134" s="140"/>
      <c r="G134" s="140"/>
      <c r="H134" s="140">
        <f t="shared" si="3"/>
        <v>1</v>
      </c>
      <c r="I134" s="290"/>
      <c r="J134" s="293" t="s">
        <v>3143</v>
      </c>
      <c r="K134" s="91" t="str">
        <f t="shared" si="4"/>
        <v>LS</v>
      </c>
      <c r="L134" s="175" t="str">
        <f t="shared" si="5"/>
        <v>LESOTHO</v>
      </c>
      <c r="M134" s="140"/>
      <c r="N134" s="140"/>
      <c r="O134" s="140" t="s">
        <v>243</v>
      </c>
    </row>
    <row r="135" spans="1:15">
      <c r="A135" s="145" t="s">
        <v>3151</v>
      </c>
      <c r="B135" s="145" t="s">
        <v>3152</v>
      </c>
      <c r="C135" s="145"/>
      <c r="D135" s="145" t="s">
        <v>243</v>
      </c>
      <c r="E135" s="140"/>
      <c r="F135" s="140"/>
      <c r="G135" s="140"/>
      <c r="H135" s="140">
        <f t="shared" ref="H135:H198" si="6">COUNTIF($J$2:$J$415,A135)</f>
        <v>1</v>
      </c>
      <c r="I135" s="290"/>
      <c r="J135" s="293" t="s">
        <v>3145</v>
      </c>
      <c r="K135" s="91" t="str">
        <f t="shared" si="4"/>
        <v>LR</v>
      </c>
      <c r="L135" s="175" t="str">
        <f t="shared" si="5"/>
        <v>LIBERIA</v>
      </c>
      <c r="M135" s="140"/>
      <c r="N135" s="140"/>
      <c r="O135" s="140" t="s">
        <v>243</v>
      </c>
    </row>
    <row r="136" spans="1:15">
      <c r="A136" s="145" t="s">
        <v>3153</v>
      </c>
      <c r="B136" s="145" t="s">
        <v>3154</v>
      </c>
      <c r="C136" s="145"/>
      <c r="D136" s="145" t="s">
        <v>243</v>
      </c>
      <c r="E136" s="140"/>
      <c r="F136" s="140"/>
      <c r="G136" s="140"/>
      <c r="H136" s="140">
        <f t="shared" si="6"/>
        <v>1</v>
      </c>
      <c r="I136" s="290"/>
      <c r="J136" s="293" t="s">
        <v>3147</v>
      </c>
      <c r="K136" s="91" t="str">
        <f t="shared" si="4"/>
        <v>LY</v>
      </c>
      <c r="L136" s="175" t="str">
        <f t="shared" si="5"/>
        <v>LIBYA</v>
      </c>
      <c r="M136" s="140"/>
      <c r="N136" s="140"/>
      <c r="O136" s="140" t="s">
        <v>243</v>
      </c>
    </row>
    <row r="137" spans="1:15">
      <c r="A137" s="145" t="s">
        <v>3155</v>
      </c>
      <c r="B137" s="145" t="s">
        <v>1105</v>
      </c>
      <c r="C137" s="145"/>
      <c r="D137" s="145" t="s">
        <v>243</v>
      </c>
      <c r="E137" s="140"/>
      <c r="F137" s="140"/>
      <c r="G137" s="140"/>
      <c r="H137" s="140">
        <f t="shared" si="6"/>
        <v>1</v>
      </c>
      <c r="I137" s="290"/>
      <c r="J137" s="293" t="s">
        <v>3149</v>
      </c>
      <c r="K137" s="91" t="str">
        <f t="shared" si="4"/>
        <v>LI</v>
      </c>
      <c r="L137" s="175" t="str">
        <f t="shared" si="5"/>
        <v>LIECHTENSTEIN</v>
      </c>
      <c r="M137" s="140"/>
      <c r="N137" s="140"/>
      <c r="O137" s="140" t="s">
        <v>243</v>
      </c>
    </row>
    <row r="138" spans="1:15">
      <c r="A138" s="145" t="s">
        <v>3156</v>
      </c>
      <c r="B138" s="145" t="s">
        <v>3157</v>
      </c>
      <c r="C138" s="145"/>
      <c r="D138" s="145" t="s">
        <v>243</v>
      </c>
      <c r="E138" s="140"/>
      <c r="F138" s="140"/>
      <c r="G138" s="140"/>
      <c r="H138" s="140">
        <f t="shared" si="6"/>
        <v>1</v>
      </c>
      <c r="I138" s="290"/>
      <c r="J138" s="293" t="s">
        <v>3151</v>
      </c>
      <c r="K138" s="91" t="str">
        <f t="shared" ref="K138:K201" si="7">VLOOKUP(J138,$A$1:$I$305,2,FALSE)</f>
        <v>LT</v>
      </c>
      <c r="L138" s="175" t="str">
        <f t="shared" ref="L138:L201" si="8">J138</f>
        <v>LITHUANIA</v>
      </c>
      <c r="M138" s="140"/>
      <c r="N138" s="140"/>
      <c r="O138" s="140" t="s">
        <v>243</v>
      </c>
    </row>
    <row r="139" spans="1:15">
      <c r="A139" s="145" t="s">
        <v>3158</v>
      </c>
      <c r="B139" s="145" t="s">
        <v>3159</v>
      </c>
      <c r="C139" s="145"/>
      <c r="D139" s="145" t="s">
        <v>243</v>
      </c>
      <c r="E139" s="140"/>
      <c r="F139" s="140"/>
      <c r="G139" s="140"/>
      <c r="H139" s="140">
        <f t="shared" si="6"/>
        <v>1</v>
      </c>
      <c r="I139" s="290"/>
      <c r="J139" s="293" t="s">
        <v>3153</v>
      </c>
      <c r="K139" s="91" t="str">
        <f t="shared" si="7"/>
        <v>LU</v>
      </c>
      <c r="L139" s="175" t="str">
        <f t="shared" si="8"/>
        <v>LUXEMBOURG</v>
      </c>
      <c r="M139" s="140"/>
      <c r="N139" s="140"/>
      <c r="O139" s="140" t="s">
        <v>243</v>
      </c>
    </row>
    <row r="140" spans="1:15">
      <c r="A140" s="145" t="s">
        <v>3160</v>
      </c>
      <c r="B140" s="145" t="s">
        <v>3161</v>
      </c>
      <c r="C140" s="145"/>
      <c r="D140" s="145" t="s">
        <v>243</v>
      </c>
      <c r="E140" s="140"/>
      <c r="F140" s="140"/>
      <c r="G140" s="140"/>
      <c r="H140" s="140">
        <f t="shared" si="6"/>
        <v>1</v>
      </c>
      <c r="I140" s="290"/>
      <c r="J140" s="293" t="s">
        <v>3155</v>
      </c>
      <c r="K140" s="91" t="str">
        <f t="shared" si="7"/>
        <v>MO</v>
      </c>
      <c r="L140" s="175" t="str">
        <f t="shared" si="8"/>
        <v>MACAO</v>
      </c>
      <c r="M140" s="140"/>
      <c r="N140" s="140"/>
      <c r="O140" s="140" t="s">
        <v>243</v>
      </c>
    </row>
    <row r="141" spans="1:15">
      <c r="A141" s="145" t="s">
        <v>3162</v>
      </c>
      <c r="B141" s="145" t="s">
        <v>3163</v>
      </c>
      <c r="C141" s="145"/>
      <c r="D141" s="145" t="s">
        <v>243</v>
      </c>
      <c r="E141" s="140"/>
      <c r="F141" s="140"/>
      <c r="G141" s="140"/>
      <c r="H141" s="140">
        <f t="shared" si="6"/>
        <v>1</v>
      </c>
      <c r="I141" s="290"/>
      <c r="J141" s="293" t="s">
        <v>3156</v>
      </c>
      <c r="K141" s="91" t="str">
        <f t="shared" si="7"/>
        <v>MK</v>
      </c>
      <c r="L141" s="175" t="str">
        <f t="shared" si="8"/>
        <v>NORTH MACEDONIA</v>
      </c>
      <c r="M141" s="140"/>
      <c r="N141" s="140"/>
      <c r="O141" s="140" t="s">
        <v>243</v>
      </c>
    </row>
    <row r="142" spans="1:15">
      <c r="A142" s="145" t="s">
        <v>3164</v>
      </c>
      <c r="B142" s="145" t="s">
        <v>3165</v>
      </c>
      <c r="C142" s="145"/>
      <c r="D142" s="145" t="s">
        <v>243</v>
      </c>
      <c r="E142" s="140"/>
      <c r="F142" s="140"/>
      <c r="G142" s="140"/>
      <c r="H142" s="140">
        <f t="shared" si="6"/>
        <v>1</v>
      </c>
      <c r="I142" s="290"/>
      <c r="J142" s="293" t="s">
        <v>3158</v>
      </c>
      <c r="K142" s="91" t="str">
        <f t="shared" si="7"/>
        <v>MG</v>
      </c>
      <c r="L142" s="175" t="str">
        <f t="shared" si="8"/>
        <v>MADAGASCAR</v>
      </c>
      <c r="M142" s="140"/>
      <c r="N142" s="140"/>
      <c r="O142" s="140" t="s">
        <v>243</v>
      </c>
    </row>
    <row r="143" spans="1:15">
      <c r="A143" s="145" t="s">
        <v>3166</v>
      </c>
      <c r="B143" s="145" t="s">
        <v>3167</v>
      </c>
      <c r="C143" s="145"/>
      <c r="D143" s="145" t="s">
        <v>243</v>
      </c>
      <c r="E143" s="140"/>
      <c r="F143" s="140"/>
      <c r="G143" s="140"/>
      <c r="H143" s="140">
        <f t="shared" si="6"/>
        <v>1</v>
      </c>
      <c r="I143" s="290"/>
      <c r="J143" s="293" t="s">
        <v>3160</v>
      </c>
      <c r="K143" s="91" t="str">
        <f t="shared" si="7"/>
        <v>MW</v>
      </c>
      <c r="L143" s="175" t="str">
        <f t="shared" si="8"/>
        <v>MALAWI</v>
      </c>
      <c r="M143" s="140"/>
      <c r="N143" s="140"/>
      <c r="O143" s="140" t="s">
        <v>243</v>
      </c>
    </row>
    <row r="144" spans="1:15">
      <c r="A144" s="145" t="s">
        <v>3168</v>
      </c>
      <c r="B144" s="145" t="s">
        <v>3169</v>
      </c>
      <c r="C144" s="145"/>
      <c r="D144" s="145" t="s">
        <v>243</v>
      </c>
      <c r="E144" s="140"/>
      <c r="F144" s="140"/>
      <c r="G144" s="140"/>
      <c r="H144" s="140">
        <f t="shared" si="6"/>
        <v>1</v>
      </c>
      <c r="I144" s="290"/>
      <c r="J144" s="293" t="s">
        <v>3162</v>
      </c>
      <c r="K144" s="91" t="str">
        <f t="shared" si="7"/>
        <v>MY</v>
      </c>
      <c r="L144" s="175" t="str">
        <f t="shared" si="8"/>
        <v>MALAYSIA</v>
      </c>
      <c r="M144" s="140"/>
      <c r="N144" s="140"/>
      <c r="O144" s="140" t="s">
        <v>243</v>
      </c>
    </row>
    <row r="145" spans="1:15">
      <c r="A145" s="145" t="s">
        <v>3170</v>
      </c>
      <c r="B145" s="145" t="s">
        <v>3171</v>
      </c>
      <c r="C145" s="145"/>
      <c r="D145" s="145" t="s">
        <v>243</v>
      </c>
      <c r="E145" s="140"/>
      <c r="F145" s="140"/>
      <c r="G145" s="140"/>
      <c r="H145" s="140">
        <f t="shared" si="6"/>
        <v>1</v>
      </c>
      <c r="I145" s="290"/>
      <c r="J145" s="293" t="s">
        <v>3164</v>
      </c>
      <c r="K145" s="91" t="str">
        <f t="shared" si="7"/>
        <v>MV</v>
      </c>
      <c r="L145" s="175" t="str">
        <f t="shared" si="8"/>
        <v>MALDIVES</v>
      </c>
      <c r="M145" s="140"/>
      <c r="N145" s="140"/>
      <c r="O145" s="140" t="s">
        <v>243</v>
      </c>
    </row>
    <row r="146" spans="1:15">
      <c r="A146" s="145" t="s">
        <v>3172</v>
      </c>
      <c r="B146" s="145" t="s">
        <v>3173</v>
      </c>
      <c r="C146" s="145"/>
      <c r="D146" s="145" t="s">
        <v>243</v>
      </c>
      <c r="E146" s="140"/>
      <c r="F146" s="140"/>
      <c r="G146" s="140"/>
      <c r="H146" s="140">
        <f t="shared" si="6"/>
        <v>1</v>
      </c>
      <c r="I146" s="290"/>
      <c r="J146" s="293" t="s">
        <v>3166</v>
      </c>
      <c r="K146" s="91" t="str">
        <f t="shared" si="7"/>
        <v>ML</v>
      </c>
      <c r="L146" s="175" t="str">
        <f t="shared" si="8"/>
        <v>MALI</v>
      </c>
      <c r="M146" s="140"/>
      <c r="N146" s="140"/>
      <c r="O146" s="140" t="s">
        <v>243</v>
      </c>
    </row>
    <row r="147" spans="1:15">
      <c r="A147" s="145" t="s">
        <v>3174</v>
      </c>
      <c r="B147" s="145" t="s">
        <v>3175</v>
      </c>
      <c r="C147" s="145"/>
      <c r="D147" s="145" t="s">
        <v>243</v>
      </c>
      <c r="E147" s="140"/>
      <c r="F147" s="140"/>
      <c r="G147" s="140"/>
      <c r="H147" s="140">
        <f t="shared" si="6"/>
        <v>1</v>
      </c>
      <c r="I147" s="290"/>
      <c r="J147" s="293" t="s">
        <v>3168</v>
      </c>
      <c r="K147" s="91" t="str">
        <f t="shared" si="7"/>
        <v>MT</v>
      </c>
      <c r="L147" s="175" t="str">
        <f t="shared" si="8"/>
        <v>MALTA</v>
      </c>
      <c r="M147" s="140"/>
      <c r="N147" s="140"/>
      <c r="O147" s="140" t="s">
        <v>243</v>
      </c>
    </row>
    <row r="148" spans="1:15">
      <c r="A148" s="145" t="s">
        <v>3176</v>
      </c>
      <c r="B148" s="145" t="s">
        <v>3177</v>
      </c>
      <c r="C148" s="145"/>
      <c r="D148" s="145" t="s">
        <v>243</v>
      </c>
      <c r="E148" s="140"/>
      <c r="F148" s="140"/>
      <c r="G148" s="140"/>
      <c r="H148" s="140">
        <f t="shared" si="6"/>
        <v>1</v>
      </c>
      <c r="I148" s="290"/>
      <c r="J148" s="293" t="s">
        <v>3170</v>
      </c>
      <c r="K148" s="91" t="str">
        <f t="shared" si="7"/>
        <v>MH</v>
      </c>
      <c r="L148" s="175" t="str">
        <f t="shared" si="8"/>
        <v>MARSHALL ISLANDS</v>
      </c>
      <c r="M148" s="140"/>
      <c r="N148" s="140"/>
      <c r="O148" s="140" t="s">
        <v>243</v>
      </c>
    </row>
    <row r="149" spans="1:15">
      <c r="A149" s="145" t="s">
        <v>3178</v>
      </c>
      <c r="B149" s="145" t="s">
        <v>3179</v>
      </c>
      <c r="C149" s="145"/>
      <c r="D149" s="145" t="s">
        <v>243</v>
      </c>
      <c r="E149" s="140"/>
      <c r="F149" s="140"/>
      <c r="G149" s="140"/>
      <c r="H149" s="140">
        <f t="shared" si="6"/>
        <v>1</v>
      </c>
      <c r="I149" s="290"/>
      <c r="J149" s="293" t="s">
        <v>3172</v>
      </c>
      <c r="K149" s="91" t="str">
        <f t="shared" si="7"/>
        <v>MQ</v>
      </c>
      <c r="L149" s="175" t="str">
        <f t="shared" si="8"/>
        <v>MARTINIQUE</v>
      </c>
      <c r="M149" s="140"/>
      <c r="N149" s="140"/>
      <c r="O149" s="140" t="s">
        <v>243</v>
      </c>
    </row>
    <row r="150" spans="1:15">
      <c r="A150" s="145" t="s">
        <v>3180</v>
      </c>
      <c r="B150" s="145" t="s">
        <v>3181</v>
      </c>
      <c r="C150" s="145"/>
      <c r="D150" s="145" t="s">
        <v>243</v>
      </c>
      <c r="E150" s="140"/>
      <c r="F150" s="140"/>
      <c r="G150" s="140"/>
      <c r="H150" s="140">
        <f t="shared" si="6"/>
        <v>1</v>
      </c>
      <c r="I150" s="290"/>
      <c r="J150" s="293" t="s">
        <v>3174</v>
      </c>
      <c r="K150" s="91" t="str">
        <f t="shared" si="7"/>
        <v>MR</v>
      </c>
      <c r="L150" s="175" t="str">
        <f t="shared" si="8"/>
        <v>MAURITANIA</v>
      </c>
      <c r="M150" s="140"/>
      <c r="N150" s="140"/>
      <c r="O150" s="140" t="s">
        <v>243</v>
      </c>
    </row>
    <row r="151" spans="1:15">
      <c r="A151" s="145" t="s">
        <v>3182</v>
      </c>
      <c r="B151" s="145" t="s">
        <v>3183</v>
      </c>
      <c r="C151" s="145"/>
      <c r="D151" s="145" t="s">
        <v>243</v>
      </c>
      <c r="E151" s="140"/>
      <c r="F151" s="140"/>
      <c r="G151" s="140"/>
      <c r="H151" s="140">
        <f t="shared" si="6"/>
        <v>1</v>
      </c>
      <c r="I151" s="290"/>
      <c r="J151" s="293" t="s">
        <v>3176</v>
      </c>
      <c r="K151" s="91" t="str">
        <f t="shared" si="7"/>
        <v>MU</v>
      </c>
      <c r="L151" s="175" t="str">
        <f t="shared" si="8"/>
        <v>MAURITIUS</v>
      </c>
      <c r="M151" s="140"/>
      <c r="N151" s="140"/>
      <c r="O151" s="140" t="s">
        <v>243</v>
      </c>
    </row>
    <row r="152" spans="1:15">
      <c r="A152" s="145" t="s">
        <v>3184</v>
      </c>
      <c r="B152" s="145" t="s">
        <v>3185</v>
      </c>
      <c r="C152" s="145"/>
      <c r="D152" s="145" t="s">
        <v>243</v>
      </c>
      <c r="E152" s="140"/>
      <c r="F152" s="140"/>
      <c r="G152" s="140"/>
      <c r="H152" s="140">
        <f t="shared" si="6"/>
        <v>1</v>
      </c>
      <c r="I152" s="290"/>
      <c r="J152" s="293" t="s">
        <v>3178</v>
      </c>
      <c r="K152" s="91" t="str">
        <f t="shared" si="7"/>
        <v>YT</v>
      </c>
      <c r="L152" s="175" t="str">
        <f t="shared" si="8"/>
        <v>MAYOTTE</v>
      </c>
      <c r="M152" s="140"/>
      <c r="N152" s="140"/>
      <c r="O152" s="140" t="s">
        <v>243</v>
      </c>
    </row>
    <row r="153" spans="1:15">
      <c r="A153" s="145" t="s">
        <v>3186</v>
      </c>
      <c r="B153" s="145" t="s">
        <v>5</v>
      </c>
      <c r="C153" s="145"/>
      <c r="D153" s="145" t="s">
        <v>243</v>
      </c>
      <c r="E153" s="140"/>
      <c r="F153" s="140"/>
      <c r="G153" s="140"/>
      <c r="H153" s="140">
        <f t="shared" si="6"/>
        <v>1</v>
      </c>
      <c r="I153" s="290"/>
      <c r="J153" s="293" t="s">
        <v>3180</v>
      </c>
      <c r="K153" s="91" t="str">
        <f t="shared" si="7"/>
        <v>MX</v>
      </c>
      <c r="L153" s="175" t="str">
        <f t="shared" si="8"/>
        <v>MEXICO</v>
      </c>
      <c r="M153" s="140"/>
      <c r="N153" s="140"/>
      <c r="O153" s="140" t="s">
        <v>243</v>
      </c>
    </row>
    <row r="154" spans="1:15">
      <c r="A154" s="145" t="s">
        <v>3187</v>
      </c>
      <c r="B154" s="145" t="s">
        <v>3188</v>
      </c>
      <c r="C154" s="145"/>
      <c r="D154" s="145" t="s">
        <v>243</v>
      </c>
      <c r="E154" s="140"/>
      <c r="F154" s="140"/>
      <c r="G154" s="140"/>
      <c r="H154" s="140">
        <f t="shared" si="6"/>
        <v>1</v>
      </c>
      <c r="I154" s="290"/>
      <c r="J154" s="293" t="s">
        <v>3182</v>
      </c>
      <c r="K154" s="91" t="str">
        <f t="shared" si="7"/>
        <v>FM</v>
      </c>
      <c r="L154" s="175" t="str">
        <f t="shared" si="8"/>
        <v>MICRONESIA, FEDERATED STATES OF</v>
      </c>
      <c r="M154" s="140"/>
      <c r="N154" s="140"/>
      <c r="O154" s="140" t="s">
        <v>243</v>
      </c>
    </row>
    <row r="155" spans="1:15">
      <c r="A155" s="145" t="s">
        <v>3189</v>
      </c>
      <c r="B155" s="145" t="s">
        <v>3190</v>
      </c>
      <c r="C155" s="145"/>
      <c r="D155" s="145" t="s">
        <v>243</v>
      </c>
      <c r="E155" s="140"/>
      <c r="F155" s="140"/>
      <c r="G155" s="140"/>
      <c r="H155" s="140">
        <f t="shared" si="6"/>
        <v>1</v>
      </c>
      <c r="I155" s="290"/>
      <c r="J155" s="293" t="s">
        <v>3184</v>
      </c>
      <c r="K155" s="91" t="str">
        <f t="shared" si="7"/>
        <v>MD</v>
      </c>
      <c r="L155" s="175" t="str">
        <f t="shared" si="8"/>
        <v>MOLDOVA, REPUBLIC OF</v>
      </c>
      <c r="M155" s="140"/>
      <c r="N155" s="140"/>
      <c r="O155" s="140" t="s">
        <v>243</v>
      </c>
    </row>
    <row r="156" spans="1:15">
      <c r="A156" s="145" t="s">
        <v>3191</v>
      </c>
      <c r="B156" s="145" t="s">
        <v>3192</v>
      </c>
      <c r="C156" s="145"/>
      <c r="D156" s="145" t="s">
        <v>243</v>
      </c>
      <c r="E156" s="140"/>
      <c r="F156" s="140"/>
      <c r="G156" s="140"/>
      <c r="H156" s="140">
        <f t="shared" si="6"/>
        <v>1</v>
      </c>
      <c r="I156" s="290"/>
      <c r="J156" s="293" t="s">
        <v>3186</v>
      </c>
      <c r="K156" s="91" t="str">
        <f t="shared" si="7"/>
        <v>MC</v>
      </c>
      <c r="L156" s="175" t="str">
        <f t="shared" si="8"/>
        <v>MONACO</v>
      </c>
      <c r="M156" s="140"/>
      <c r="N156" s="140"/>
      <c r="O156" s="140" t="s">
        <v>243</v>
      </c>
    </row>
    <row r="157" spans="1:15">
      <c r="A157" s="145" t="s">
        <v>3193</v>
      </c>
      <c r="B157" s="145" t="s">
        <v>1107</v>
      </c>
      <c r="C157" s="145"/>
      <c r="D157" s="145" t="s">
        <v>243</v>
      </c>
      <c r="E157" s="140"/>
      <c r="F157" s="140"/>
      <c r="G157" s="140"/>
      <c r="H157" s="140">
        <f t="shared" si="6"/>
        <v>1</v>
      </c>
      <c r="I157" s="290"/>
      <c r="J157" s="293" t="s">
        <v>3187</v>
      </c>
      <c r="K157" s="91" t="str">
        <f t="shared" si="7"/>
        <v>MN</v>
      </c>
      <c r="L157" s="175" t="str">
        <f t="shared" si="8"/>
        <v>MONGOLIA</v>
      </c>
      <c r="M157" s="140"/>
      <c r="N157" s="140"/>
      <c r="O157" s="140" t="s">
        <v>243</v>
      </c>
    </row>
    <row r="158" spans="1:15">
      <c r="A158" s="145" t="s">
        <v>3194</v>
      </c>
      <c r="B158" s="145" t="s">
        <v>3195</v>
      </c>
      <c r="C158" s="145"/>
      <c r="D158" s="145" t="s">
        <v>243</v>
      </c>
      <c r="E158" s="140"/>
      <c r="F158" s="140"/>
      <c r="G158" s="140"/>
      <c r="H158" s="140">
        <f t="shared" si="6"/>
        <v>1</v>
      </c>
      <c r="I158" s="290"/>
      <c r="J158" s="293" t="s">
        <v>3189</v>
      </c>
      <c r="K158" s="91" t="str">
        <f t="shared" si="7"/>
        <v>ME</v>
      </c>
      <c r="L158" s="175" t="str">
        <f t="shared" si="8"/>
        <v>MONTENEGRO</v>
      </c>
      <c r="M158" s="140"/>
      <c r="N158" s="140"/>
      <c r="O158" s="140" t="s">
        <v>243</v>
      </c>
    </row>
    <row r="159" spans="1:15">
      <c r="A159" s="145" t="s">
        <v>3196</v>
      </c>
      <c r="B159" s="145" t="s">
        <v>3197</v>
      </c>
      <c r="C159" s="145"/>
      <c r="D159" s="145" t="s">
        <v>243</v>
      </c>
      <c r="E159" s="140"/>
      <c r="F159" s="140"/>
      <c r="G159" s="140"/>
      <c r="H159" s="140">
        <f t="shared" si="6"/>
        <v>1</v>
      </c>
      <c r="I159" s="290"/>
      <c r="J159" s="293" t="s">
        <v>3191</v>
      </c>
      <c r="K159" s="91" t="str">
        <f t="shared" si="7"/>
        <v>MS</v>
      </c>
      <c r="L159" s="175" t="str">
        <f t="shared" si="8"/>
        <v>MONTSERRAT</v>
      </c>
      <c r="M159" s="140"/>
      <c r="N159" s="140"/>
      <c r="O159" s="140" t="s">
        <v>243</v>
      </c>
    </row>
    <row r="160" spans="1:15">
      <c r="A160" s="145" t="s">
        <v>3198</v>
      </c>
      <c r="B160" s="145" t="s">
        <v>608</v>
      </c>
      <c r="C160" s="145"/>
      <c r="D160" s="145" t="s">
        <v>243</v>
      </c>
      <c r="E160" s="140"/>
      <c r="F160" s="140"/>
      <c r="G160" s="140"/>
      <c r="H160" s="140">
        <f t="shared" si="6"/>
        <v>1</v>
      </c>
      <c r="I160" s="290"/>
      <c r="J160" s="293" t="s">
        <v>3193</v>
      </c>
      <c r="K160" s="91" t="str">
        <f t="shared" si="7"/>
        <v>MA</v>
      </c>
      <c r="L160" s="175" t="str">
        <f t="shared" si="8"/>
        <v>MOROCCO</v>
      </c>
      <c r="M160" s="140"/>
      <c r="N160" s="140"/>
      <c r="O160" s="140" t="s">
        <v>243</v>
      </c>
    </row>
    <row r="161" spans="1:15">
      <c r="A161" s="145" t="s">
        <v>3199</v>
      </c>
      <c r="B161" s="145" t="s">
        <v>3200</v>
      </c>
      <c r="C161" s="145"/>
      <c r="D161" s="145" t="s">
        <v>243</v>
      </c>
      <c r="E161" s="140"/>
      <c r="F161" s="140"/>
      <c r="G161" s="140"/>
      <c r="H161" s="140">
        <f t="shared" si="6"/>
        <v>1</v>
      </c>
      <c r="I161" s="290"/>
      <c r="J161" s="293" t="s">
        <v>3194</v>
      </c>
      <c r="K161" s="91" t="str">
        <f t="shared" si="7"/>
        <v>MZ</v>
      </c>
      <c r="L161" s="175" t="str">
        <f t="shared" si="8"/>
        <v>MOZAMBIQUE</v>
      </c>
      <c r="M161" s="140"/>
      <c r="N161" s="140"/>
      <c r="O161" s="140" t="s">
        <v>243</v>
      </c>
    </row>
    <row r="162" spans="1:15">
      <c r="A162" s="145" t="s">
        <v>3201</v>
      </c>
      <c r="B162" s="145" t="s">
        <v>3202</v>
      </c>
      <c r="C162" s="145"/>
      <c r="D162" s="145" t="s">
        <v>243</v>
      </c>
      <c r="E162" s="140"/>
      <c r="F162" s="140"/>
      <c r="G162" s="140"/>
      <c r="H162" s="140">
        <f t="shared" si="6"/>
        <v>1</v>
      </c>
      <c r="I162" s="290"/>
      <c r="J162" s="293" t="s">
        <v>3196</v>
      </c>
      <c r="K162" s="91" t="str">
        <f t="shared" si="7"/>
        <v>MM</v>
      </c>
      <c r="L162" s="175" t="str">
        <f t="shared" si="8"/>
        <v>MYANMAR</v>
      </c>
      <c r="M162" s="140"/>
      <c r="N162" s="140"/>
      <c r="O162" s="140" t="s">
        <v>243</v>
      </c>
    </row>
    <row r="163" spans="1:15">
      <c r="A163" s="145" t="s">
        <v>3203</v>
      </c>
      <c r="B163" s="145" t="s">
        <v>3204</v>
      </c>
      <c r="C163" s="145"/>
      <c r="D163" s="145" t="s">
        <v>243</v>
      </c>
      <c r="E163" s="140"/>
      <c r="F163" s="140"/>
      <c r="G163" s="140"/>
      <c r="H163" s="140">
        <f t="shared" si="6"/>
        <v>1</v>
      </c>
      <c r="I163" s="290"/>
      <c r="J163" s="293" t="s">
        <v>3198</v>
      </c>
      <c r="K163" s="91" t="str">
        <f t="shared" si="7"/>
        <v>NA</v>
      </c>
      <c r="L163" s="175" t="str">
        <f t="shared" si="8"/>
        <v>NAMIBIA</v>
      </c>
      <c r="M163" s="140"/>
      <c r="N163" s="140"/>
      <c r="O163" s="140" t="s">
        <v>243</v>
      </c>
    </row>
    <row r="164" spans="1:15">
      <c r="A164" s="145" t="s">
        <v>3205</v>
      </c>
      <c r="B164" s="145" t="s">
        <v>2511</v>
      </c>
      <c r="C164" s="145"/>
      <c r="D164" s="145" t="s">
        <v>243</v>
      </c>
      <c r="E164" s="140"/>
      <c r="F164" s="140"/>
      <c r="G164" s="140"/>
      <c r="H164" s="140">
        <f t="shared" si="6"/>
        <v>1</v>
      </c>
      <c r="I164" s="290"/>
      <c r="J164" s="293" t="s">
        <v>3199</v>
      </c>
      <c r="K164" s="91" t="str">
        <f t="shared" si="7"/>
        <v>NR</v>
      </c>
      <c r="L164" s="175" t="str">
        <f t="shared" si="8"/>
        <v>NAURU</v>
      </c>
      <c r="M164" s="140"/>
      <c r="N164" s="140"/>
      <c r="O164" s="140" t="s">
        <v>243</v>
      </c>
    </row>
    <row r="165" spans="1:15">
      <c r="A165" s="145" t="s">
        <v>3206</v>
      </c>
      <c r="B165" s="145" t="s">
        <v>3207</v>
      </c>
      <c r="C165" s="145"/>
      <c r="D165" s="145" t="s">
        <v>243</v>
      </c>
      <c r="E165" s="140"/>
      <c r="F165" s="140"/>
      <c r="G165" s="140"/>
      <c r="H165" s="140">
        <f t="shared" si="6"/>
        <v>1</v>
      </c>
      <c r="I165" s="290"/>
      <c r="J165" s="293" t="s">
        <v>3201</v>
      </c>
      <c r="K165" s="91" t="str">
        <f t="shared" si="7"/>
        <v>NP</v>
      </c>
      <c r="L165" s="175" t="str">
        <f t="shared" si="8"/>
        <v>NEPAL</v>
      </c>
      <c r="M165" s="140"/>
      <c r="N165" s="140"/>
      <c r="O165" s="140" t="s">
        <v>243</v>
      </c>
    </row>
    <row r="166" spans="1:15">
      <c r="A166" s="145" t="s">
        <v>3208</v>
      </c>
      <c r="B166" s="145" t="s">
        <v>2877</v>
      </c>
      <c r="C166" s="145"/>
      <c r="D166" s="145" t="s">
        <v>243</v>
      </c>
      <c r="E166" s="140"/>
      <c r="F166" s="140"/>
      <c r="G166" s="140"/>
      <c r="H166" s="140">
        <f t="shared" si="6"/>
        <v>1</v>
      </c>
      <c r="I166" s="290"/>
      <c r="J166" s="293" t="s">
        <v>3203</v>
      </c>
      <c r="K166" s="91" t="str">
        <f t="shared" si="7"/>
        <v>NL</v>
      </c>
      <c r="L166" s="175" t="str">
        <f t="shared" si="8"/>
        <v>NETHERLANDS</v>
      </c>
      <c r="M166" s="140"/>
      <c r="N166" s="140"/>
      <c r="O166" s="140" t="s">
        <v>243</v>
      </c>
    </row>
    <row r="167" spans="1:15">
      <c r="A167" s="145" t="s">
        <v>3209</v>
      </c>
      <c r="B167" s="145" t="s">
        <v>3210</v>
      </c>
      <c r="C167" s="145"/>
      <c r="D167" s="145" t="s">
        <v>243</v>
      </c>
      <c r="E167" s="140"/>
      <c r="F167" s="140"/>
      <c r="G167" s="140"/>
      <c r="H167" s="140">
        <f t="shared" si="6"/>
        <v>1</v>
      </c>
      <c r="I167" s="290"/>
      <c r="J167" s="293" t="s">
        <v>3205</v>
      </c>
      <c r="K167" s="91" t="str">
        <f t="shared" si="7"/>
        <v>NC</v>
      </c>
      <c r="L167" s="175" t="str">
        <f t="shared" si="8"/>
        <v>NEW CALEDONIA</v>
      </c>
      <c r="M167" s="140"/>
      <c r="N167" s="140"/>
      <c r="O167" s="140" t="s">
        <v>243</v>
      </c>
    </row>
    <row r="168" spans="1:15">
      <c r="A168" s="145" t="s">
        <v>3211</v>
      </c>
      <c r="B168" s="145" t="s">
        <v>2602</v>
      </c>
      <c r="C168" s="145"/>
      <c r="D168" s="145" t="s">
        <v>243</v>
      </c>
      <c r="E168" s="140"/>
      <c r="F168" s="140"/>
      <c r="G168" s="140"/>
      <c r="H168" s="140">
        <f t="shared" si="6"/>
        <v>1</v>
      </c>
      <c r="I168" s="290"/>
      <c r="J168" s="293" t="s">
        <v>3206</v>
      </c>
      <c r="K168" s="91" t="str">
        <f t="shared" si="7"/>
        <v>NZ</v>
      </c>
      <c r="L168" s="175" t="str">
        <f t="shared" si="8"/>
        <v>NEW ZEALAND</v>
      </c>
      <c r="M168" s="140"/>
      <c r="N168" s="140"/>
      <c r="O168" s="140" t="s">
        <v>243</v>
      </c>
    </row>
    <row r="169" spans="1:15">
      <c r="A169" s="145" t="s">
        <v>3212</v>
      </c>
      <c r="B169" s="145" t="s">
        <v>3213</v>
      </c>
      <c r="C169" s="145"/>
      <c r="D169" s="145" t="s">
        <v>243</v>
      </c>
      <c r="E169" s="140"/>
      <c r="F169" s="140"/>
      <c r="G169" s="140"/>
      <c r="H169" s="140">
        <f t="shared" si="6"/>
        <v>1</v>
      </c>
      <c r="I169" s="290"/>
      <c r="J169" s="293" t="s">
        <v>3208</v>
      </c>
      <c r="K169" s="91" t="str">
        <f t="shared" si="7"/>
        <v>NI</v>
      </c>
      <c r="L169" s="175" t="str">
        <f t="shared" si="8"/>
        <v>NICARAGUA</v>
      </c>
      <c r="M169" s="140"/>
      <c r="N169" s="140"/>
      <c r="O169" s="140" t="s">
        <v>243</v>
      </c>
    </row>
    <row r="170" spans="1:15">
      <c r="A170" s="145" t="s">
        <v>3214</v>
      </c>
      <c r="B170" s="145" t="s">
        <v>1943</v>
      </c>
      <c r="C170" s="145"/>
      <c r="D170" s="145" t="s">
        <v>243</v>
      </c>
      <c r="E170" s="140"/>
      <c r="F170" s="140"/>
      <c r="G170" s="140"/>
      <c r="H170" s="140">
        <f t="shared" si="6"/>
        <v>1</v>
      </c>
      <c r="I170" s="290"/>
      <c r="J170" s="293" t="s">
        <v>3209</v>
      </c>
      <c r="K170" s="91" t="str">
        <f t="shared" si="7"/>
        <v>NE</v>
      </c>
      <c r="L170" s="175" t="str">
        <f t="shared" si="8"/>
        <v>NIGER</v>
      </c>
      <c r="M170" s="140"/>
      <c r="N170" s="140"/>
      <c r="O170" s="140" t="s">
        <v>243</v>
      </c>
    </row>
    <row r="171" spans="1:15">
      <c r="A171" s="145" t="s">
        <v>3215</v>
      </c>
      <c r="B171" s="145" t="s">
        <v>2681</v>
      </c>
      <c r="C171" s="145"/>
      <c r="D171" s="145" t="s">
        <v>243</v>
      </c>
      <c r="E171" s="140"/>
      <c r="F171" s="140"/>
      <c r="G171" s="140"/>
      <c r="H171" s="140">
        <f t="shared" si="6"/>
        <v>1</v>
      </c>
      <c r="I171" s="290"/>
      <c r="J171" s="293" t="s">
        <v>3211</v>
      </c>
      <c r="K171" s="91" t="str">
        <f t="shared" si="7"/>
        <v>NG</v>
      </c>
      <c r="L171" s="175" t="str">
        <f t="shared" si="8"/>
        <v>NIGERIA</v>
      </c>
      <c r="M171" s="140"/>
      <c r="N171" s="140"/>
      <c r="O171" s="140" t="s">
        <v>243</v>
      </c>
    </row>
    <row r="172" spans="1:15">
      <c r="A172" s="145" t="s">
        <v>3216</v>
      </c>
      <c r="B172" s="145" t="s">
        <v>3217</v>
      </c>
      <c r="C172" s="145"/>
      <c r="D172" s="145" t="s">
        <v>243</v>
      </c>
      <c r="E172" s="140"/>
      <c r="F172" s="140"/>
      <c r="G172" s="140"/>
      <c r="H172" s="140">
        <f t="shared" si="6"/>
        <v>1</v>
      </c>
      <c r="I172" s="290"/>
      <c r="J172" s="293" t="s">
        <v>3212</v>
      </c>
      <c r="K172" s="91" t="str">
        <f t="shared" si="7"/>
        <v>NU</v>
      </c>
      <c r="L172" s="175" t="str">
        <f t="shared" si="8"/>
        <v>NIUE</v>
      </c>
      <c r="M172" s="140"/>
      <c r="N172" s="140"/>
      <c r="O172" s="140" t="s">
        <v>243</v>
      </c>
    </row>
    <row r="173" spans="1:15">
      <c r="A173" s="145" t="s">
        <v>3218</v>
      </c>
      <c r="B173" s="145" t="s">
        <v>3219</v>
      </c>
      <c r="C173" s="145"/>
      <c r="D173" s="145" t="s">
        <v>243</v>
      </c>
      <c r="E173" s="140"/>
      <c r="F173" s="140"/>
      <c r="G173" s="140"/>
      <c r="H173" s="140">
        <f t="shared" si="6"/>
        <v>1</v>
      </c>
      <c r="I173" s="290"/>
      <c r="J173" s="293" t="s">
        <v>3214</v>
      </c>
      <c r="K173" s="91" t="str">
        <f t="shared" si="7"/>
        <v>NF</v>
      </c>
      <c r="L173" s="175" t="str">
        <f t="shared" si="8"/>
        <v>NORFOLK ISLAND</v>
      </c>
      <c r="M173" s="140"/>
      <c r="N173" s="140"/>
      <c r="O173" s="140" t="s">
        <v>243</v>
      </c>
    </row>
    <row r="174" spans="1:15">
      <c r="A174" s="145" t="s">
        <v>3220</v>
      </c>
      <c r="B174" s="145" t="s">
        <v>3221</v>
      </c>
      <c r="C174" s="145"/>
      <c r="D174" s="145" t="s">
        <v>243</v>
      </c>
      <c r="E174" s="140"/>
      <c r="F174" s="140"/>
      <c r="G174" s="140"/>
      <c r="H174" s="140">
        <f t="shared" si="6"/>
        <v>1</v>
      </c>
      <c r="I174" s="290"/>
      <c r="J174" s="293" t="s">
        <v>3215</v>
      </c>
      <c r="K174" s="91" t="str">
        <f t="shared" si="7"/>
        <v>MP</v>
      </c>
      <c r="L174" s="175" t="str">
        <f t="shared" si="8"/>
        <v>NORTHERN MARIANA ISLANDS</v>
      </c>
      <c r="M174" s="140"/>
      <c r="N174" s="140"/>
      <c r="O174" s="140" t="s">
        <v>243</v>
      </c>
    </row>
    <row r="175" spans="1:15">
      <c r="A175" s="145" t="s">
        <v>3222</v>
      </c>
      <c r="B175" s="145" t="s">
        <v>3223</v>
      </c>
      <c r="C175" s="145"/>
      <c r="D175" s="145" t="s">
        <v>243</v>
      </c>
      <c r="E175" s="140"/>
      <c r="F175" s="140"/>
      <c r="G175" s="140"/>
      <c r="H175" s="140">
        <f t="shared" si="6"/>
        <v>1</v>
      </c>
      <c r="I175" s="290"/>
      <c r="J175" s="293" t="s">
        <v>3216</v>
      </c>
      <c r="K175" s="91" t="str">
        <f t="shared" si="7"/>
        <v>NO</v>
      </c>
      <c r="L175" s="175" t="str">
        <f t="shared" si="8"/>
        <v>NORWAY</v>
      </c>
      <c r="M175" s="140"/>
      <c r="N175" s="140"/>
      <c r="O175" s="140" t="s">
        <v>243</v>
      </c>
    </row>
    <row r="176" spans="1:15">
      <c r="A176" s="145" t="s">
        <v>3224</v>
      </c>
      <c r="B176" s="145" t="s">
        <v>1970</v>
      </c>
      <c r="C176" s="145"/>
      <c r="D176" s="145" t="s">
        <v>243</v>
      </c>
      <c r="E176" s="140"/>
      <c r="F176" s="140"/>
      <c r="G176" s="140"/>
      <c r="H176" s="140">
        <f t="shared" si="6"/>
        <v>1</v>
      </c>
      <c r="I176" s="290"/>
      <c r="J176" s="293" t="s">
        <v>3218</v>
      </c>
      <c r="K176" s="91" t="str">
        <f t="shared" si="7"/>
        <v>OM</v>
      </c>
      <c r="L176" s="175" t="str">
        <f t="shared" si="8"/>
        <v>OMAN</v>
      </c>
      <c r="M176" s="140"/>
      <c r="N176" s="140"/>
      <c r="O176" s="140" t="s">
        <v>243</v>
      </c>
    </row>
    <row r="177" spans="1:15">
      <c r="A177" s="145" t="s">
        <v>3225</v>
      </c>
      <c r="B177" s="145" t="s">
        <v>1670</v>
      </c>
      <c r="C177" s="145"/>
      <c r="D177" s="145" t="s">
        <v>243</v>
      </c>
      <c r="E177" s="140"/>
      <c r="F177" s="140"/>
      <c r="G177" s="140"/>
      <c r="H177" s="140">
        <f t="shared" si="6"/>
        <v>1</v>
      </c>
      <c r="I177" s="290"/>
      <c r="J177" s="293" t="s">
        <v>3220</v>
      </c>
      <c r="K177" s="91" t="str">
        <f t="shared" si="7"/>
        <v>PK</v>
      </c>
      <c r="L177" s="175" t="str">
        <f t="shared" si="8"/>
        <v>PAKISTAN</v>
      </c>
      <c r="M177" s="140"/>
      <c r="N177" s="140"/>
      <c r="O177" s="140" t="s">
        <v>243</v>
      </c>
    </row>
    <row r="178" spans="1:15">
      <c r="A178" s="145" t="s">
        <v>3226</v>
      </c>
      <c r="B178" s="145" t="s">
        <v>3227</v>
      </c>
      <c r="C178" s="145"/>
      <c r="D178" s="145" t="s">
        <v>243</v>
      </c>
      <c r="E178" s="140"/>
      <c r="F178" s="140"/>
      <c r="G178" s="140"/>
      <c r="H178" s="140">
        <f t="shared" si="6"/>
        <v>1</v>
      </c>
      <c r="I178" s="290"/>
      <c r="J178" s="293" t="s">
        <v>3222</v>
      </c>
      <c r="K178" s="91" t="str">
        <f t="shared" si="7"/>
        <v>PW</v>
      </c>
      <c r="L178" s="175" t="str">
        <f t="shared" si="8"/>
        <v>PALAU</v>
      </c>
      <c r="M178" s="140"/>
      <c r="N178" s="140"/>
      <c r="O178" s="140" t="s">
        <v>243</v>
      </c>
    </row>
    <row r="179" spans="1:15">
      <c r="A179" s="145" t="s">
        <v>3228</v>
      </c>
      <c r="B179" s="145" t="s">
        <v>3229</v>
      </c>
      <c r="C179" s="145"/>
      <c r="D179" s="145" t="s">
        <v>243</v>
      </c>
      <c r="E179" s="140"/>
      <c r="F179" s="140"/>
      <c r="G179" s="140"/>
      <c r="H179" s="140">
        <f t="shared" si="6"/>
        <v>1</v>
      </c>
      <c r="I179" s="290"/>
      <c r="J179" s="293" t="s">
        <v>3224</v>
      </c>
      <c r="K179" s="91" t="str">
        <f t="shared" si="7"/>
        <v>PS</v>
      </c>
      <c r="L179" s="175" t="str">
        <f t="shared" si="8"/>
        <v>PALESTINE, STATE OF</v>
      </c>
      <c r="M179" s="140"/>
      <c r="N179" s="140"/>
      <c r="O179" s="140" t="s">
        <v>243</v>
      </c>
    </row>
    <row r="180" spans="1:15">
      <c r="A180" s="145" t="s">
        <v>3230</v>
      </c>
      <c r="B180" s="145" t="s">
        <v>302</v>
      </c>
      <c r="C180" s="145"/>
      <c r="D180" s="145" t="s">
        <v>243</v>
      </c>
      <c r="E180" s="140"/>
      <c r="F180" s="140"/>
      <c r="G180" s="140"/>
      <c r="H180" s="140">
        <f t="shared" si="6"/>
        <v>1</v>
      </c>
      <c r="I180" s="290"/>
      <c r="J180" s="293" t="s">
        <v>3225</v>
      </c>
      <c r="K180" s="91" t="str">
        <f t="shared" si="7"/>
        <v>PA</v>
      </c>
      <c r="L180" s="175" t="str">
        <f t="shared" si="8"/>
        <v>PANAMA</v>
      </c>
      <c r="M180" s="140"/>
      <c r="N180" s="140"/>
      <c r="O180" s="140" t="s">
        <v>243</v>
      </c>
    </row>
    <row r="181" spans="1:15">
      <c r="A181" s="145" t="s">
        <v>3231</v>
      </c>
      <c r="B181" s="145" t="s">
        <v>3232</v>
      </c>
      <c r="C181" s="145"/>
      <c r="D181" s="145" t="s">
        <v>243</v>
      </c>
      <c r="E181" s="140"/>
      <c r="F181" s="140"/>
      <c r="G181" s="140"/>
      <c r="H181" s="140">
        <f t="shared" si="6"/>
        <v>1</v>
      </c>
      <c r="I181" s="290"/>
      <c r="J181" s="293" t="s">
        <v>3226</v>
      </c>
      <c r="K181" s="91" t="str">
        <f t="shared" si="7"/>
        <v>PG</v>
      </c>
      <c r="L181" s="175" t="str">
        <f t="shared" si="8"/>
        <v>PAPUA NEW GUINEA</v>
      </c>
      <c r="M181" s="140"/>
      <c r="N181" s="140"/>
      <c r="O181" s="140" t="s">
        <v>243</v>
      </c>
    </row>
    <row r="182" spans="1:15">
      <c r="A182" s="145" t="s">
        <v>3233</v>
      </c>
      <c r="B182" s="145" t="s">
        <v>3234</v>
      </c>
      <c r="C182" s="145"/>
      <c r="D182" s="145" t="s">
        <v>243</v>
      </c>
      <c r="E182" s="140"/>
      <c r="F182" s="140"/>
      <c r="G182" s="140"/>
      <c r="H182" s="140">
        <f t="shared" si="6"/>
        <v>1</v>
      </c>
      <c r="I182" s="290"/>
      <c r="J182" s="293" t="s">
        <v>3228</v>
      </c>
      <c r="K182" s="91" t="str">
        <f t="shared" si="7"/>
        <v>PY</v>
      </c>
      <c r="L182" s="175" t="str">
        <f t="shared" si="8"/>
        <v>PARAGUAY</v>
      </c>
      <c r="M182" s="140"/>
      <c r="N182" s="140"/>
      <c r="O182" s="140" t="s">
        <v>243</v>
      </c>
    </row>
    <row r="183" spans="1:15">
      <c r="A183" s="145" t="s">
        <v>3235</v>
      </c>
      <c r="B183" s="145" t="s">
        <v>3236</v>
      </c>
      <c r="C183" s="145"/>
      <c r="D183" s="145" t="s">
        <v>243</v>
      </c>
      <c r="E183" s="140"/>
      <c r="F183" s="140"/>
      <c r="G183" s="140"/>
      <c r="H183" s="140">
        <f t="shared" si="6"/>
        <v>1</v>
      </c>
      <c r="I183" s="290"/>
      <c r="J183" s="293" t="s">
        <v>3230</v>
      </c>
      <c r="K183" s="91" t="str">
        <f t="shared" si="7"/>
        <v>PE</v>
      </c>
      <c r="L183" s="175" t="str">
        <f t="shared" si="8"/>
        <v>PERU</v>
      </c>
      <c r="M183" s="140"/>
      <c r="N183" s="140"/>
      <c r="O183" s="140" t="s">
        <v>243</v>
      </c>
    </row>
    <row r="184" spans="1:15">
      <c r="A184" s="145" t="s">
        <v>3237</v>
      </c>
      <c r="B184" s="145" t="s">
        <v>3238</v>
      </c>
      <c r="C184" s="145"/>
      <c r="D184" s="145" t="s">
        <v>243</v>
      </c>
      <c r="E184" s="140"/>
      <c r="F184" s="140"/>
      <c r="G184" s="140"/>
      <c r="H184" s="140">
        <f t="shared" si="6"/>
        <v>1</v>
      </c>
      <c r="I184" s="290"/>
      <c r="J184" s="293" t="s">
        <v>3231</v>
      </c>
      <c r="K184" s="91" t="str">
        <f t="shared" si="7"/>
        <v>PH</v>
      </c>
      <c r="L184" s="175" t="str">
        <f t="shared" si="8"/>
        <v>PHILIPPINES</v>
      </c>
      <c r="M184" s="140"/>
      <c r="N184" s="140"/>
      <c r="O184" s="140" t="s">
        <v>243</v>
      </c>
    </row>
    <row r="185" spans="1:15">
      <c r="A185" s="145" t="s">
        <v>3239</v>
      </c>
      <c r="B185" s="145" t="s">
        <v>124</v>
      </c>
      <c r="C185" s="145"/>
      <c r="D185" s="145" t="s">
        <v>243</v>
      </c>
      <c r="E185" s="140"/>
      <c r="F185" s="140"/>
      <c r="G185" s="140"/>
      <c r="H185" s="140">
        <f t="shared" si="6"/>
        <v>1</v>
      </c>
      <c r="I185" s="290"/>
      <c r="J185" s="293" t="s">
        <v>3233</v>
      </c>
      <c r="K185" s="91" t="str">
        <f t="shared" si="7"/>
        <v>PN</v>
      </c>
      <c r="L185" s="175" t="str">
        <f t="shared" si="8"/>
        <v>PITCAIRN</v>
      </c>
      <c r="M185" s="140"/>
      <c r="N185" s="140"/>
      <c r="O185" s="140" t="s">
        <v>243</v>
      </c>
    </row>
    <row r="186" spans="1:15">
      <c r="A186" s="145" t="s">
        <v>3240</v>
      </c>
      <c r="B186" s="145" t="s">
        <v>3241</v>
      </c>
      <c r="C186" s="145"/>
      <c r="D186" s="145" t="s">
        <v>243</v>
      </c>
      <c r="E186" s="140"/>
      <c r="F186" s="140"/>
      <c r="G186" s="140"/>
      <c r="H186" s="140">
        <f t="shared" si="6"/>
        <v>1</v>
      </c>
      <c r="I186" s="290"/>
      <c r="J186" s="293" t="s">
        <v>3235</v>
      </c>
      <c r="K186" s="91" t="str">
        <f t="shared" si="7"/>
        <v>PL</v>
      </c>
      <c r="L186" s="175" t="str">
        <f t="shared" si="8"/>
        <v>POLAND</v>
      </c>
      <c r="M186" s="140"/>
      <c r="N186" s="140"/>
      <c r="O186" s="140" t="s">
        <v>243</v>
      </c>
    </row>
    <row r="187" spans="1:15">
      <c r="A187" s="145" t="s">
        <v>3242</v>
      </c>
      <c r="B187" s="145" t="s">
        <v>120</v>
      </c>
      <c r="C187" s="145"/>
      <c r="D187" s="145" t="s">
        <v>243</v>
      </c>
      <c r="E187" s="140"/>
      <c r="F187" s="140"/>
      <c r="G187" s="140"/>
      <c r="H187" s="140">
        <f t="shared" si="6"/>
        <v>1</v>
      </c>
      <c r="I187" s="290"/>
      <c r="J187" s="293" t="s">
        <v>3237</v>
      </c>
      <c r="K187" s="91" t="str">
        <f t="shared" si="7"/>
        <v>PT</v>
      </c>
      <c r="L187" s="175" t="str">
        <f t="shared" si="8"/>
        <v>PORTUGAL</v>
      </c>
      <c r="M187" s="140"/>
      <c r="N187" s="140"/>
      <c r="O187" s="140" t="s">
        <v>243</v>
      </c>
    </row>
    <row r="188" spans="1:15">
      <c r="A188" s="145" t="s">
        <v>3243</v>
      </c>
      <c r="B188" s="145" t="s">
        <v>3244</v>
      </c>
      <c r="C188" s="145"/>
      <c r="D188" s="145" t="s">
        <v>243</v>
      </c>
      <c r="E188" s="140"/>
      <c r="F188" s="140"/>
      <c r="G188" s="140"/>
      <c r="H188" s="140">
        <f t="shared" si="6"/>
        <v>1</v>
      </c>
      <c r="I188" s="290"/>
      <c r="J188" s="293" t="s">
        <v>3239</v>
      </c>
      <c r="K188" s="91" t="str">
        <f t="shared" si="7"/>
        <v>PR</v>
      </c>
      <c r="L188" s="175" t="str">
        <f t="shared" si="8"/>
        <v>PUERTO RICO</v>
      </c>
      <c r="M188" s="140"/>
      <c r="N188" s="140"/>
      <c r="O188" s="140" t="s">
        <v>243</v>
      </c>
    </row>
    <row r="189" spans="1:15">
      <c r="A189" s="145" t="s">
        <v>3245</v>
      </c>
      <c r="B189" s="145" t="s">
        <v>3246</v>
      </c>
      <c r="C189" s="145"/>
      <c r="D189" s="145" t="s">
        <v>243</v>
      </c>
      <c r="E189" s="140"/>
      <c r="F189" s="140"/>
      <c r="G189" s="140"/>
      <c r="H189" s="140">
        <f t="shared" si="6"/>
        <v>1</v>
      </c>
      <c r="I189" s="290"/>
      <c r="J189" s="293" t="s">
        <v>3240</v>
      </c>
      <c r="K189" s="91" t="str">
        <f t="shared" si="7"/>
        <v>QA</v>
      </c>
      <c r="L189" s="175" t="str">
        <f t="shared" si="8"/>
        <v>QATAR</v>
      </c>
      <c r="M189" s="140"/>
      <c r="N189" s="140"/>
      <c r="O189" s="140" t="s">
        <v>243</v>
      </c>
    </row>
    <row r="190" spans="1:15">
      <c r="A190" s="145" t="s">
        <v>3247</v>
      </c>
      <c r="B190" s="145" t="s">
        <v>3248</v>
      </c>
      <c r="C190" s="145"/>
      <c r="D190" s="145" t="s">
        <v>243</v>
      </c>
      <c r="E190" s="140"/>
      <c r="F190" s="140"/>
      <c r="G190" s="140"/>
      <c r="H190" s="140">
        <f t="shared" si="6"/>
        <v>1</v>
      </c>
      <c r="I190" s="290"/>
      <c r="J190" s="293" t="s">
        <v>3242</v>
      </c>
      <c r="K190" s="91" t="str">
        <f t="shared" si="7"/>
        <v>RE</v>
      </c>
      <c r="L190" s="175" t="str">
        <f t="shared" si="8"/>
        <v>RÉUNION</v>
      </c>
      <c r="M190" s="140"/>
      <c r="N190" s="140"/>
      <c r="O190" s="140" t="s">
        <v>243</v>
      </c>
    </row>
    <row r="191" spans="1:15">
      <c r="A191" s="145" t="s">
        <v>3249</v>
      </c>
      <c r="B191" s="145" t="s">
        <v>283</v>
      </c>
      <c r="C191" s="145"/>
      <c r="D191" s="145" t="s">
        <v>243</v>
      </c>
      <c r="E191" s="140"/>
      <c r="F191" s="140"/>
      <c r="G191" s="140"/>
      <c r="H191" s="140">
        <f t="shared" si="6"/>
        <v>1</v>
      </c>
      <c r="I191" s="290"/>
      <c r="J191" s="293" t="s">
        <v>3243</v>
      </c>
      <c r="K191" s="91" t="str">
        <f t="shared" si="7"/>
        <v>RO</v>
      </c>
      <c r="L191" s="175" t="str">
        <f t="shared" si="8"/>
        <v>ROMANIA</v>
      </c>
      <c r="M191" s="140"/>
      <c r="N191" s="140"/>
      <c r="O191" s="140" t="s">
        <v>243</v>
      </c>
    </row>
    <row r="192" spans="1:15">
      <c r="A192" s="145" t="s">
        <v>3250</v>
      </c>
      <c r="B192" s="145" t="s">
        <v>3251</v>
      </c>
      <c r="C192" s="145"/>
      <c r="D192" s="145" t="s">
        <v>243</v>
      </c>
      <c r="E192" s="140"/>
      <c r="F192" s="140"/>
      <c r="G192" s="140"/>
      <c r="H192" s="140">
        <f t="shared" si="6"/>
        <v>1</v>
      </c>
      <c r="I192" s="290"/>
      <c r="J192" s="293" t="s">
        <v>3245</v>
      </c>
      <c r="K192" s="91" t="str">
        <f t="shared" si="7"/>
        <v>RU</v>
      </c>
      <c r="L192" s="175" t="str">
        <f t="shared" si="8"/>
        <v>RUSSIAN FEDERATION</v>
      </c>
      <c r="M192" s="140"/>
      <c r="N192" s="140"/>
      <c r="O192" s="140" t="s">
        <v>243</v>
      </c>
    </row>
    <row r="193" spans="1:15">
      <c r="A193" s="145" t="s">
        <v>3252</v>
      </c>
      <c r="B193" s="145" t="s">
        <v>3253</v>
      </c>
      <c r="C193" s="145"/>
      <c r="D193" s="145" t="s">
        <v>243</v>
      </c>
      <c r="E193" s="140"/>
      <c r="F193" s="140"/>
      <c r="G193" s="140"/>
      <c r="H193" s="140">
        <f t="shared" si="6"/>
        <v>1</v>
      </c>
      <c r="I193" s="290"/>
      <c r="J193" s="293" t="s">
        <v>3247</v>
      </c>
      <c r="K193" s="91" t="str">
        <f t="shared" si="7"/>
        <v>RW</v>
      </c>
      <c r="L193" s="175" t="str">
        <f t="shared" si="8"/>
        <v>RWANDA</v>
      </c>
      <c r="M193" s="140"/>
      <c r="N193" s="140"/>
      <c r="O193" s="140" t="s">
        <v>243</v>
      </c>
    </row>
    <row r="194" spans="1:15">
      <c r="A194" s="145" t="s">
        <v>3254</v>
      </c>
      <c r="B194" s="145" t="s">
        <v>3255</v>
      </c>
      <c r="C194" s="145"/>
      <c r="D194" s="145" t="s">
        <v>243</v>
      </c>
      <c r="E194" s="140"/>
      <c r="F194" s="140"/>
      <c r="G194" s="140"/>
      <c r="H194" s="140">
        <f t="shared" si="6"/>
        <v>1</v>
      </c>
      <c r="I194" s="290"/>
      <c r="J194" s="293" t="s">
        <v>3249</v>
      </c>
      <c r="K194" s="91" t="str">
        <f t="shared" si="7"/>
        <v>BL</v>
      </c>
      <c r="L194" s="175" t="str">
        <f t="shared" si="8"/>
        <v>SAINT BARTHÉLEMY</v>
      </c>
      <c r="M194" s="140"/>
      <c r="N194" s="140"/>
      <c r="O194" s="140" t="s">
        <v>243</v>
      </c>
    </row>
    <row r="195" spans="1:15">
      <c r="A195" s="145" t="s">
        <v>3256</v>
      </c>
      <c r="B195" s="145" t="s">
        <v>3257</v>
      </c>
      <c r="C195" s="145"/>
      <c r="D195" s="145" t="s">
        <v>243</v>
      </c>
      <c r="E195" s="140"/>
      <c r="F195" s="140"/>
      <c r="G195" s="140"/>
      <c r="H195" s="140">
        <f t="shared" si="6"/>
        <v>1</v>
      </c>
      <c r="I195" s="290"/>
      <c r="J195" s="293" t="s">
        <v>3250</v>
      </c>
      <c r="K195" s="91" t="str">
        <f t="shared" si="7"/>
        <v>SH</v>
      </c>
      <c r="L195" s="175" t="str">
        <f t="shared" si="8"/>
        <v>SAINT HELENA, ASCENSION AND TRISTAN DA CUNHA</v>
      </c>
      <c r="M195" s="140"/>
      <c r="N195" s="140"/>
      <c r="O195" s="140" t="s">
        <v>243</v>
      </c>
    </row>
    <row r="196" spans="1:15">
      <c r="A196" s="145" t="s">
        <v>3258</v>
      </c>
      <c r="B196" s="145" t="s">
        <v>3259</v>
      </c>
      <c r="C196" s="145"/>
      <c r="D196" s="145" t="s">
        <v>243</v>
      </c>
      <c r="E196" s="140"/>
      <c r="F196" s="140"/>
      <c r="G196" s="140"/>
      <c r="H196" s="140">
        <f t="shared" si="6"/>
        <v>1</v>
      </c>
      <c r="I196" s="290"/>
      <c r="J196" s="293" t="s">
        <v>3252</v>
      </c>
      <c r="K196" s="91" t="str">
        <f t="shared" si="7"/>
        <v>KN</v>
      </c>
      <c r="L196" s="175" t="str">
        <f t="shared" si="8"/>
        <v>SAINT KITTS AND NEVIS</v>
      </c>
      <c r="M196" s="140"/>
      <c r="N196" s="140"/>
      <c r="O196" s="140" t="s">
        <v>243</v>
      </c>
    </row>
    <row r="197" spans="1:15">
      <c r="A197" s="145" t="s">
        <v>3260</v>
      </c>
      <c r="B197" s="145" t="s">
        <v>3261</v>
      </c>
      <c r="C197" s="145"/>
      <c r="D197" s="145" t="s">
        <v>243</v>
      </c>
      <c r="E197" s="140"/>
      <c r="F197" s="140"/>
      <c r="G197" s="140"/>
      <c r="H197" s="140">
        <f t="shared" si="6"/>
        <v>1</v>
      </c>
      <c r="I197" s="290"/>
      <c r="J197" s="293" t="s">
        <v>3254</v>
      </c>
      <c r="K197" s="91" t="str">
        <f t="shared" si="7"/>
        <v>LC</v>
      </c>
      <c r="L197" s="175" t="str">
        <f t="shared" si="8"/>
        <v>SAINT LUCIA</v>
      </c>
      <c r="M197" s="140"/>
      <c r="N197" s="140"/>
      <c r="O197" s="140" t="s">
        <v>243</v>
      </c>
    </row>
    <row r="198" spans="1:15">
      <c r="A198" s="145" t="s">
        <v>3262</v>
      </c>
      <c r="B198" s="145" t="s">
        <v>3263</v>
      </c>
      <c r="C198" s="145"/>
      <c r="D198" s="145" t="s">
        <v>243</v>
      </c>
      <c r="E198" s="140"/>
      <c r="F198" s="140"/>
      <c r="G198" s="140"/>
      <c r="H198" s="140">
        <f t="shared" si="6"/>
        <v>1</v>
      </c>
      <c r="I198" s="290"/>
      <c r="J198" s="293" t="s">
        <v>3256</v>
      </c>
      <c r="K198" s="91" t="str">
        <f t="shared" si="7"/>
        <v>MF</v>
      </c>
      <c r="L198" s="175" t="str">
        <f t="shared" si="8"/>
        <v>SAINT MARTIN (FRENCH PART)</v>
      </c>
      <c r="M198" s="140"/>
      <c r="N198" s="140"/>
      <c r="O198" s="140" t="s">
        <v>243</v>
      </c>
    </row>
    <row r="199" spans="1:15">
      <c r="A199" s="145" t="s">
        <v>3264</v>
      </c>
      <c r="B199" s="145" t="s">
        <v>3265</v>
      </c>
      <c r="C199" s="145"/>
      <c r="D199" s="145" t="s">
        <v>243</v>
      </c>
      <c r="E199" s="140"/>
      <c r="F199" s="140"/>
      <c r="G199" s="140"/>
      <c r="H199" s="140">
        <f t="shared" ref="H199:H254" si="9">COUNTIF($J$2:$J$415,A199)</f>
        <v>1</v>
      </c>
      <c r="I199" s="290"/>
      <c r="J199" s="293" t="s">
        <v>3258</v>
      </c>
      <c r="K199" s="91" t="str">
        <f t="shared" si="7"/>
        <v>PM</v>
      </c>
      <c r="L199" s="175" t="str">
        <f t="shared" si="8"/>
        <v>SAINT PIERRE AND MIQUELON</v>
      </c>
      <c r="M199" s="140"/>
      <c r="N199" s="140"/>
      <c r="O199" s="140" t="s">
        <v>243</v>
      </c>
    </row>
    <row r="200" spans="1:15">
      <c r="A200" s="145" t="s">
        <v>3266</v>
      </c>
      <c r="B200" s="145" t="s">
        <v>3267</v>
      </c>
      <c r="C200" s="145"/>
      <c r="D200" s="145" t="s">
        <v>243</v>
      </c>
      <c r="E200" s="140"/>
      <c r="F200" s="140"/>
      <c r="G200" s="140"/>
      <c r="H200" s="140">
        <f t="shared" si="9"/>
        <v>1</v>
      </c>
      <c r="I200" s="290"/>
      <c r="J200" s="293" t="s">
        <v>3260</v>
      </c>
      <c r="K200" s="91" t="str">
        <f t="shared" si="7"/>
        <v>VC</v>
      </c>
      <c r="L200" s="175" t="str">
        <f t="shared" si="8"/>
        <v>SAINT VINCENT AND THE GRENADINES</v>
      </c>
      <c r="M200" s="140"/>
      <c r="N200" s="140"/>
      <c r="O200" s="140" t="s">
        <v>243</v>
      </c>
    </row>
    <row r="201" spans="1:15">
      <c r="A201" s="145" t="s">
        <v>3268</v>
      </c>
      <c r="B201" s="145" t="s">
        <v>3269</v>
      </c>
      <c r="C201" s="145"/>
      <c r="D201" s="145" t="s">
        <v>243</v>
      </c>
      <c r="E201" s="140"/>
      <c r="F201" s="140"/>
      <c r="G201" s="140"/>
      <c r="H201" s="140">
        <f t="shared" si="9"/>
        <v>1</v>
      </c>
      <c r="I201" s="290"/>
      <c r="J201" s="293" t="s">
        <v>3262</v>
      </c>
      <c r="K201" s="91" t="str">
        <f t="shared" si="7"/>
        <v>WS</v>
      </c>
      <c r="L201" s="175" t="str">
        <f t="shared" si="8"/>
        <v>SAMOA</v>
      </c>
      <c r="M201" s="140"/>
      <c r="N201" s="140"/>
      <c r="O201" s="140" t="s">
        <v>243</v>
      </c>
    </row>
    <row r="202" spans="1:15">
      <c r="A202" s="145" t="s">
        <v>3270</v>
      </c>
      <c r="B202" s="145" t="s">
        <v>3271</v>
      </c>
      <c r="C202" s="145"/>
      <c r="D202" s="145" t="s">
        <v>243</v>
      </c>
      <c r="E202" s="140"/>
      <c r="F202" s="140"/>
      <c r="G202" s="140"/>
      <c r="H202" s="140">
        <f t="shared" si="9"/>
        <v>1</v>
      </c>
      <c r="I202" s="290"/>
      <c r="J202" s="293" t="s">
        <v>3264</v>
      </c>
      <c r="K202" s="91" t="str">
        <f t="shared" ref="K202:K257" si="10">VLOOKUP(J202,$A$1:$I$305,2,FALSE)</f>
        <v>SM</v>
      </c>
      <c r="L202" s="175" t="str">
        <f t="shared" ref="L202:L257" si="11">J202</f>
        <v>SAN MARINO</v>
      </c>
      <c r="M202" s="140"/>
      <c r="N202" s="140"/>
      <c r="O202" s="140" t="s">
        <v>243</v>
      </c>
    </row>
    <row r="203" spans="1:15">
      <c r="A203" s="145" t="s">
        <v>3272</v>
      </c>
      <c r="B203" s="145" t="s">
        <v>3273</v>
      </c>
      <c r="C203" s="145"/>
      <c r="D203" s="145" t="s">
        <v>243</v>
      </c>
      <c r="E203" s="140"/>
      <c r="F203" s="140"/>
      <c r="G203" s="140"/>
      <c r="H203" s="140">
        <f t="shared" si="9"/>
        <v>1</v>
      </c>
      <c r="I203" s="290"/>
      <c r="J203" s="293" t="s">
        <v>3266</v>
      </c>
      <c r="K203" s="91" t="str">
        <f t="shared" si="10"/>
        <v>ST</v>
      </c>
      <c r="L203" s="175" t="str">
        <f t="shared" si="11"/>
        <v>SAO TOME AND PRINCIPE</v>
      </c>
      <c r="M203" s="140"/>
      <c r="N203" s="140"/>
      <c r="O203" s="140" t="s">
        <v>243</v>
      </c>
    </row>
    <row r="204" spans="1:15">
      <c r="A204" s="145" t="s">
        <v>3274</v>
      </c>
      <c r="B204" s="145" t="s">
        <v>335</v>
      </c>
      <c r="C204" s="145"/>
      <c r="D204" s="145" t="s">
        <v>243</v>
      </c>
      <c r="E204" s="140"/>
      <c r="F204" s="140"/>
      <c r="G204" s="140"/>
      <c r="H204" s="140">
        <f t="shared" si="9"/>
        <v>1</v>
      </c>
      <c r="I204" s="290"/>
      <c r="J204" s="293" t="s">
        <v>3268</v>
      </c>
      <c r="K204" s="91" t="str">
        <f t="shared" si="10"/>
        <v>SA</v>
      </c>
      <c r="L204" s="175" t="str">
        <f t="shared" si="11"/>
        <v>SAUDI ARABIA</v>
      </c>
      <c r="M204" s="140"/>
      <c r="N204" s="140"/>
      <c r="O204" s="140" t="s">
        <v>243</v>
      </c>
    </row>
    <row r="205" spans="1:15">
      <c r="A205" s="145" t="s">
        <v>3275</v>
      </c>
      <c r="B205" s="145" t="s">
        <v>3276</v>
      </c>
      <c r="C205" s="145"/>
      <c r="D205" s="145" t="s">
        <v>243</v>
      </c>
      <c r="E205" s="140"/>
      <c r="F205" s="140"/>
      <c r="G205" s="140"/>
      <c r="H205" s="140">
        <f t="shared" si="9"/>
        <v>1</v>
      </c>
      <c r="I205" s="290"/>
      <c r="J205" s="293" t="s">
        <v>3270</v>
      </c>
      <c r="K205" s="91" t="str">
        <f t="shared" si="10"/>
        <v>SN</v>
      </c>
      <c r="L205" s="175" t="str">
        <f t="shared" si="11"/>
        <v>SENEGAL</v>
      </c>
      <c r="M205" s="140"/>
      <c r="N205" s="140"/>
      <c r="O205" s="140" t="s">
        <v>243</v>
      </c>
    </row>
    <row r="206" spans="1:15">
      <c r="A206" s="145" t="s">
        <v>3277</v>
      </c>
      <c r="B206" s="145" t="s">
        <v>3278</v>
      </c>
      <c r="C206" s="145"/>
      <c r="D206" s="145" t="s">
        <v>243</v>
      </c>
      <c r="E206" s="140"/>
      <c r="F206" s="140"/>
      <c r="G206" s="140"/>
      <c r="H206" s="140">
        <f t="shared" si="9"/>
        <v>1</v>
      </c>
      <c r="I206" s="290"/>
      <c r="J206" s="293" t="s">
        <v>3272</v>
      </c>
      <c r="K206" s="91" t="str">
        <f t="shared" si="10"/>
        <v>RS</v>
      </c>
      <c r="L206" s="175" t="str">
        <f t="shared" si="11"/>
        <v>SERBIA</v>
      </c>
      <c r="M206" s="140"/>
      <c r="N206" s="140"/>
      <c r="O206" s="140" t="s">
        <v>243</v>
      </c>
    </row>
    <row r="207" spans="1:15">
      <c r="A207" s="145" t="s">
        <v>3279</v>
      </c>
      <c r="B207" s="145" t="s">
        <v>3280</v>
      </c>
      <c r="C207" s="145"/>
      <c r="D207" s="145" t="s">
        <v>243</v>
      </c>
      <c r="E207" s="140"/>
      <c r="F207" s="140"/>
      <c r="G207" s="140"/>
      <c r="H207" s="140">
        <f t="shared" si="9"/>
        <v>1</v>
      </c>
      <c r="I207" s="290"/>
      <c r="J207" s="293" t="s">
        <v>3274</v>
      </c>
      <c r="K207" s="91" t="str">
        <f t="shared" si="10"/>
        <v>SC</v>
      </c>
      <c r="L207" s="175" t="str">
        <f t="shared" si="11"/>
        <v>SEYCHELLES</v>
      </c>
      <c r="M207" s="140"/>
      <c r="N207" s="140"/>
      <c r="O207" s="140" t="s">
        <v>243</v>
      </c>
    </row>
    <row r="208" spans="1:15">
      <c r="A208" s="145" t="s">
        <v>3281</v>
      </c>
      <c r="B208" s="145" t="s">
        <v>3282</v>
      </c>
      <c r="C208" s="145"/>
      <c r="D208" s="145" t="s">
        <v>243</v>
      </c>
      <c r="E208" s="140"/>
      <c r="F208" s="140"/>
      <c r="G208" s="140"/>
      <c r="H208" s="140">
        <f t="shared" si="9"/>
        <v>1</v>
      </c>
      <c r="I208" s="290"/>
      <c r="J208" s="293" t="s">
        <v>3275</v>
      </c>
      <c r="K208" s="91" t="str">
        <f t="shared" si="10"/>
        <v>SL</v>
      </c>
      <c r="L208" s="175" t="str">
        <f t="shared" si="11"/>
        <v>SIERRA LEONE</v>
      </c>
      <c r="M208" s="140"/>
      <c r="N208" s="140"/>
      <c r="O208" s="140" t="s">
        <v>243</v>
      </c>
    </row>
    <row r="209" spans="1:15">
      <c r="A209" s="145" t="s">
        <v>3283</v>
      </c>
      <c r="B209" s="145" t="s">
        <v>3284</v>
      </c>
      <c r="C209" s="145"/>
      <c r="D209" s="145" t="s">
        <v>243</v>
      </c>
      <c r="E209" s="140"/>
      <c r="F209" s="140"/>
      <c r="G209" s="140"/>
      <c r="H209" s="140">
        <f t="shared" si="9"/>
        <v>1</v>
      </c>
      <c r="I209" s="290"/>
      <c r="J209" s="293" t="s">
        <v>3277</v>
      </c>
      <c r="K209" s="91" t="str">
        <f t="shared" si="10"/>
        <v>SG</v>
      </c>
      <c r="L209" s="175" t="str">
        <f t="shared" si="11"/>
        <v>SINGAPORE</v>
      </c>
      <c r="M209" s="140"/>
      <c r="N209" s="140"/>
      <c r="O209" s="140" t="s">
        <v>243</v>
      </c>
    </row>
    <row r="210" spans="1:15">
      <c r="A210" s="145" t="s">
        <v>3285</v>
      </c>
      <c r="B210" s="145" t="s">
        <v>3286</v>
      </c>
      <c r="C210" s="145"/>
      <c r="D210" s="145" t="s">
        <v>243</v>
      </c>
      <c r="E210" s="140"/>
      <c r="F210" s="140"/>
      <c r="G210" s="140"/>
      <c r="H210" s="140">
        <f t="shared" si="9"/>
        <v>1</v>
      </c>
      <c r="I210" s="290"/>
      <c r="J210" s="293" t="s">
        <v>3279</v>
      </c>
      <c r="K210" s="91" t="str">
        <f t="shared" si="10"/>
        <v>SX</v>
      </c>
      <c r="L210" s="175" t="str">
        <f t="shared" si="11"/>
        <v>SINT MAARTEN (DUTCH PART)</v>
      </c>
      <c r="M210" s="140"/>
      <c r="N210" s="140"/>
      <c r="O210" s="140" t="s">
        <v>243</v>
      </c>
    </row>
    <row r="211" spans="1:15">
      <c r="A211" s="145" t="s">
        <v>3287</v>
      </c>
      <c r="B211" s="145" t="s">
        <v>1964</v>
      </c>
      <c r="C211" s="145"/>
      <c r="D211" s="145" t="s">
        <v>243</v>
      </c>
      <c r="E211" s="140"/>
      <c r="F211" s="140"/>
      <c r="G211" s="140"/>
      <c r="H211" s="140">
        <f t="shared" si="9"/>
        <v>1</v>
      </c>
      <c r="I211" s="290"/>
      <c r="J211" s="293" t="s">
        <v>3281</v>
      </c>
      <c r="K211" s="91" t="str">
        <f t="shared" si="10"/>
        <v>SK</v>
      </c>
      <c r="L211" s="175" t="str">
        <f t="shared" si="11"/>
        <v>SLOVAKIA</v>
      </c>
      <c r="M211" s="140"/>
      <c r="N211" s="140"/>
      <c r="O211" s="140" t="s">
        <v>243</v>
      </c>
    </row>
    <row r="212" spans="1:15">
      <c r="A212" s="145" t="s">
        <v>3288</v>
      </c>
      <c r="B212" s="145" t="s">
        <v>3289</v>
      </c>
      <c r="C212" s="145"/>
      <c r="D212" s="145" t="s">
        <v>243</v>
      </c>
      <c r="E212" s="140"/>
      <c r="F212" s="140"/>
      <c r="G212" s="140"/>
      <c r="H212" s="140">
        <f t="shared" si="9"/>
        <v>1</v>
      </c>
      <c r="I212" s="290"/>
      <c r="J212" s="293" t="s">
        <v>3283</v>
      </c>
      <c r="K212" s="91" t="str">
        <f t="shared" si="10"/>
        <v>SI</v>
      </c>
      <c r="L212" s="175" t="str">
        <f t="shared" si="11"/>
        <v>SLOVENIA</v>
      </c>
      <c r="M212" s="140"/>
      <c r="N212" s="140"/>
      <c r="O212" s="140" t="s">
        <v>243</v>
      </c>
    </row>
    <row r="213" spans="1:15">
      <c r="A213" s="145" t="s">
        <v>3290</v>
      </c>
      <c r="B213" s="145" t="s">
        <v>3291</v>
      </c>
      <c r="C213" s="145"/>
      <c r="D213" s="145" t="s">
        <v>243</v>
      </c>
      <c r="E213" s="140"/>
      <c r="F213" s="140"/>
      <c r="G213" s="140"/>
      <c r="H213" s="140">
        <f t="shared" si="9"/>
        <v>1</v>
      </c>
      <c r="I213" s="290"/>
      <c r="J213" s="293" t="s">
        <v>3285</v>
      </c>
      <c r="K213" s="91" t="str">
        <f t="shared" si="10"/>
        <v>SB</v>
      </c>
      <c r="L213" s="175" t="str">
        <f t="shared" si="11"/>
        <v>SOLOMON ISLANDS</v>
      </c>
      <c r="M213" s="140"/>
      <c r="N213" s="140"/>
      <c r="O213" s="140" t="s">
        <v>243</v>
      </c>
    </row>
    <row r="214" spans="1:15">
      <c r="A214" s="145" t="s">
        <v>3292</v>
      </c>
      <c r="B214" s="145" t="s">
        <v>3293</v>
      </c>
      <c r="C214" s="145"/>
      <c r="D214" s="145" t="s">
        <v>243</v>
      </c>
      <c r="E214" s="140"/>
      <c r="F214" s="140"/>
      <c r="G214" s="140"/>
      <c r="H214" s="140">
        <f t="shared" si="9"/>
        <v>1</v>
      </c>
      <c r="I214" s="290"/>
      <c r="J214" s="293" t="s">
        <v>3287</v>
      </c>
      <c r="K214" s="91" t="str">
        <f t="shared" si="10"/>
        <v>SO</v>
      </c>
      <c r="L214" s="175" t="str">
        <f t="shared" si="11"/>
        <v>SOMALIA</v>
      </c>
      <c r="M214" s="140"/>
      <c r="N214" s="140"/>
      <c r="O214" s="140" t="s">
        <v>243</v>
      </c>
    </row>
    <row r="215" spans="1:15">
      <c r="A215" s="145" t="s">
        <v>3294</v>
      </c>
      <c r="B215" s="145" t="s">
        <v>3295</v>
      </c>
      <c r="C215" s="145"/>
      <c r="D215" s="145" t="s">
        <v>243</v>
      </c>
      <c r="E215" s="140"/>
      <c r="F215" s="140"/>
      <c r="G215" s="140"/>
      <c r="H215" s="140">
        <f t="shared" si="9"/>
        <v>1</v>
      </c>
      <c r="I215" s="290"/>
      <c r="J215" s="293" t="s">
        <v>3288</v>
      </c>
      <c r="K215" s="91" t="str">
        <f t="shared" si="10"/>
        <v>ZA</v>
      </c>
      <c r="L215" s="175" t="str">
        <f t="shared" si="11"/>
        <v>SOUTH AFRICA</v>
      </c>
      <c r="M215" s="140"/>
      <c r="N215" s="140"/>
      <c r="O215" s="140" t="s">
        <v>243</v>
      </c>
    </row>
    <row r="216" spans="1:15">
      <c r="A216" s="145" t="s">
        <v>3296</v>
      </c>
      <c r="B216" s="145" t="s">
        <v>336</v>
      </c>
      <c r="C216" s="145"/>
      <c r="D216" s="145" t="s">
        <v>243</v>
      </c>
      <c r="E216" s="140"/>
      <c r="F216" s="140"/>
      <c r="G216" s="140"/>
      <c r="H216" s="140">
        <f t="shared" si="9"/>
        <v>1</v>
      </c>
      <c r="I216" s="290"/>
      <c r="J216" s="293" t="s">
        <v>3290</v>
      </c>
      <c r="K216" s="91" t="str">
        <f t="shared" si="10"/>
        <v>GS</v>
      </c>
      <c r="L216" s="175" t="str">
        <f t="shared" si="11"/>
        <v>SOUTH GEORGIA AND THE SOUTH SANDWICH ISLANDS</v>
      </c>
      <c r="M216" s="140"/>
      <c r="N216" s="140"/>
      <c r="O216" s="140" t="s">
        <v>243</v>
      </c>
    </row>
    <row r="217" spans="1:15">
      <c r="A217" s="145" t="s">
        <v>3297</v>
      </c>
      <c r="B217" s="145" t="s">
        <v>3298</v>
      </c>
      <c r="C217" s="145"/>
      <c r="D217" s="145" t="s">
        <v>243</v>
      </c>
      <c r="E217" s="140"/>
      <c r="F217" s="140"/>
      <c r="G217" s="140"/>
      <c r="H217" s="140">
        <f t="shared" si="9"/>
        <v>1</v>
      </c>
      <c r="I217" s="290"/>
      <c r="J217" s="293" t="s">
        <v>3292</v>
      </c>
      <c r="K217" s="91" t="str">
        <f t="shared" si="10"/>
        <v>ES</v>
      </c>
      <c r="L217" s="175" t="str">
        <f t="shared" si="11"/>
        <v>SPAIN</v>
      </c>
      <c r="M217" s="140"/>
      <c r="N217" s="140"/>
      <c r="O217" s="140" t="s">
        <v>243</v>
      </c>
    </row>
    <row r="218" spans="1:15">
      <c r="A218" s="145" t="s">
        <v>3299</v>
      </c>
      <c r="B218" s="145" t="s">
        <v>3300</v>
      </c>
      <c r="C218" s="145"/>
      <c r="D218" s="145" t="s">
        <v>243</v>
      </c>
      <c r="E218" s="140"/>
      <c r="F218" s="140"/>
      <c r="G218" s="140"/>
      <c r="H218" s="140">
        <f t="shared" si="9"/>
        <v>1</v>
      </c>
      <c r="I218" s="290"/>
      <c r="J218" s="293" t="s">
        <v>3294</v>
      </c>
      <c r="K218" s="91" t="str">
        <f t="shared" si="10"/>
        <v>LK</v>
      </c>
      <c r="L218" s="175" t="str">
        <f t="shared" si="11"/>
        <v>SRI LANKA</v>
      </c>
      <c r="M218" s="140"/>
      <c r="N218" s="140"/>
      <c r="O218" s="140" t="s">
        <v>243</v>
      </c>
    </row>
    <row r="219" spans="1:15">
      <c r="A219" s="145" t="s">
        <v>3301</v>
      </c>
      <c r="B219" s="145" t="s">
        <v>3302</v>
      </c>
      <c r="C219" s="145"/>
      <c r="D219" s="145" t="s">
        <v>243</v>
      </c>
      <c r="E219" s="140"/>
      <c r="F219" s="140"/>
      <c r="G219" s="140"/>
      <c r="H219" s="140">
        <f t="shared" si="9"/>
        <v>1</v>
      </c>
      <c r="I219" s="290"/>
      <c r="J219" s="293" t="s">
        <v>3296</v>
      </c>
      <c r="K219" s="91" t="str">
        <f t="shared" si="10"/>
        <v>SD</v>
      </c>
      <c r="L219" s="175" t="str">
        <f t="shared" si="11"/>
        <v>SUDAN</v>
      </c>
      <c r="M219" s="140"/>
      <c r="N219" s="140"/>
      <c r="O219" s="140" t="s">
        <v>243</v>
      </c>
    </row>
    <row r="220" spans="1:15">
      <c r="A220" s="145" t="s">
        <v>3303</v>
      </c>
      <c r="B220" s="145" t="s">
        <v>249</v>
      </c>
      <c r="C220" s="145"/>
      <c r="D220" s="145" t="s">
        <v>243</v>
      </c>
      <c r="E220" s="140"/>
      <c r="F220" s="140"/>
      <c r="G220" s="140"/>
      <c r="H220" s="140">
        <f t="shared" si="9"/>
        <v>1</v>
      </c>
      <c r="I220" s="290"/>
      <c r="J220" s="293" t="s">
        <v>3297</v>
      </c>
      <c r="K220" s="91" t="str">
        <f t="shared" si="10"/>
        <v>SR</v>
      </c>
      <c r="L220" s="175" t="str">
        <f t="shared" si="11"/>
        <v>SURINAME</v>
      </c>
      <c r="M220" s="140"/>
      <c r="N220" s="140"/>
      <c r="O220" s="140" t="s">
        <v>243</v>
      </c>
    </row>
    <row r="221" spans="1:15">
      <c r="A221" s="145" t="s">
        <v>3304</v>
      </c>
      <c r="B221" s="145" t="s">
        <v>3305</v>
      </c>
      <c r="C221" s="145"/>
      <c r="D221" s="145" t="s">
        <v>243</v>
      </c>
      <c r="E221" s="140"/>
      <c r="F221" s="140"/>
      <c r="G221" s="140"/>
      <c r="H221" s="140">
        <f t="shared" si="9"/>
        <v>1</v>
      </c>
      <c r="I221" s="290"/>
      <c r="J221" s="293" t="s">
        <v>3299</v>
      </c>
      <c r="K221" s="91" t="str">
        <f t="shared" si="10"/>
        <v>SJ</v>
      </c>
      <c r="L221" s="175" t="str">
        <f t="shared" si="11"/>
        <v>SVALBARD AND JAN MAYEN</v>
      </c>
      <c r="M221" s="140"/>
      <c r="N221" s="140"/>
      <c r="O221" s="140" t="s">
        <v>243</v>
      </c>
    </row>
    <row r="222" spans="1:15">
      <c r="A222" s="145" t="s">
        <v>3306</v>
      </c>
      <c r="B222" s="145" t="s">
        <v>3307</v>
      </c>
      <c r="C222" s="145"/>
      <c r="D222" s="145" t="s">
        <v>243</v>
      </c>
      <c r="E222" s="140"/>
      <c r="F222" s="140"/>
      <c r="G222" s="140"/>
      <c r="H222" s="140">
        <f t="shared" si="9"/>
        <v>1</v>
      </c>
      <c r="I222" s="290"/>
      <c r="J222" s="293" t="s">
        <v>3301</v>
      </c>
      <c r="K222" s="91" t="str">
        <f t="shared" si="10"/>
        <v>SZ</v>
      </c>
      <c r="L222" s="175" t="str">
        <f t="shared" si="11"/>
        <v>ESWATINI</v>
      </c>
      <c r="M222" s="140"/>
      <c r="N222" s="140"/>
      <c r="O222" s="140" t="s">
        <v>243</v>
      </c>
    </row>
    <row r="223" spans="1:15">
      <c r="A223" s="145" t="s">
        <v>3308</v>
      </c>
      <c r="B223" s="145" t="s">
        <v>3309</v>
      </c>
      <c r="C223" s="145"/>
      <c r="D223" s="145" t="s">
        <v>243</v>
      </c>
      <c r="E223" s="140"/>
      <c r="F223" s="140"/>
      <c r="G223" s="140"/>
      <c r="H223" s="140">
        <f t="shared" si="9"/>
        <v>1</v>
      </c>
      <c r="I223" s="290"/>
      <c r="J223" s="293" t="s">
        <v>3303</v>
      </c>
      <c r="K223" s="91" t="str">
        <f t="shared" si="10"/>
        <v>SE</v>
      </c>
      <c r="L223" s="175" t="str">
        <f t="shared" si="11"/>
        <v>SWEDEN</v>
      </c>
      <c r="M223" s="140"/>
      <c r="N223" s="140"/>
      <c r="O223" s="140" t="s">
        <v>243</v>
      </c>
    </row>
    <row r="224" spans="1:15">
      <c r="A224" s="145" t="s">
        <v>3310</v>
      </c>
      <c r="B224" s="145" t="s">
        <v>3311</v>
      </c>
      <c r="C224" s="145"/>
      <c r="D224" s="145" t="s">
        <v>243</v>
      </c>
      <c r="E224" s="140"/>
      <c r="F224" s="140"/>
      <c r="G224" s="140"/>
      <c r="H224" s="140">
        <f t="shared" si="9"/>
        <v>1</v>
      </c>
      <c r="I224" s="290"/>
      <c r="J224" s="293" t="s">
        <v>3304</v>
      </c>
      <c r="K224" s="91" t="str">
        <f t="shared" si="10"/>
        <v>CH</v>
      </c>
      <c r="L224" s="175" t="str">
        <f t="shared" si="11"/>
        <v>SWITZERLAND</v>
      </c>
      <c r="M224" s="140"/>
      <c r="N224" s="140"/>
      <c r="O224" s="140" t="s">
        <v>243</v>
      </c>
    </row>
    <row r="225" spans="1:15">
      <c r="A225" s="145" t="s">
        <v>3312</v>
      </c>
      <c r="B225" s="145" t="s">
        <v>327</v>
      </c>
      <c r="C225" s="145"/>
      <c r="D225" s="145" t="s">
        <v>243</v>
      </c>
      <c r="E225" s="140"/>
      <c r="F225" s="140"/>
      <c r="G225" s="140"/>
      <c r="H225" s="140">
        <f t="shared" si="9"/>
        <v>1</v>
      </c>
      <c r="I225" s="290"/>
      <c r="J225" s="293" t="s">
        <v>3306</v>
      </c>
      <c r="K225" s="91" t="str">
        <f t="shared" si="10"/>
        <v>SY</v>
      </c>
      <c r="L225" s="175" t="str">
        <f t="shared" si="11"/>
        <v>SYRIAN ARAB REPUBLIC</v>
      </c>
      <c r="M225" s="140"/>
      <c r="N225" s="140"/>
      <c r="O225" s="140" t="s">
        <v>243</v>
      </c>
    </row>
    <row r="226" spans="1:15">
      <c r="A226" s="145" t="s">
        <v>3313</v>
      </c>
      <c r="B226" s="145" t="s">
        <v>3314</v>
      </c>
      <c r="C226" s="145"/>
      <c r="D226" s="145" t="s">
        <v>243</v>
      </c>
      <c r="E226" s="140"/>
      <c r="F226" s="140"/>
      <c r="G226" s="140"/>
      <c r="H226" s="140">
        <f t="shared" si="9"/>
        <v>1</v>
      </c>
      <c r="I226" s="290"/>
      <c r="J226" s="293" t="s">
        <v>3308</v>
      </c>
      <c r="K226" s="91" t="str">
        <f t="shared" si="10"/>
        <v>TW</v>
      </c>
      <c r="L226" s="175" t="str">
        <f t="shared" si="11"/>
        <v>TAIWAN, PROVINCE OF CHINA</v>
      </c>
      <c r="M226" s="140"/>
      <c r="N226" s="140"/>
      <c r="O226" s="140" t="s">
        <v>243</v>
      </c>
    </row>
    <row r="227" spans="1:15">
      <c r="A227" s="145" t="s">
        <v>3315</v>
      </c>
      <c r="B227" s="145" t="s">
        <v>3316</v>
      </c>
      <c r="C227" s="145"/>
      <c r="D227" s="145" t="s">
        <v>243</v>
      </c>
      <c r="E227" s="140"/>
      <c r="F227" s="140"/>
      <c r="G227" s="140"/>
      <c r="H227" s="140">
        <f t="shared" si="9"/>
        <v>1</v>
      </c>
      <c r="I227" s="290"/>
      <c r="J227" s="293" t="s">
        <v>3310</v>
      </c>
      <c r="K227" s="91" t="str">
        <f t="shared" si="10"/>
        <v>TJ</v>
      </c>
      <c r="L227" s="175" t="str">
        <f t="shared" si="11"/>
        <v>TAJIKISTAN</v>
      </c>
      <c r="M227" s="140"/>
      <c r="N227" s="140"/>
      <c r="O227" s="140" t="s">
        <v>243</v>
      </c>
    </row>
    <row r="228" spans="1:15">
      <c r="A228" s="145" t="s">
        <v>3317</v>
      </c>
      <c r="B228" s="145" t="s">
        <v>186</v>
      </c>
      <c r="C228" s="145"/>
      <c r="D228" s="145" t="s">
        <v>243</v>
      </c>
      <c r="E228" s="140"/>
      <c r="F228" s="140"/>
      <c r="G228" s="140"/>
      <c r="H228" s="140">
        <f t="shared" si="9"/>
        <v>1</v>
      </c>
      <c r="I228" s="290"/>
      <c r="J228" s="293" t="s">
        <v>3312</v>
      </c>
      <c r="K228" s="91" t="str">
        <f t="shared" si="10"/>
        <v>TZ</v>
      </c>
      <c r="L228" s="175" t="str">
        <f t="shared" si="11"/>
        <v>TANZANIA, UNITED REPUBLIC OF</v>
      </c>
      <c r="M228" s="140"/>
      <c r="N228" s="140"/>
      <c r="O228" s="140" t="s">
        <v>243</v>
      </c>
    </row>
    <row r="229" spans="1:15">
      <c r="A229" s="145" t="s">
        <v>3318</v>
      </c>
      <c r="B229" s="145" t="s">
        <v>3319</v>
      </c>
      <c r="C229" s="145"/>
      <c r="D229" s="145" t="s">
        <v>243</v>
      </c>
      <c r="E229" s="140"/>
      <c r="F229" s="140"/>
      <c r="G229" s="140"/>
      <c r="H229" s="140">
        <f t="shared" si="9"/>
        <v>1</v>
      </c>
      <c r="I229" s="290"/>
      <c r="J229" s="293" t="s">
        <v>3313</v>
      </c>
      <c r="K229" s="91" t="str">
        <f t="shared" si="10"/>
        <v>TH</v>
      </c>
      <c r="L229" s="175" t="str">
        <f t="shared" si="11"/>
        <v>THAILAND</v>
      </c>
      <c r="M229" s="140"/>
      <c r="N229" s="140"/>
      <c r="O229" s="140" t="s">
        <v>243</v>
      </c>
    </row>
    <row r="230" spans="1:15">
      <c r="A230" s="145" t="s">
        <v>3320</v>
      </c>
      <c r="B230" s="145" t="s">
        <v>3321</v>
      </c>
      <c r="C230" s="145"/>
      <c r="D230" s="145" t="s">
        <v>243</v>
      </c>
      <c r="E230" s="140"/>
      <c r="F230" s="140"/>
      <c r="G230" s="140"/>
      <c r="H230" s="140">
        <f t="shared" si="9"/>
        <v>1</v>
      </c>
      <c r="I230" s="290"/>
      <c r="J230" s="293" t="s">
        <v>3315</v>
      </c>
      <c r="K230" s="91" t="str">
        <f t="shared" si="10"/>
        <v>TL</v>
      </c>
      <c r="L230" s="175" t="str">
        <f t="shared" si="11"/>
        <v>TIMOR-LESTE</v>
      </c>
      <c r="M230" s="140"/>
      <c r="N230" s="140"/>
      <c r="O230" s="140" t="s">
        <v>243</v>
      </c>
    </row>
    <row r="231" spans="1:15">
      <c r="A231" s="145" t="s">
        <v>3322</v>
      </c>
      <c r="B231" s="145" t="s">
        <v>3323</v>
      </c>
      <c r="C231" s="145"/>
      <c r="D231" s="145" t="s">
        <v>243</v>
      </c>
      <c r="E231" s="140"/>
      <c r="F231" s="140"/>
      <c r="G231" s="140"/>
      <c r="H231" s="140">
        <f t="shared" si="9"/>
        <v>1</v>
      </c>
      <c r="I231" s="290"/>
      <c r="J231" s="293" t="s">
        <v>3317</v>
      </c>
      <c r="K231" s="91" t="str">
        <f t="shared" si="10"/>
        <v>TG</v>
      </c>
      <c r="L231" s="175" t="str">
        <f t="shared" si="11"/>
        <v>TOGO</v>
      </c>
      <c r="M231" s="140"/>
      <c r="N231" s="140"/>
      <c r="O231" s="140" t="s">
        <v>243</v>
      </c>
    </row>
    <row r="232" spans="1:15">
      <c r="A232" s="145" t="s">
        <v>3324</v>
      </c>
      <c r="B232" s="145" t="s">
        <v>3325</v>
      </c>
      <c r="C232" s="145"/>
      <c r="D232" s="145" t="s">
        <v>243</v>
      </c>
      <c r="E232" s="140"/>
      <c r="F232" s="140"/>
      <c r="G232" s="140"/>
      <c r="H232" s="140">
        <f t="shared" si="9"/>
        <v>1</v>
      </c>
      <c r="I232" s="290"/>
      <c r="J232" s="293" t="s">
        <v>3318</v>
      </c>
      <c r="K232" s="91" t="str">
        <f t="shared" si="10"/>
        <v>TK</v>
      </c>
      <c r="L232" s="175" t="str">
        <f t="shared" si="11"/>
        <v>TOKELAU</v>
      </c>
      <c r="M232" s="140"/>
      <c r="N232" s="140"/>
      <c r="O232" s="140" t="s">
        <v>243</v>
      </c>
    </row>
    <row r="233" spans="1:15">
      <c r="A233" s="145" t="s">
        <v>3326</v>
      </c>
      <c r="B233" s="145" t="s">
        <v>299</v>
      </c>
      <c r="C233" s="145"/>
      <c r="D233" s="145" t="s">
        <v>243</v>
      </c>
      <c r="E233" s="140"/>
      <c r="F233" s="140"/>
      <c r="G233" s="140"/>
      <c r="H233" s="140">
        <f t="shared" si="9"/>
        <v>1</v>
      </c>
      <c r="I233" s="290"/>
      <c r="J233" s="293" t="s">
        <v>3320</v>
      </c>
      <c r="K233" s="91" t="str">
        <f t="shared" si="10"/>
        <v>TO</v>
      </c>
      <c r="L233" s="175" t="str">
        <f t="shared" si="11"/>
        <v>TONGA</v>
      </c>
      <c r="M233" s="140"/>
      <c r="N233" s="140"/>
      <c r="O233" s="140" t="s">
        <v>243</v>
      </c>
    </row>
    <row r="234" spans="1:15">
      <c r="A234" s="145" t="s">
        <v>3327</v>
      </c>
      <c r="B234" s="145" t="s">
        <v>3328</v>
      </c>
      <c r="C234" s="145"/>
      <c r="D234" s="145" t="s">
        <v>243</v>
      </c>
      <c r="E234" s="140"/>
      <c r="F234" s="140"/>
      <c r="G234" s="140"/>
      <c r="H234" s="140">
        <f t="shared" si="9"/>
        <v>1</v>
      </c>
      <c r="I234" s="290"/>
      <c r="J234" s="293" t="s">
        <v>3322</v>
      </c>
      <c r="K234" s="91" t="str">
        <f t="shared" si="10"/>
        <v>TT</v>
      </c>
      <c r="L234" s="175" t="str">
        <f t="shared" si="11"/>
        <v>TRINIDAD AND TOBAGO</v>
      </c>
      <c r="M234" s="140"/>
      <c r="N234" s="140"/>
      <c r="O234" s="140" t="s">
        <v>243</v>
      </c>
    </row>
    <row r="235" spans="1:15">
      <c r="A235" s="145" t="s">
        <v>3329</v>
      </c>
      <c r="B235" s="145" t="s">
        <v>3330</v>
      </c>
      <c r="C235" s="145"/>
      <c r="D235" s="145" t="s">
        <v>243</v>
      </c>
      <c r="E235" s="140"/>
      <c r="F235" s="140"/>
      <c r="G235" s="140"/>
      <c r="H235" s="140">
        <f t="shared" si="9"/>
        <v>1</v>
      </c>
      <c r="I235" s="290"/>
      <c r="J235" s="293" t="s">
        <v>3324</v>
      </c>
      <c r="K235" s="91" t="str">
        <f t="shared" si="10"/>
        <v>TN</v>
      </c>
      <c r="L235" s="175" t="str">
        <f t="shared" si="11"/>
        <v>TUNISIA</v>
      </c>
      <c r="M235" s="140"/>
      <c r="N235" s="140"/>
      <c r="O235" s="140" t="s">
        <v>243</v>
      </c>
    </row>
    <row r="236" spans="1:15">
      <c r="A236" s="145" t="s">
        <v>3331</v>
      </c>
      <c r="B236" s="145" t="s">
        <v>3332</v>
      </c>
      <c r="C236" s="145"/>
      <c r="D236" s="145" t="s">
        <v>243</v>
      </c>
      <c r="E236" s="140"/>
      <c r="F236" s="140"/>
      <c r="G236" s="140"/>
      <c r="H236" s="140">
        <f t="shared" si="9"/>
        <v>1</v>
      </c>
      <c r="I236" s="290"/>
      <c r="J236" s="293" t="s">
        <v>3326</v>
      </c>
      <c r="K236" s="91" t="str">
        <f t="shared" si="10"/>
        <v>TR</v>
      </c>
      <c r="L236" s="175" t="str">
        <f t="shared" si="11"/>
        <v>TURKEY</v>
      </c>
      <c r="M236" s="140"/>
      <c r="N236" s="140"/>
      <c r="O236" s="140" t="s">
        <v>243</v>
      </c>
    </row>
    <row r="237" spans="1:15">
      <c r="A237" s="145" t="s">
        <v>3333</v>
      </c>
      <c r="B237" s="145" t="s">
        <v>3334</v>
      </c>
      <c r="C237" s="145"/>
      <c r="D237" s="145" t="s">
        <v>243</v>
      </c>
      <c r="E237" s="140"/>
      <c r="F237" s="140"/>
      <c r="G237" s="140"/>
      <c r="H237" s="140">
        <f t="shared" si="9"/>
        <v>1</v>
      </c>
      <c r="I237" s="290"/>
      <c r="J237" s="293" t="s">
        <v>3327</v>
      </c>
      <c r="K237" s="91" t="str">
        <f t="shared" si="10"/>
        <v>TM</v>
      </c>
      <c r="L237" s="175" t="str">
        <f t="shared" si="11"/>
        <v>TURKMENISTAN</v>
      </c>
      <c r="M237" s="140"/>
      <c r="N237" s="140"/>
      <c r="O237" s="140" t="s">
        <v>243</v>
      </c>
    </row>
    <row r="238" spans="1:15">
      <c r="A238" s="145" t="s">
        <v>3335</v>
      </c>
      <c r="B238" s="145" t="s">
        <v>3336</v>
      </c>
      <c r="C238" s="145"/>
      <c r="D238" s="145" t="s">
        <v>243</v>
      </c>
      <c r="E238" s="140"/>
      <c r="F238" s="140"/>
      <c r="G238" s="140"/>
      <c r="H238" s="140">
        <f t="shared" si="9"/>
        <v>1</v>
      </c>
      <c r="I238" s="290"/>
      <c r="J238" s="293" t="s">
        <v>3329</v>
      </c>
      <c r="K238" s="91" t="str">
        <f t="shared" si="10"/>
        <v>TC</v>
      </c>
      <c r="L238" s="175" t="str">
        <f t="shared" si="11"/>
        <v>TURKS AND CAICOS ISLANDS</v>
      </c>
      <c r="M238" s="140"/>
      <c r="N238" s="140"/>
      <c r="O238" s="140" t="s">
        <v>243</v>
      </c>
    </row>
    <row r="239" spans="1:15">
      <c r="A239" s="145" t="s">
        <v>3337</v>
      </c>
      <c r="B239" s="145" t="s">
        <v>2707</v>
      </c>
      <c r="C239" s="145"/>
      <c r="D239" s="145" t="s">
        <v>243</v>
      </c>
      <c r="E239" s="140"/>
      <c r="F239" s="140"/>
      <c r="G239" s="140"/>
      <c r="H239" s="140">
        <f t="shared" si="9"/>
        <v>1</v>
      </c>
      <c r="I239" s="290"/>
      <c r="J239" s="293" t="s">
        <v>3331</v>
      </c>
      <c r="K239" s="91" t="str">
        <f t="shared" si="10"/>
        <v>TV</v>
      </c>
      <c r="L239" s="175" t="str">
        <f t="shared" si="11"/>
        <v>TUVALU</v>
      </c>
      <c r="M239" s="140"/>
      <c r="N239" s="140"/>
      <c r="O239" s="140" t="s">
        <v>243</v>
      </c>
    </row>
    <row r="240" spans="1:15">
      <c r="A240" s="145" t="s">
        <v>3338</v>
      </c>
      <c r="B240" s="145" t="s">
        <v>3339</v>
      </c>
      <c r="C240" s="145"/>
      <c r="D240" s="145" t="s">
        <v>243</v>
      </c>
      <c r="E240" s="140"/>
      <c r="F240" s="140"/>
      <c r="G240" s="140"/>
      <c r="H240" s="140">
        <f t="shared" si="9"/>
        <v>1</v>
      </c>
      <c r="I240" s="290"/>
      <c r="J240" s="293" t="s">
        <v>3333</v>
      </c>
      <c r="K240" s="91" t="str">
        <f t="shared" si="10"/>
        <v>UG</v>
      </c>
      <c r="L240" s="175" t="str">
        <f t="shared" si="11"/>
        <v>UGANDA</v>
      </c>
      <c r="M240" s="140"/>
      <c r="N240" s="140"/>
      <c r="O240" s="140" t="s">
        <v>243</v>
      </c>
    </row>
    <row r="241" spans="1:15">
      <c r="A241" s="145" t="s">
        <v>3340</v>
      </c>
      <c r="B241" s="145" t="s">
        <v>3341</v>
      </c>
      <c r="C241" s="145"/>
      <c r="D241" s="145" t="s">
        <v>243</v>
      </c>
      <c r="E241" s="140"/>
      <c r="F241" s="140"/>
      <c r="G241" s="140"/>
      <c r="H241" s="140">
        <f t="shared" si="9"/>
        <v>1</v>
      </c>
      <c r="I241" s="290"/>
      <c r="J241" s="293" t="s">
        <v>3335</v>
      </c>
      <c r="K241" s="91" t="str">
        <f t="shared" si="10"/>
        <v>UA</v>
      </c>
      <c r="L241" s="175" t="str">
        <f t="shared" si="11"/>
        <v>UKRAINE</v>
      </c>
      <c r="M241" s="140"/>
      <c r="N241" s="140"/>
      <c r="O241" s="140" t="s">
        <v>243</v>
      </c>
    </row>
    <row r="242" spans="1:15">
      <c r="A242" s="145" t="s">
        <v>3342</v>
      </c>
      <c r="B242" s="145" t="s">
        <v>3343</v>
      </c>
      <c r="C242" s="145"/>
      <c r="D242" s="145" t="s">
        <v>243</v>
      </c>
      <c r="E242" s="140"/>
      <c r="F242" s="140"/>
      <c r="G242" s="140"/>
      <c r="H242" s="140">
        <f t="shared" si="9"/>
        <v>1</v>
      </c>
      <c r="I242" s="290"/>
      <c r="J242" s="293" t="s">
        <v>3337</v>
      </c>
      <c r="K242" s="91" t="str">
        <f t="shared" si="10"/>
        <v>AE</v>
      </c>
      <c r="L242" s="175" t="str">
        <f t="shared" si="11"/>
        <v>UNITED ARAB EMIRATES</v>
      </c>
      <c r="M242" s="140"/>
      <c r="N242" s="140"/>
      <c r="O242" s="140" t="s">
        <v>243</v>
      </c>
    </row>
    <row r="243" spans="1:15">
      <c r="A243" s="145" t="s">
        <v>3344</v>
      </c>
      <c r="B243" s="145" t="s">
        <v>3345</v>
      </c>
      <c r="C243" s="145"/>
      <c r="D243" s="145" t="s">
        <v>243</v>
      </c>
      <c r="E243" s="140"/>
      <c r="F243" s="140"/>
      <c r="G243" s="140"/>
      <c r="H243" s="140">
        <f t="shared" si="9"/>
        <v>1</v>
      </c>
      <c r="I243" s="290"/>
      <c r="J243" s="293" t="s">
        <v>3338</v>
      </c>
      <c r="K243" s="91" t="str">
        <f t="shared" si="10"/>
        <v>GB</v>
      </c>
      <c r="L243" s="175" t="str">
        <f t="shared" si="11"/>
        <v>UNITED KINGDOM</v>
      </c>
      <c r="M243" s="140"/>
      <c r="N243" s="140"/>
      <c r="O243" s="140" t="s">
        <v>243</v>
      </c>
    </row>
    <row r="244" spans="1:15">
      <c r="A244" s="145" t="s">
        <v>3346</v>
      </c>
      <c r="B244" s="145" t="s">
        <v>3347</v>
      </c>
      <c r="C244" s="145"/>
      <c r="D244" s="145" t="s">
        <v>243</v>
      </c>
      <c r="E244" s="140"/>
      <c r="F244" s="140"/>
      <c r="G244" s="140"/>
      <c r="H244" s="140">
        <f t="shared" si="9"/>
        <v>1</v>
      </c>
      <c r="I244" s="290"/>
      <c r="J244" s="293" t="s">
        <v>3340</v>
      </c>
      <c r="K244" s="91" t="str">
        <f t="shared" si="10"/>
        <v>US</v>
      </c>
      <c r="L244" s="175" t="str">
        <f t="shared" si="11"/>
        <v>UNITED STATES</v>
      </c>
      <c r="M244" s="140"/>
      <c r="N244" s="140"/>
      <c r="O244" s="140" t="s">
        <v>243</v>
      </c>
    </row>
    <row r="245" spans="1:15">
      <c r="A245" s="145" t="s">
        <v>3348</v>
      </c>
      <c r="B245" s="145" t="s">
        <v>3349</v>
      </c>
      <c r="C245" s="145"/>
      <c r="D245" s="145" t="s">
        <v>243</v>
      </c>
      <c r="E245" s="140"/>
      <c r="F245" s="140"/>
      <c r="G245" s="140"/>
      <c r="H245" s="140">
        <f t="shared" si="9"/>
        <v>1</v>
      </c>
      <c r="I245" s="290"/>
      <c r="J245" s="293" t="s">
        <v>3342</v>
      </c>
      <c r="K245" s="91" t="str">
        <f t="shared" si="10"/>
        <v>UM</v>
      </c>
      <c r="L245" s="175" t="str">
        <f t="shared" si="11"/>
        <v>UNITED STATES MINOR OUTLYING ISLANDS</v>
      </c>
      <c r="M245" s="140"/>
      <c r="N245" s="140"/>
      <c r="O245" s="140" t="s">
        <v>243</v>
      </c>
    </row>
    <row r="246" spans="1:15">
      <c r="A246" s="145" t="s">
        <v>3350</v>
      </c>
      <c r="B246" s="145" t="s">
        <v>3351</v>
      </c>
      <c r="C246" s="145"/>
      <c r="D246" s="145" t="s">
        <v>243</v>
      </c>
      <c r="E246" s="140"/>
      <c r="F246" s="140"/>
      <c r="G246" s="140"/>
      <c r="H246" s="140">
        <f t="shared" si="9"/>
        <v>1</v>
      </c>
      <c r="I246" s="290"/>
      <c r="J246" s="293" t="s">
        <v>3344</v>
      </c>
      <c r="K246" s="91" t="str">
        <f t="shared" si="10"/>
        <v>UY</v>
      </c>
      <c r="L246" s="175" t="str">
        <f t="shared" si="11"/>
        <v>URUGUAY</v>
      </c>
      <c r="M246" s="140"/>
      <c r="N246" s="140"/>
      <c r="O246" s="140" t="s">
        <v>243</v>
      </c>
    </row>
    <row r="247" spans="1:15">
      <c r="A247" s="145" t="s">
        <v>3352</v>
      </c>
      <c r="B247" s="145" t="s">
        <v>3353</v>
      </c>
      <c r="C247" s="145"/>
      <c r="D247" s="145" t="s">
        <v>243</v>
      </c>
      <c r="E247" s="140"/>
      <c r="F247" s="140"/>
      <c r="G247" s="140"/>
      <c r="H247" s="140">
        <f t="shared" si="9"/>
        <v>1</v>
      </c>
      <c r="I247" s="290"/>
      <c r="J247" s="293" t="s">
        <v>3346</v>
      </c>
      <c r="K247" s="91" t="str">
        <f t="shared" si="10"/>
        <v>UZ</v>
      </c>
      <c r="L247" s="175" t="str">
        <f t="shared" si="11"/>
        <v>UZBEKISTAN</v>
      </c>
      <c r="M247" s="140"/>
      <c r="N247" s="140"/>
      <c r="O247" s="140" t="s">
        <v>243</v>
      </c>
    </row>
    <row r="248" spans="1:15">
      <c r="A248" s="145" t="s">
        <v>3354</v>
      </c>
      <c r="B248" s="145" t="s">
        <v>82</v>
      </c>
      <c r="C248" s="145"/>
      <c r="D248" s="145" t="s">
        <v>243</v>
      </c>
      <c r="E248" s="140"/>
      <c r="F248" s="140"/>
      <c r="G248" s="140"/>
      <c r="H248" s="140">
        <f t="shared" si="9"/>
        <v>1</v>
      </c>
      <c r="I248" s="290"/>
      <c r="J248" s="293" t="s">
        <v>3348</v>
      </c>
      <c r="K248" s="91" t="str">
        <f t="shared" si="10"/>
        <v>VU</v>
      </c>
      <c r="L248" s="175" t="str">
        <f t="shared" si="11"/>
        <v>VANUATU</v>
      </c>
      <c r="M248" s="140"/>
      <c r="N248" s="140"/>
      <c r="O248" s="140" t="s">
        <v>243</v>
      </c>
    </row>
    <row r="249" spans="1:15">
      <c r="A249" s="145" t="s">
        <v>3355</v>
      </c>
      <c r="B249" s="145" t="s">
        <v>3356</v>
      </c>
      <c r="C249" s="145"/>
      <c r="D249" s="145" t="s">
        <v>243</v>
      </c>
      <c r="E249" s="140"/>
      <c r="F249" s="140"/>
      <c r="G249" s="140"/>
      <c r="H249" s="140">
        <f t="shared" si="9"/>
        <v>1</v>
      </c>
      <c r="I249" s="290"/>
      <c r="J249" s="293" t="s">
        <v>3350</v>
      </c>
      <c r="K249" s="91" t="str">
        <f t="shared" si="10"/>
        <v>VE</v>
      </c>
      <c r="L249" s="175" t="str">
        <f t="shared" si="11"/>
        <v>VENEZUELA, BOLIVARIAN REPUBLIC OF</v>
      </c>
      <c r="M249" s="140"/>
      <c r="N249" s="140"/>
      <c r="O249" s="140" t="s">
        <v>243</v>
      </c>
    </row>
    <row r="250" spans="1:15">
      <c r="A250" s="145" t="s">
        <v>3357</v>
      </c>
      <c r="B250" s="145" t="s">
        <v>3358</v>
      </c>
      <c r="C250" s="145"/>
      <c r="D250" s="145" t="s">
        <v>243</v>
      </c>
      <c r="E250" s="140"/>
      <c r="F250" s="140"/>
      <c r="G250" s="140"/>
      <c r="H250" s="140">
        <f t="shared" si="9"/>
        <v>1</v>
      </c>
      <c r="I250" s="290"/>
      <c r="J250" s="293" t="s">
        <v>3352</v>
      </c>
      <c r="K250" s="91" t="str">
        <f t="shared" si="10"/>
        <v>VN</v>
      </c>
      <c r="L250" s="175" t="str">
        <f t="shared" si="11"/>
        <v>VIET NAM</v>
      </c>
      <c r="M250" s="140"/>
      <c r="N250" s="140"/>
      <c r="O250" s="140" t="s">
        <v>243</v>
      </c>
    </row>
    <row r="251" spans="1:15">
      <c r="A251" s="145" t="s">
        <v>3359</v>
      </c>
      <c r="B251" s="145" t="s">
        <v>3360</v>
      </c>
      <c r="C251" s="145"/>
      <c r="D251" s="145" t="s">
        <v>243</v>
      </c>
      <c r="E251" s="140"/>
      <c r="F251" s="140"/>
      <c r="G251" s="140"/>
      <c r="H251" s="140">
        <f t="shared" si="9"/>
        <v>1</v>
      </c>
      <c r="I251" s="290"/>
      <c r="J251" s="293" t="s">
        <v>3354</v>
      </c>
      <c r="K251" s="91" t="str">
        <f t="shared" si="10"/>
        <v>VG</v>
      </c>
      <c r="L251" s="175" t="str">
        <f t="shared" si="11"/>
        <v>VIRGIN ISLANDS, BRITISH</v>
      </c>
      <c r="M251" s="140"/>
      <c r="N251" s="140"/>
      <c r="O251" s="140" t="s">
        <v>243</v>
      </c>
    </row>
    <row r="252" spans="1:15">
      <c r="A252" s="145" t="s">
        <v>3361</v>
      </c>
      <c r="B252" s="145" t="s">
        <v>3362</v>
      </c>
      <c r="C252" s="145"/>
      <c r="D252" s="145" t="s">
        <v>243</v>
      </c>
      <c r="E252" s="140"/>
      <c r="F252" s="140"/>
      <c r="G252" s="140"/>
      <c r="H252" s="140">
        <f t="shared" si="9"/>
        <v>1</v>
      </c>
      <c r="I252" s="290"/>
      <c r="J252" s="293" t="s">
        <v>3355</v>
      </c>
      <c r="K252" s="91" t="str">
        <f t="shared" si="10"/>
        <v>VI</v>
      </c>
      <c r="L252" s="175" t="str">
        <f t="shared" si="11"/>
        <v>VIRGIN ISLANDS, U.S.</v>
      </c>
      <c r="M252" s="140"/>
      <c r="N252" s="140"/>
      <c r="O252" s="140" t="s">
        <v>243</v>
      </c>
    </row>
    <row r="253" spans="1:15">
      <c r="A253" s="145" t="s">
        <v>3363</v>
      </c>
      <c r="B253" s="145" t="s">
        <v>3364</v>
      </c>
      <c r="C253" s="145"/>
      <c r="D253" s="145" t="s">
        <v>243</v>
      </c>
      <c r="E253" s="140"/>
      <c r="F253" s="140"/>
      <c r="G253" s="140"/>
      <c r="H253" s="140">
        <f t="shared" si="9"/>
        <v>1</v>
      </c>
      <c r="I253" s="290"/>
      <c r="J253" s="293" t="s">
        <v>3357</v>
      </c>
      <c r="K253" s="91" t="str">
        <f t="shared" si="10"/>
        <v>WF</v>
      </c>
      <c r="L253" s="175" t="str">
        <f t="shared" si="11"/>
        <v>WALLIS AND FUTUNA</v>
      </c>
      <c r="M253" s="140"/>
      <c r="N253" s="140"/>
      <c r="O253" s="140" t="s">
        <v>243</v>
      </c>
    </row>
    <row r="254" spans="1:15">
      <c r="A254" s="145" t="s">
        <v>3365</v>
      </c>
      <c r="B254" s="145" t="s">
        <v>3366</v>
      </c>
      <c r="C254" s="145"/>
      <c r="D254" s="145" t="s">
        <v>243</v>
      </c>
      <c r="E254" s="140"/>
      <c r="F254" s="140"/>
      <c r="G254" s="140"/>
      <c r="H254" s="140">
        <f t="shared" si="9"/>
        <v>1</v>
      </c>
      <c r="I254" s="81"/>
      <c r="J254" s="279" t="s">
        <v>3359</v>
      </c>
      <c r="K254" s="91" t="str">
        <f t="shared" si="10"/>
        <v>EH</v>
      </c>
      <c r="L254" s="175" t="str">
        <f t="shared" si="11"/>
        <v>WESTERN SAHARA</v>
      </c>
      <c r="M254" s="140"/>
      <c r="N254" s="140"/>
      <c r="O254" s="140" t="s">
        <v>243</v>
      </c>
    </row>
    <row r="255" spans="1:15">
      <c r="A255" s="140"/>
      <c r="B255" s="140"/>
      <c r="C255" s="140"/>
      <c r="D255" s="140"/>
      <c r="E255" s="140"/>
      <c r="F255" s="140"/>
      <c r="G255" s="140"/>
      <c r="H255" s="140"/>
      <c r="I255" s="140"/>
      <c r="J255" s="279" t="s">
        <v>3361</v>
      </c>
      <c r="K255" s="91" t="str">
        <f t="shared" si="10"/>
        <v>YE</v>
      </c>
      <c r="L255" s="175" t="str">
        <f t="shared" si="11"/>
        <v>YEMEN</v>
      </c>
      <c r="M255" s="140"/>
      <c r="N255" s="140"/>
      <c r="O255" s="140" t="s">
        <v>243</v>
      </c>
    </row>
    <row r="256" spans="1:15">
      <c r="A256" s="140"/>
      <c r="B256" s="140"/>
      <c r="C256" s="140"/>
      <c r="D256" s="140"/>
      <c r="E256" s="140"/>
      <c r="F256" s="140"/>
      <c r="G256" s="140"/>
      <c r="H256" s="140"/>
      <c r="I256" s="140"/>
      <c r="J256" s="279" t="s">
        <v>3363</v>
      </c>
      <c r="K256" s="91" t="str">
        <f t="shared" si="10"/>
        <v>ZM</v>
      </c>
      <c r="L256" s="175" t="str">
        <f t="shared" si="11"/>
        <v>ZAMBIA</v>
      </c>
      <c r="M256" s="140"/>
      <c r="N256" s="140"/>
      <c r="O256" s="140" t="s">
        <v>243</v>
      </c>
    </row>
    <row r="257" spans="1:15">
      <c r="A257" s="140"/>
      <c r="B257" s="140"/>
      <c r="C257" s="140"/>
      <c r="D257" s="140"/>
      <c r="E257" s="140"/>
      <c r="F257" s="140"/>
      <c r="G257" s="140"/>
      <c r="H257" s="140"/>
      <c r="I257" s="140"/>
      <c r="J257" s="279" t="s">
        <v>3365</v>
      </c>
      <c r="K257" s="91" t="str">
        <f t="shared" si="10"/>
        <v>ZW</v>
      </c>
      <c r="L257" s="175" t="str">
        <f t="shared" si="11"/>
        <v>ZIMBABWE</v>
      </c>
      <c r="M257" s="140"/>
      <c r="N257" s="140"/>
      <c r="O257" s="140" t="s">
        <v>243</v>
      </c>
    </row>
  </sheetData>
  <sortState ref="A3:B6">
    <sortCondition ref="A3:A6"/>
  </sortState>
  <conditionalFormatting sqref="A7:A254">
    <cfRule type="duplicateValues" dxfId="3" priority="4"/>
  </conditionalFormatting>
  <conditionalFormatting sqref="J10:J84 J86:J257">
    <cfRule type="duplicateValues" dxfId="2" priority="3"/>
  </conditionalFormatting>
  <conditionalFormatting sqref="J85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V6"/>
  <sheetViews>
    <sheetView workbookViewId="0">
      <selection activeCell="O2" sqref="O2"/>
    </sheetView>
  </sheetViews>
  <sheetFormatPr baseColWidth="10" defaultRowHeight="14.4"/>
  <cols>
    <col min="1" max="1" width="58.5546875" bestFit="1" customWidth="1"/>
    <col min="10" max="10" width="43.109375" customWidth="1"/>
    <col min="12" max="12" width="20.44140625" style="138" customWidth="1"/>
  </cols>
  <sheetData>
    <row r="1" spans="1:22" s="137" customFormat="1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20" t="s">
        <v>234</v>
      </c>
      <c r="K1" s="37" t="s">
        <v>235</v>
      </c>
      <c r="L1" s="119" t="s">
        <v>2528</v>
      </c>
      <c r="M1" s="37" t="s">
        <v>236</v>
      </c>
      <c r="N1" s="37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 s="147" customFormat="1">
      <c r="A2" s="146" t="s">
        <v>244</v>
      </c>
      <c r="B2" s="147" t="s">
        <v>1946</v>
      </c>
      <c r="C2" s="147" t="s">
        <v>609</v>
      </c>
      <c r="D2" s="147" t="s">
        <v>426</v>
      </c>
      <c r="H2" s="147">
        <f>COUNTIF($J$2:$J$362,A2)</f>
        <v>1</v>
      </c>
      <c r="J2" s="148" t="s">
        <v>2233</v>
      </c>
      <c r="K2" s="100"/>
      <c r="L2" s="129"/>
      <c r="M2" s="100"/>
      <c r="N2" s="100"/>
      <c r="O2" s="100" t="s">
        <v>426</v>
      </c>
      <c r="P2" s="100"/>
      <c r="Q2" s="100" t="s">
        <v>1969</v>
      </c>
      <c r="R2" s="100"/>
    </row>
    <row r="3" spans="1:22" s="147" customFormat="1">
      <c r="A3" s="147" t="s">
        <v>2234</v>
      </c>
      <c r="B3" s="147" t="s">
        <v>2235</v>
      </c>
      <c r="D3" s="147" t="s">
        <v>426</v>
      </c>
      <c r="H3" s="147">
        <f>COUNTIF($J$2:$J$362,A3)</f>
        <v>1</v>
      </c>
      <c r="J3" s="149" t="s">
        <v>244</v>
      </c>
      <c r="K3" s="100" t="str">
        <f>VLOOKUP(J3,A:B,2,FALSE)</f>
        <v>e0</v>
      </c>
      <c r="L3" s="129" t="str">
        <f>J3</f>
        <v>Total/NA</v>
      </c>
      <c r="M3" s="100" t="s">
        <v>190</v>
      </c>
      <c r="N3" s="100"/>
      <c r="O3" s="100" t="s">
        <v>243</v>
      </c>
      <c r="P3" s="100"/>
      <c r="Q3" s="100"/>
      <c r="R3" s="100"/>
    </row>
    <row r="4" spans="1:22" s="147" customFormat="1">
      <c r="A4" s="147" t="s">
        <v>2236</v>
      </c>
      <c r="B4" s="147" t="s">
        <v>2237</v>
      </c>
      <c r="D4" s="147" t="s">
        <v>426</v>
      </c>
      <c r="H4" s="147">
        <f>COUNTIF($J$2:$J$362,A4)</f>
        <v>1</v>
      </c>
      <c r="J4" s="127" t="s">
        <v>2234</v>
      </c>
      <c r="K4" s="100" t="str">
        <f>VLOOKUP(J4,A:B,2,FALSE)</f>
        <v>e2200</v>
      </c>
      <c r="L4" s="129" t="str">
        <f>J4</f>
        <v>Régime obligatoire d'assurance maladie (délégation de gestion)</v>
      </c>
      <c r="M4" s="100"/>
      <c r="N4" s="100" t="s">
        <v>192</v>
      </c>
      <c r="O4" s="100" t="s">
        <v>426</v>
      </c>
      <c r="P4" s="100"/>
      <c r="Q4" s="100"/>
      <c r="R4" s="100"/>
    </row>
    <row r="5" spans="1:22" s="147" customFormat="1" ht="15" customHeight="1">
      <c r="J5" s="150" t="s">
        <v>2236</v>
      </c>
      <c r="K5" s="100" t="str">
        <f>VLOOKUP(J5,A:B,2,FALSE)</f>
        <v>e2201</v>
      </c>
      <c r="L5" s="130" t="str">
        <f>J5</f>
        <v>Régime complémentaire</v>
      </c>
      <c r="M5" s="100"/>
      <c r="N5" s="100" t="s">
        <v>192</v>
      </c>
      <c r="O5" s="100" t="s">
        <v>426</v>
      </c>
      <c r="P5" s="100"/>
      <c r="Q5" s="100"/>
      <c r="R5" s="100"/>
    </row>
    <row r="6" spans="1:22" s="137" customFormat="1">
      <c r="L6" s="13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00"/>
    <outlinePr summaryBelow="0"/>
    <pageSetUpPr fitToPage="1"/>
  </sheetPr>
  <dimension ref="A1:AA969"/>
  <sheetViews>
    <sheetView topLeftCell="A279" zoomScale="60" zoomScaleNormal="60" workbookViewId="0">
      <selection activeCell="O927" sqref="O927"/>
    </sheetView>
  </sheetViews>
  <sheetFormatPr baseColWidth="10" defaultRowHeight="14.4" outlineLevelRow="6"/>
  <cols>
    <col min="1" max="1" width="133.5546875" customWidth="1"/>
    <col min="2" max="2" width="10.109375" bestFit="1" customWidth="1"/>
    <col min="3" max="9" width="11.44140625" customWidth="1"/>
    <col min="10" max="10" width="142.33203125" style="9" customWidth="1"/>
    <col min="11" max="11" width="10.88671875" style="140" customWidth="1"/>
    <col min="12" max="12" width="140.5546875" style="91" customWidth="1"/>
    <col min="13" max="13" width="21" customWidth="1"/>
    <col min="16" max="16" width="11.44140625" customWidth="1"/>
    <col min="17" max="17" width="6.33203125" customWidth="1"/>
    <col min="18" max="18" width="12.88671875" customWidth="1"/>
    <col min="19" max="19" width="15.5546875" customWidth="1"/>
    <col min="20" max="20" width="19.88671875" customWidth="1"/>
    <col min="21" max="21" width="28.44140625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16" t="s">
        <v>234</v>
      </c>
      <c r="K1" s="318" t="s">
        <v>235</v>
      </c>
      <c r="L1" s="179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37" t="s">
        <v>244</v>
      </c>
      <c r="B2" s="9" t="s">
        <v>245</v>
      </c>
      <c r="C2" s="9" t="s">
        <v>609</v>
      </c>
      <c r="D2" s="9" t="s">
        <v>243</v>
      </c>
      <c r="E2" s="9"/>
      <c r="F2" s="9"/>
      <c r="G2" s="9"/>
      <c r="H2" s="9">
        <f t="shared" ref="H2:H65" si="0">COUNTIF($J$2:$J$900,A2)</f>
        <v>33</v>
      </c>
      <c r="I2" s="9"/>
      <c r="J2" s="18" t="s">
        <v>622</v>
      </c>
      <c r="L2" s="18"/>
      <c r="M2" s="9"/>
      <c r="N2" s="9"/>
      <c r="O2" s="137" t="s">
        <v>426</v>
      </c>
      <c r="P2" s="9"/>
      <c r="Q2" s="9" t="s">
        <v>66</v>
      </c>
      <c r="R2" s="140"/>
      <c r="S2" s="140"/>
    </row>
    <row r="3" spans="1:22" outlineLevel="1">
      <c r="A3" s="86" t="s">
        <v>178</v>
      </c>
      <c r="B3" s="9" t="s">
        <v>922</v>
      </c>
      <c r="C3" s="9"/>
      <c r="D3" s="9" t="s">
        <v>426</v>
      </c>
      <c r="E3" s="9"/>
      <c r="F3" s="9"/>
      <c r="G3" s="9"/>
      <c r="H3" s="140">
        <f t="shared" si="0"/>
        <v>1</v>
      </c>
      <c r="I3" s="9"/>
      <c r="J3" s="52" t="s">
        <v>244</v>
      </c>
      <c r="K3" s="91" t="str">
        <f>VLOOKUP(J3,$A$1:$I$311,2,FALSE)</f>
        <v>x0</v>
      </c>
      <c r="L3" s="18" t="str">
        <f t="shared" ref="L3:L11" si="1">J3</f>
        <v>Total/NA</v>
      </c>
      <c r="M3" s="9" t="s">
        <v>190</v>
      </c>
      <c r="N3" s="9"/>
      <c r="O3" s="9" t="s">
        <v>243</v>
      </c>
      <c r="P3" s="9"/>
      <c r="Q3" s="9"/>
      <c r="R3" s="140"/>
      <c r="S3" s="140"/>
    </row>
    <row r="4" spans="1:22" outlineLevel="2">
      <c r="A4" s="87" t="s">
        <v>284</v>
      </c>
      <c r="B4" s="9" t="s">
        <v>203</v>
      </c>
      <c r="C4" s="9"/>
      <c r="D4" s="9" t="s">
        <v>243</v>
      </c>
      <c r="E4" s="9"/>
      <c r="F4" s="9"/>
      <c r="G4" s="9"/>
      <c r="H4" s="140">
        <f t="shared" si="0"/>
        <v>1</v>
      </c>
      <c r="I4" s="9"/>
      <c r="J4" s="46" t="s">
        <v>1370</v>
      </c>
      <c r="K4" s="91" t="str">
        <f>VLOOKUP(J4,$A$1:$I$311,2,FALSE)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1" t="s">
        <v>426</v>
      </c>
      <c r="P4" s="9"/>
      <c r="Q4" s="9"/>
      <c r="R4" s="140"/>
      <c r="S4" s="140"/>
    </row>
    <row r="5" spans="1:22" outlineLevel="3">
      <c r="A5" s="86" t="s">
        <v>1370</v>
      </c>
      <c r="B5" s="9" t="s">
        <v>923</v>
      </c>
      <c r="C5" s="9"/>
      <c r="D5" s="9" t="s">
        <v>426</v>
      </c>
      <c r="E5" s="9"/>
      <c r="F5" s="9"/>
      <c r="G5" s="9"/>
      <c r="H5" s="140">
        <f t="shared" si="0"/>
        <v>1</v>
      </c>
      <c r="I5" s="9"/>
      <c r="J5" s="22" t="s">
        <v>284</v>
      </c>
      <c r="K5" s="91" t="str">
        <f>VLOOKUP(J5,$A$1:$I$311,2,FALSE)</f>
        <v>x28</v>
      </c>
      <c r="L5" s="18" t="str">
        <f t="shared" si="1"/>
        <v>Affaires directes</v>
      </c>
      <c r="M5" s="140"/>
      <c r="N5" s="140" t="s">
        <v>192</v>
      </c>
      <c r="O5" s="9" t="s">
        <v>243</v>
      </c>
      <c r="P5" s="140"/>
      <c r="Q5" s="140"/>
      <c r="R5" s="140"/>
      <c r="S5" s="140"/>
    </row>
    <row r="6" spans="1:22" outlineLevel="3">
      <c r="A6" s="86" t="s">
        <v>304</v>
      </c>
      <c r="B6" s="9" t="s">
        <v>924</v>
      </c>
      <c r="C6" s="9"/>
      <c r="D6" s="9" t="s">
        <v>426</v>
      </c>
      <c r="E6" s="9"/>
      <c r="F6" s="9"/>
      <c r="G6" s="9"/>
      <c r="H6" s="140">
        <f t="shared" si="0"/>
        <v>4</v>
      </c>
      <c r="I6" s="9"/>
      <c r="J6" s="22" t="s">
        <v>1184</v>
      </c>
      <c r="K6" s="91" t="str">
        <f>VLOOKUP(J6,$A$1:$I$311,2,FALSE)</f>
        <v>e974</v>
      </c>
      <c r="L6" s="18" t="str">
        <f t="shared" si="1"/>
        <v>Opérations prises en substitution</v>
      </c>
      <c r="M6" s="140"/>
      <c r="N6" s="140" t="s">
        <v>192</v>
      </c>
      <c r="O6" s="9" t="s">
        <v>426</v>
      </c>
      <c r="P6" s="140"/>
      <c r="Q6" s="140"/>
      <c r="R6" s="140"/>
      <c r="S6" s="140"/>
    </row>
    <row r="7" spans="1:22" outlineLevel="2">
      <c r="A7" s="86" t="s">
        <v>144</v>
      </c>
      <c r="B7" s="9" t="s">
        <v>925</v>
      </c>
      <c r="C7" s="9"/>
      <c r="D7" s="9" t="s">
        <v>426</v>
      </c>
      <c r="E7" s="9"/>
      <c r="F7" s="9"/>
      <c r="G7" s="9"/>
      <c r="H7" s="140">
        <f t="shared" si="0"/>
        <v>4</v>
      </c>
      <c r="I7" s="9"/>
      <c r="J7" s="46" t="s">
        <v>285</v>
      </c>
      <c r="K7" s="91" t="str">
        <f>VLOOKUP(J7,$A$1:$I$311,2,FALSE)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140"/>
      <c r="Q7" s="140"/>
      <c r="R7" s="140"/>
      <c r="S7" s="140"/>
    </row>
    <row r="8" spans="1:22">
      <c r="A8" s="86" t="s">
        <v>147</v>
      </c>
      <c r="B8" s="9" t="s">
        <v>926</v>
      </c>
      <c r="C8" s="9"/>
      <c r="D8" s="9" t="s">
        <v>426</v>
      </c>
      <c r="E8" s="9"/>
      <c r="F8" s="9"/>
      <c r="G8" s="9"/>
      <c r="H8" s="140">
        <f t="shared" si="0"/>
        <v>4</v>
      </c>
      <c r="I8" s="9"/>
      <c r="J8" s="18" t="s">
        <v>623</v>
      </c>
      <c r="K8" s="91"/>
      <c r="L8" s="18" t="str">
        <f t="shared" si="1"/>
        <v>110: Type d'opérations par catégories comptables</v>
      </c>
      <c r="M8" s="140"/>
      <c r="N8" s="140"/>
      <c r="O8" s="9" t="s">
        <v>426</v>
      </c>
      <c r="P8" s="140"/>
      <c r="Q8" s="140" t="s">
        <v>248</v>
      </c>
      <c r="R8" s="141" t="s">
        <v>1869</v>
      </c>
      <c r="S8" s="141"/>
    </row>
    <row r="9" spans="1:22" outlineLevel="1">
      <c r="A9" s="86" t="s">
        <v>148</v>
      </c>
      <c r="B9" s="9" t="s">
        <v>927</v>
      </c>
      <c r="C9" s="9"/>
      <c r="D9" s="9" t="s">
        <v>426</v>
      </c>
      <c r="E9" s="9"/>
      <c r="F9" s="9"/>
      <c r="G9" s="9"/>
      <c r="H9" s="140">
        <f t="shared" si="0"/>
        <v>4</v>
      </c>
      <c r="I9" s="9"/>
      <c r="J9" s="52" t="s">
        <v>244</v>
      </c>
      <c r="K9" s="91" t="str">
        <f>VLOOKUP(J9,$A$1:$I$311,2,FALSE)</f>
        <v>x0</v>
      </c>
      <c r="L9" s="18" t="str">
        <f t="shared" si="1"/>
        <v>Total/NA</v>
      </c>
      <c r="M9" s="140" t="s">
        <v>190</v>
      </c>
      <c r="N9" s="140"/>
      <c r="O9" s="9" t="s">
        <v>243</v>
      </c>
      <c r="P9" s="140"/>
      <c r="Q9" s="140"/>
      <c r="R9" s="141"/>
      <c r="S9" s="141"/>
    </row>
    <row r="10" spans="1:22" outlineLevel="2">
      <c r="A10" s="86" t="s">
        <v>182</v>
      </c>
      <c r="B10" s="9" t="s">
        <v>928</v>
      </c>
      <c r="C10" s="9"/>
      <c r="D10" s="9" t="s">
        <v>426</v>
      </c>
      <c r="E10" s="9"/>
      <c r="F10" s="9"/>
      <c r="G10" s="9"/>
      <c r="H10" s="140">
        <f t="shared" si="0"/>
        <v>1</v>
      </c>
      <c r="I10" s="9"/>
      <c r="J10" s="46" t="s">
        <v>61</v>
      </c>
      <c r="K10" s="91" t="str">
        <f>VLOOKUP(J10,$A$1:$I$311,2,FALSE)</f>
        <v>e968</v>
      </c>
      <c r="L10" s="18" t="str">
        <f t="shared" si="1"/>
        <v>Non Vie</v>
      </c>
      <c r="M10" s="140" t="s">
        <v>190</v>
      </c>
      <c r="N10" s="140" t="s">
        <v>192</v>
      </c>
      <c r="O10" s="9" t="s">
        <v>426</v>
      </c>
      <c r="P10" s="140"/>
      <c r="Q10" s="140"/>
      <c r="R10" s="141"/>
      <c r="S10" s="141"/>
    </row>
    <row r="11" spans="1:22" outlineLevel="2">
      <c r="A11" s="86" t="s">
        <v>226</v>
      </c>
      <c r="B11" s="9" t="s">
        <v>929</v>
      </c>
      <c r="C11" s="9"/>
      <c r="D11" s="9" t="s">
        <v>426</v>
      </c>
      <c r="E11" s="9"/>
      <c r="F11" s="9"/>
      <c r="G11" s="9"/>
      <c r="H11" s="140">
        <f t="shared" si="0"/>
        <v>3</v>
      </c>
      <c r="I11" s="9"/>
      <c r="J11" s="46" t="s">
        <v>60</v>
      </c>
      <c r="K11" s="91" t="str">
        <f>VLOOKUP(J11,$A$1:$I$311,2,FALSE)</f>
        <v>e991</v>
      </c>
      <c r="L11" s="18" t="str">
        <f t="shared" si="1"/>
        <v>Vie</v>
      </c>
      <c r="M11" s="141" t="s">
        <v>190</v>
      </c>
      <c r="N11" s="141" t="s">
        <v>192</v>
      </c>
      <c r="O11" s="9" t="s">
        <v>426</v>
      </c>
      <c r="P11" s="141"/>
      <c r="Q11" s="141"/>
      <c r="R11" s="141"/>
      <c r="S11" s="141"/>
    </row>
    <row r="12" spans="1:22">
      <c r="A12" s="86" t="s">
        <v>137</v>
      </c>
      <c r="B12" s="9" t="s">
        <v>930</v>
      </c>
      <c r="C12" s="9"/>
      <c r="D12" s="9" t="s">
        <v>426</v>
      </c>
      <c r="E12" s="9"/>
      <c r="F12" s="9"/>
      <c r="G12" s="9"/>
      <c r="H12" s="140">
        <f t="shared" si="0"/>
        <v>4</v>
      </c>
      <c r="I12" s="9"/>
      <c r="J12" s="42" t="s">
        <v>624</v>
      </c>
      <c r="K12" s="91"/>
      <c r="L12" s="18"/>
      <c r="O12" s="9" t="s">
        <v>426</v>
      </c>
      <c r="Q12" t="s">
        <v>248</v>
      </c>
      <c r="R12" s="141" t="s">
        <v>1866</v>
      </c>
    </row>
    <row r="13" spans="1:22" outlineLevel="1">
      <c r="A13" s="86" t="s">
        <v>136</v>
      </c>
      <c r="B13" s="9" t="s">
        <v>931</v>
      </c>
      <c r="C13" s="9"/>
      <c r="D13" s="9" t="s">
        <v>426</v>
      </c>
      <c r="E13" s="9"/>
      <c r="F13" s="9"/>
      <c r="G13" s="9"/>
      <c r="H13" s="140">
        <f t="shared" si="0"/>
        <v>4</v>
      </c>
      <c r="I13" s="9"/>
      <c r="J13" s="52" t="s">
        <v>244</v>
      </c>
      <c r="K13" s="91" t="str">
        <f t="shared" ref="K13:K44" si="2">VLOOKUP(J13,$A$1:$I$311,2,FALSE)</f>
        <v>x0</v>
      </c>
      <c r="L13" s="18" t="str">
        <f t="shared" ref="L13:L44" si="3">J13</f>
        <v>Total/NA</v>
      </c>
      <c r="M13" s="140" t="s">
        <v>190</v>
      </c>
      <c r="N13" s="140"/>
      <c r="O13" s="9" t="s">
        <v>243</v>
      </c>
    </row>
    <row r="14" spans="1:22" outlineLevel="2">
      <c r="A14" s="86" t="s">
        <v>128</v>
      </c>
      <c r="B14" s="9" t="s">
        <v>932</v>
      </c>
      <c r="C14" s="9"/>
      <c r="D14" s="9" t="s">
        <v>426</v>
      </c>
      <c r="E14" s="9"/>
      <c r="F14" s="9"/>
      <c r="G14" s="9"/>
      <c r="H14" s="140">
        <f t="shared" si="0"/>
        <v>16</v>
      </c>
      <c r="I14" s="9"/>
      <c r="J14" s="46" t="s">
        <v>60</v>
      </c>
      <c r="K14" s="91" t="str">
        <f t="shared" si="2"/>
        <v>e991</v>
      </c>
      <c r="L14" s="18" t="str">
        <f t="shared" si="3"/>
        <v>Vie</v>
      </c>
      <c r="M14" t="s">
        <v>190</v>
      </c>
      <c r="N14" t="s">
        <v>192</v>
      </c>
      <c r="O14" s="9" t="s">
        <v>426</v>
      </c>
    </row>
    <row r="15" spans="1:22" outlineLevel="3">
      <c r="A15" s="86" t="s">
        <v>129</v>
      </c>
      <c r="B15" s="9" t="s">
        <v>933</v>
      </c>
      <c r="C15" s="9"/>
      <c r="D15" s="9" t="s">
        <v>426</v>
      </c>
      <c r="E15" s="9"/>
      <c r="F15" s="9"/>
      <c r="G15" s="9"/>
      <c r="H15" s="140">
        <f t="shared" si="0"/>
        <v>16</v>
      </c>
      <c r="I15" s="9"/>
      <c r="J15" s="22" t="s">
        <v>303</v>
      </c>
      <c r="K15" s="91" t="str">
        <f t="shared" si="2"/>
        <v>e921</v>
      </c>
      <c r="L15" s="18" t="str">
        <f t="shared" si="3"/>
        <v>Capitalisation en Euros ou devises</v>
      </c>
      <c r="M15" t="s">
        <v>190</v>
      </c>
      <c r="N15" t="s">
        <v>192</v>
      </c>
      <c r="O15" s="9" t="s">
        <v>426</v>
      </c>
    </row>
    <row r="16" spans="1:22" outlineLevel="4">
      <c r="A16" s="86" t="s">
        <v>313</v>
      </c>
      <c r="B16" s="9" t="s">
        <v>934</v>
      </c>
      <c r="C16" s="9"/>
      <c r="D16" s="9" t="s">
        <v>426</v>
      </c>
      <c r="E16" s="9"/>
      <c r="F16" s="9"/>
      <c r="G16" s="9"/>
      <c r="H16" s="140">
        <f t="shared" si="0"/>
        <v>3</v>
      </c>
      <c r="I16" s="9"/>
      <c r="J16" s="55" t="s">
        <v>125</v>
      </c>
      <c r="K16" s="9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426</v>
      </c>
    </row>
    <row r="17" spans="1:15" outlineLevel="4">
      <c r="A17" s="86" t="s">
        <v>312</v>
      </c>
      <c r="B17" s="9" t="s">
        <v>935</v>
      </c>
      <c r="C17" s="9"/>
      <c r="D17" s="9" t="s">
        <v>426</v>
      </c>
      <c r="E17" s="9"/>
      <c r="F17" s="9"/>
      <c r="G17" s="9"/>
      <c r="H17" s="140">
        <f t="shared" si="0"/>
        <v>5</v>
      </c>
      <c r="I17" s="9"/>
      <c r="J17" s="55" t="s">
        <v>126</v>
      </c>
      <c r="K17" s="9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426</v>
      </c>
    </row>
    <row r="18" spans="1:15" outlineLevel="3">
      <c r="A18" s="86" t="s">
        <v>321</v>
      </c>
      <c r="B18" s="9" t="s">
        <v>936</v>
      </c>
      <c r="C18" s="9"/>
      <c r="D18" s="9" t="s">
        <v>426</v>
      </c>
      <c r="E18" s="9"/>
      <c r="F18" s="9"/>
      <c r="G18" s="9"/>
      <c r="H18" s="140">
        <f t="shared" si="0"/>
        <v>8</v>
      </c>
      <c r="I18" s="9"/>
      <c r="J18" s="22" t="s">
        <v>304</v>
      </c>
      <c r="K18" s="9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426</v>
      </c>
    </row>
    <row r="19" spans="1:15" outlineLevel="4">
      <c r="A19" s="86" t="s">
        <v>317</v>
      </c>
      <c r="B19" s="9" t="s">
        <v>937</v>
      </c>
      <c r="C19" s="9"/>
      <c r="D19" s="9" t="s">
        <v>426</v>
      </c>
      <c r="E19" s="9"/>
      <c r="F19" s="9"/>
      <c r="G19" s="9"/>
      <c r="H19" s="140">
        <f t="shared" si="0"/>
        <v>8</v>
      </c>
      <c r="I19" s="9"/>
      <c r="J19" s="55" t="s">
        <v>127</v>
      </c>
      <c r="K19" s="9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426</v>
      </c>
    </row>
    <row r="20" spans="1:15" outlineLevel="4">
      <c r="A20" s="86" t="s">
        <v>1534</v>
      </c>
      <c r="B20" s="9" t="s">
        <v>938</v>
      </c>
      <c r="C20" s="9"/>
      <c r="D20" s="9" t="s">
        <v>426</v>
      </c>
      <c r="E20" s="9"/>
      <c r="F20" s="9"/>
      <c r="G20" s="9"/>
      <c r="H20" s="140">
        <f t="shared" si="0"/>
        <v>1</v>
      </c>
      <c r="I20" s="9"/>
      <c r="J20" s="55" t="s">
        <v>128</v>
      </c>
      <c r="K20" s="9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426</v>
      </c>
    </row>
    <row r="21" spans="1:15" outlineLevel="4">
      <c r="A21" s="86" t="s">
        <v>309</v>
      </c>
      <c r="B21" s="9" t="s">
        <v>939</v>
      </c>
      <c r="C21" s="9"/>
      <c r="D21" s="9" t="s">
        <v>426</v>
      </c>
      <c r="E21" s="9"/>
      <c r="F21" s="9"/>
      <c r="G21" s="9"/>
      <c r="H21" s="140">
        <f t="shared" si="0"/>
        <v>3</v>
      </c>
      <c r="I21" s="9"/>
      <c r="J21" s="55" t="s">
        <v>129</v>
      </c>
      <c r="K21" s="91" t="str">
        <f>VLOOKUP(J21,$A$1:$I$311,2,FALSE)</f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426</v>
      </c>
    </row>
    <row r="22" spans="1:15" outlineLevel="3">
      <c r="A22" s="86" t="s">
        <v>311</v>
      </c>
      <c r="B22" s="9" t="s">
        <v>940</v>
      </c>
      <c r="C22" s="9"/>
      <c r="D22" s="9" t="s">
        <v>426</v>
      </c>
      <c r="E22" s="9"/>
      <c r="F22" s="9"/>
      <c r="G22" s="9"/>
      <c r="H22" s="140">
        <f t="shared" si="0"/>
        <v>5</v>
      </c>
      <c r="I22" s="9"/>
      <c r="J22" s="22" t="s">
        <v>305</v>
      </c>
      <c r="K22" s="9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426</v>
      </c>
    </row>
    <row r="23" spans="1:15" outlineLevel="4">
      <c r="A23" s="86" t="s">
        <v>183</v>
      </c>
      <c r="B23" s="9" t="s">
        <v>941</v>
      </c>
      <c r="C23" s="9"/>
      <c r="D23" s="9" t="s">
        <v>426</v>
      </c>
      <c r="E23" s="9"/>
      <c r="F23" s="9"/>
      <c r="G23" s="9"/>
      <c r="H23" s="140">
        <f t="shared" si="0"/>
        <v>1</v>
      </c>
      <c r="I23" s="9"/>
      <c r="J23" s="55" t="s">
        <v>130</v>
      </c>
      <c r="K23" s="9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426</v>
      </c>
    </row>
    <row r="24" spans="1:15" outlineLevel="4">
      <c r="A24" s="86" t="s">
        <v>303</v>
      </c>
      <c r="B24" s="9" t="s">
        <v>942</v>
      </c>
      <c r="C24" s="9"/>
      <c r="D24" s="9" t="s">
        <v>426</v>
      </c>
      <c r="E24" s="9"/>
      <c r="F24" s="9"/>
      <c r="G24" s="9"/>
      <c r="H24" s="140">
        <f t="shared" si="0"/>
        <v>3</v>
      </c>
      <c r="I24" s="9"/>
      <c r="J24" s="55" t="s">
        <v>131</v>
      </c>
      <c r="K24" s="9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426</v>
      </c>
    </row>
    <row r="25" spans="1:15" outlineLevel="3">
      <c r="A25" s="86" t="s">
        <v>141</v>
      </c>
      <c r="B25" s="9" t="s">
        <v>943</v>
      </c>
      <c r="C25" s="9"/>
      <c r="D25" s="9" t="s">
        <v>426</v>
      </c>
      <c r="E25" s="9"/>
      <c r="F25" s="9"/>
      <c r="G25" s="9"/>
      <c r="H25" s="140">
        <f t="shared" si="0"/>
        <v>4</v>
      </c>
      <c r="I25" s="9"/>
      <c r="J25" s="22" t="s">
        <v>306</v>
      </c>
      <c r="K25" s="9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426</v>
      </c>
    </row>
    <row r="26" spans="1:15" outlineLevel="4">
      <c r="A26" s="86" t="s">
        <v>150</v>
      </c>
      <c r="B26" s="9" t="s">
        <v>944</v>
      </c>
      <c r="C26" s="9"/>
      <c r="D26" s="9" t="s">
        <v>426</v>
      </c>
      <c r="E26" s="9"/>
      <c r="F26" s="9"/>
      <c r="G26" s="9"/>
      <c r="H26" s="140">
        <f t="shared" si="0"/>
        <v>4</v>
      </c>
      <c r="I26" s="9"/>
      <c r="J26" s="55" t="s">
        <v>132</v>
      </c>
      <c r="K26" s="9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426</v>
      </c>
    </row>
    <row r="27" spans="1:15" outlineLevel="4">
      <c r="A27" s="86" t="s">
        <v>179</v>
      </c>
      <c r="B27" s="9" t="s">
        <v>945</v>
      </c>
      <c r="C27" s="9"/>
      <c r="D27" s="9" t="s">
        <v>426</v>
      </c>
      <c r="E27" s="9"/>
      <c r="F27" s="9"/>
      <c r="G27" s="9"/>
      <c r="H27" s="140">
        <f t="shared" si="0"/>
        <v>1</v>
      </c>
      <c r="I27" s="9"/>
      <c r="J27" s="55" t="s">
        <v>133</v>
      </c>
      <c r="K27" s="9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426</v>
      </c>
    </row>
    <row r="28" spans="1:15" outlineLevel="3">
      <c r="A28" s="86" t="s">
        <v>130</v>
      </c>
      <c r="B28" s="9" t="s">
        <v>946</v>
      </c>
      <c r="C28" s="9"/>
      <c r="D28" s="9" t="s">
        <v>426</v>
      </c>
      <c r="E28" s="9"/>
      <c r="F28" s="9"/>
      <c r="G28" s="9"/>
      <c r="H28" s="140">
        <f t="shared" si="0"/>
        <v>17</v>
      </c>
      <c r="I28" s="9"/>
      <c r="J28" s="22" t="s">
        <v>134</v>
      </c>
      <c r="K28" s="9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426</v>
      </c>
    </row>
    <row r="29" spans="1:15" outlineLevel="3">
      <c r="A29" s="86" t="s">
        <v>131</v>
      </c>
      <c r="B29" s="9" t="s">
        <v>947</v>
      </c>
      <c r="C29" s="9"/>
      <c r="D29" s="9" t="s">
        <v>426</v>
      </c>
      <c r="E29" s="9"/>
      <c r="F29" s="9"/>
      <c r="G29" s="9"/>
      <c r="H29" s="140">
        <f t="shared" si="0"/>
        <v>16</v>
      </c>
      <c r="I29" s="9"/>
      <c r="J29" s="22" t="s">
        <v>387</v>
      </c>
      <c r="K29" s="9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426</v>
      </c>
    </row>
    <row r="30" spans="1:15" outlineLevel="4">
      <c r="A30" s="86" t="s">
        <v>305</v>
      </c>
      <c r="B30" s="9" t="s">
        <v>948</v>
      </c>
      <c r="C30" s="9"/>
      <c r="D30" s="9" t="s">
        <v>426</v>
      </c>
      <c r="E30" s="9"/>
      <c r="F30" s="9"/>
      <c r="G30" s="9"/>
      <c r="H30" s="140">
        <f t="shared" si="0"/>
        <v>4</v>
      </c>
      <c r="I30" s="9"/>
      <c r="J30" s="55" t="s">
        <v>309</v>
      </c>
      <c r="K30" s="91" t="str">
        <f t="shared" si="2"/>
        <v>e918</v>
      </c>
      <c r="L30" s="18" t="str">
        <f t="shared" si="3"/>
        <v>Branche 26 [PERP]</v>
      </c>
      <c r="N30" t="s">
        <v>192</v>
      </c>
      <c r="O30" s="9" t="s">
        <v>426</v>
      </c>
    </row>
    <row r="31" spans="1:15" outlineLevel="4">
      <c r="A31" s="86" t="s">
        <v>134</v>
      </c>
      <c r="B31" s="9" t="s">
        <v>949</v>
      </c>
      <c r="C31" s="9"/>
      <c r="D31" s="9" t="s">
        <v>426</v>
      </c>
      <c r="E31" s="9"/>
      <c r="F31" s="9"/>
      <c r="G31" s="9"/>
      <c r="H31" s="140">
        <f t="shared" si="0"/>
        <v>7</v>
      </c>
      <c r="I31" s="9"/>
      <c r="J31" s="55" t="s">
        <v>310</v>
      </c>
      <c r="K31" s="9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426</v>
      </c>
    </row>
    <row r="32" spans="1:15" outlineLevel="4">
      <c r="A32" s="86" t="s">
        <v>132</v>
      </c>
      <c r="B32" s="9" t="s">
        <v>950</v>
      </c>
      <c r="C32" s="9"/>
      <c r="D32" s="9" t="s">
        <v>426</v>
      </c>
      <c r="E32" s="9"/>
      <c r="F32" s="9"/>
      <c r="G32" s="9"/>
      <c r="H32" s="140">
        <f t="shared" si="0"/>
        <v>8</v>
      </c>
      <c r="I32" s="9"/>
      <c r="J32" s="55" t="s">
        <v>313</v>
      </c>
      <c r="K32" s="9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426</v>
      </c>
    </row>
    <row r="33" spans="1:15" outlineLevel="4">
      <c r="A33" s="86" t="s">
        <v>133</v>
      </c>
      <c r="B33" s="9" t="s">
        <v>951</v>
      </c>
      <c r="C33" s="9"/>
      <c r="D33" s="9" t="s">
        <v>426</v>
      </c>
      <c r="E33" s="9"/>
      <c r="F33" s="9"/>
      <c r="G33" s="9"/>
      <c r="H33" s="140">
        <f t="shared" si="0"/>
        <v>8</v>
      </c>
      <c r="I33" s="9"/>
      <c r="J33" s="55" t="s">
        <v>307</v>
      </c>
      <c r="K33" s="91" t="str">
        <f t="shared" si="2"/>
        <v>e989</v>
      </c>
      <c r="L33" s="18" t="str">
        <f t="shared" si="3"/>
        <v>UC [PERP]</v>
      </c>
      <c r="N33" t="s">
        <v>192</v>
      </c>
      <c r="O33" s="9" t="s">
        <v>426</v>
      </c>
    </row>
    <row r="34" spans="1:15" outlineLevel="3">
      <c r="A34" s="86" t="s">
        <v>125</v>
      </c>
      <c r="B34" s="9" t="s">
        <v>952</v>
      </c>
      <c r="C34" s="9"/>
      <c r="D34" s="9" t="s">
        <v>426</v>
      </c>
      <c r="E34" s="9"/>
      <c r="F34" s="9"/>
      <c r="G34" s="9"/>
      <c r="H34" s="140">
        <f t="shared" si="0"/>
        <v>16</v>
      </c>
      <c r="I34" s="9"/>
      <c r="J34" s="22" t="s">
        <v>135</v>
      </c>
      <c r="K34" s="9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426</v>
      </c>
    </row>
    <row r="35" spans="1:15" outlineLevel="4">
      <c r="A35" s="86" t="s">
        <v>126</v>
      </c>
      <c r="B35" s="9" t="s">
        <v>953</v>
      </c>
      <c r="C35" s="9"/>
      <c r="D35" s="9" t="s">
        <v>426</v>
      </c>
      <c r="E35" s="9"/>
      <c r="F35" s="9"/>
      <c r="G35" s="9"/>
      <c r="H35" s="140">
        <f t="shared" si="0"/>
        <v>16</v>
      </c>
      <c r="I35" s="9"/>
      <c r="J35" s="55" t="s">
        <v>311</v>
      </c>
      <c r="K35" s="91" t="str">
        <f t="shared" si="2"/>
        <v>e919</v>
      </c>
      <c r="L35" s="18" t="str">
        <f t="shared" si="3"/>
        <v>Branche 26 [RPS]</v>
      </c>
      <c r="N35" t="s">
        <v>192</v>
      </c>
      <c r="O35" s="9" t="s">
        <v>426</v>
      </c>
    </row>
    <row r="36" spans="1:15" outlineLevel="4">
      <c r="A36" s="86" t="s">
        <v>135</v>
      </c>
      <c r="B36" s="9" t="s">
        <v>954</v>
      </c>
      <c r="C36" s="9"/>
      <c r="D36" s="9" t="s">
        <v>426</v>
      </c>
      <c r="E36" s="9"/>
      <c r="F36" s="9"/>
      <c r="G36" s="9"/>
      <c r="H36" s="140">
        <f t="shared" si="0"/>
        <v>7</v>
      </c>
      <c r="I36" s="9"/>
      <c r="J36" s="55" t="s">
        <v>508</v>
      </c>
      <c r="K36" s="9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426</v>
      </c>
    </row>
    <row r="37" spans="1:15" outlineLevel="4">
      <c r="A37" s="86" t="s">
        <v>306</v>
      </c>
      <c r="B37" s="9" t="s">
        <v>955</v>
      </c>
      <c r="C37" s="9"/>
      <c r="D37" s="9" t="s">
        <v>426</v>
      </c>
      <c r="E37" s="9"/>
      <c r="F37" s="9"/>
      <c r="G37" s="9"/>
      <c r="H37" s="140">
        <f t="shared" si="0"/>
        <v>3</v>
      </c>
      <c r="I37" s="9"/>
      <c r="J37" s="55" t="s">
        <v>312</v>
      </c>
      <c r="K37" s="9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426</v>
      </c>
    </row>
    <row r="38" spans="1:15" outlineLevel="4">
      <c r="A38" s="86" t="s">
        <v>127</v>
      </c>
      <c r="B38" s="9" t="s">
        <v>956</v>
      </c>
      <c r="C38" s="9"/>
      <c r="D38" s="9" t="s">
        <v>426</v>
      </c>
      <c r="E38" s="9"/>
      <c r="F38" s="9"/>
      <c r="G38" s="9"/>
      <c r="H38" s="140">
        <f t="shared" si="0"/>
        <v>17</v>
      </c>
      <c r="I38" s="9"/>
      <c r="J38" s="55" t="s">
        <v>1424</v>
      </c>
      <c r="K38" s="9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426</v>
      </c>
    </row>
    <row r="39" spans="1:15" outlineLevel="5">
      <c r="A39" s="86" t="s">
        <v>387</v>
      </c>
      <c r="B39" s="9" t="s">
        <v>957</v>
      </c>
      <c r="C39" s="9"/>
      <c r="D39" s="9" t="s">
        <v>426</v>
      </c>
      <c r="E39" s="9"/>
      <c r="F39" s="9"/>
      <c r="G39" s="9"/>
      <c r="H39" s="140">
        <f t="shared" si="0"/>
        <v>9</v>
      </c>
      <c r="I39" s="9"/>
      <c r="J39" s="69" t="s">
        <v>314</v>
      </c>
      <c r="K39" s="9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426</v>
      </c>
    </row>
    <row r="40" spans="1:15" outlineLevel="5">
      <c r="A40" s="86" t="s">
        <v>149</v>
      </c>
      <c r="B40" s="9" t="s">
        <v>958</v>
      </c>
      <c r="C40" s="9"/>
      <c r="D40" s="9" t="s">
        <v>426</v>
      </c>
      <c r="E40" s="9"/>
      <c r="F40" s="9"/>
      <c r="G40" s="9"/>
      <c r="H40" s="140">
        <f t="shared" si="0"/>
        <v>4</v>
      </c>
      <c r="I40" s="9"/>
      <c r="J40" s="69" t="s">
        <v>315</v>
      </c>
      <c r="K40" s="9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426</v>
      </c>
    </row>
    <row r="41" spans="1:15" outlineLevel="4">
      <c r="A41" s="86" t="s">
        <v>329</v>
      </c>
      <c r="B41" s="9" t="s">
        <v>959</v>
      </c>
      <c r="C41" s="9"/>
      <c r="D41" s="9" t="s">
        <v>426</v>
      </c>
      <c r="E41" s="9"/>
      <c r="F41" s="9"/>
      <c r="G41" s="9"/>
      <c r="H41" s="140">
        <f t="shared" si="0"/>
        <v>3</v>
      </c>
      <c r="I41" s="9"/>
      <c r="J41" s="55" t="s">
        <v>308</v>
      </c>
      <c r="K41" s="91" t="str">
        <f t="shared" si="2"/>
        <v>e990</v>
      </c>
      <c r="L41" s="18" t="str">
        <f t="shared" si="3"/>
        <v>UC [RPS]</v>
      </c>
      <c r="N41" t="s">
        <v>192</v>
      </c>
      <c r="O41" s="9" t="s">
        <v>426</v>
      </c>
    </row>
    <row r="42" spans="1:15" outlineLevel="3">
      <c r="A42" s="86" t="s">
        <v>140</v>
      </c>
      <c r="B42" s="9" t="s">
        <v>960</v>
      </c>
      <c r="C42" s="9"/>
      <c r="D42" s="9" t="s">
        <v>426</v>
      </c>
      <c r="E42" s="9"/>
      <c r="F42" s="9"/>
      <c r="G42" s="9"/>
      <c r="H42" s="140">
        <f t="shared" si="0"/>
        <v>4</v>
      </c>
      <c r="I42" s="9"/>
      <c r="J42" s="22" t="s">
        <v>386</v>
      </c>
      <c r="K42" s="9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426</v>
      </c>
    </row>
    <row r="43" spans="1:15" outlineLevel="2">
      <c r="A43" s="86" t="s">
        <v>138</v>
      </c>
      <c r="B43" s="9" t="s">
        <v>961</v>
      </c>
      <c r="C43" s="9"/>
      <c r="D43" s="9" t="s">
        <v>426</v>
      </c>
      <c r="E43" s="9"/>
      <c r="F43" s="9"/>
      <c r="G43" s="9"/>
      <c r="H43" s="140">
        <f t="shared" si="0"/>
        <v>4</v>
      </c>
      <c r="I43" s="9"/>
      <c r="J43" s="46" t="s">
        <v>61</v>
      </c>
      <c r="K43" s="9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426</v>
      </c>
    </row>
    <row r="44" spans="1:15" outlineLevel="3">
      <c r="A44" s="86" t="s">
        <v>139</v>
      </c>
      <c r="B44" s="9" t="s">
        <v>962</v>
      </c>
      <c r="C44" s="9"/>
      <c r="D44" s="9" t="s">
        <v>426</v>
      </c>
      <c r="E44" s="9"/>
      <c r="F44" s="9"/>
      <c r="G44" s="9"/>
      <c r="H44" s="140">
        <f t="shared" si="0"/>
        <v>4</v>
      </c>
      <c r="I44" s="9"/>
      <c r="J44" s="22" t="s">
        <v>331</v>
      </c>
      <c r="K44" s="9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426</v>
      </c>
    </row>
    <row r="45" spans="1:15" outlineLevel="4">
      <c r="A45" s="86" t="s">
        <v>330</v>
      </c>
      <c r="B45" s="9" t="s">
        <v>963</v>
      </c>
      <c r="C45" s="9"/>
      <c r="D45" s="9" t="s">
        <v>426</v>
      </c>
      <c r="E45" s="9"/>
      <c r="F45" s="9"/>
      <c r="G45" s="9"/>
      <c r="H45" s="140">
        <f t="shared" si="0"/>
        <v>3</v>
      </c>
      <c r="I45" s="9"/>
      <c r="J45" s="55" t="s">
        <v>1839</v>
      </c>
      <c r="K45" s="91" t="str">
        <f t="shared" ref="K45:K70" si="4">VLOOKUP(J45,$A$1:$I$311,2,FALSE)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426</v>
      </c>
    </row>
    <row r="46" spans="1:15" outlineLevel="5">
      <c r="A46" s="86" t="s">
        <v>631</v>
      </c>
      <c r="B46" s="9" t="s">
        <v>964</v>
      </c>
      <c r="C46" s="9"/>
      <c r="D46" s="9" t="s">
        <v>426</v>
      </c>
      <c r="E46" s="9"/>
      <c r="F46" s="9"/>
      <c r="G46" s="9"/>
      <c r="H46" s="140">
        <f t="shared" si="0"/>
        <v>4</v>
      </c>
      <c r="I46" s="9"/>
      <c r="J46" s="69" t="s">
        <v>630</v>
      </c>
      <c r="K46" s="9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426</v>
      </c>
    </row>
    <row r="47" spans="1:15" outlineLevel="6">
      <c r="A47" s="86" t="s">
        <v>1839</v>
      </c>
      <c r="B47" s="9" t="s">
        <v>965</v>
      </c>
      <c r="C47" s="9"/>
      <c r="D47" s="9" t="s">
        <v>426</v>
      </c>
      <c r="E47" s="9"/>
      <c r="F47" s="9"/>
      <c r="G47" s="9"/>
      <c r="H47" s="140">
        <f t="shared" si="0"/>
        <v>3</v>
      </c>
      <c r="I47" s="9"/>
      <c r="J47" s="70" t="s">
        <v>316</v>
      </c>
      <c r="K47" s="9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426</v>
      </c>
    </row>
    <row r="48" spans="1:15" outlineLevel="6">
      <c r="A48" s="86" t="s">
        <v>630</v>
      </c>
      <c r="B48" s="9" t="s">
        <v>966</v>
      </c>
      <c r="C48" s="9"/>
      <c r="D48" s="9" t="s">
        <v>426</v>
      </c>
      <c r="E48" s="9"/>
      <c r="F48" s="9"/>
      <c r="G48" s="9"/>
      <c r="H48" s="140">
        <f t="shared" si="0"/>
        <v>4</v>
      </c>
      <c r="I48" s="9"/>
      <c r="J48" s="70" t="s">
        <v>317</v>
      </c>
      <c r="K48" s="9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426</v>
      </c>
    </row>
    <row r="49" spans="1:15" outlineLevel="5">
      <c r="A49" s="86" t="s">
        <v>547</v>
      </c>
      <c r="B49" s="9" t="s">
        <v>967</v>
      </c>
      <c r="C49" s="9"/>
      <c r="D49" s="9" t="s">
        <v>426</v>
      </c>
      <c r="E49" s="9"/>
      <c r="F49" s="9"/>
      <c r="G49" s="9"/>
      <c r="H49" s="140">
        <f t="shared" si="0"/>
        <v>5</v>
      </c>
      <c r="I49" s="9"/>
      <c r="J49" s="69" t="s">
        <v>631</v>
      </c>
      <c r="K49" s="9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426</v>
      </c>
    </row>
    <row r="50" spans="1:15" outlineLevel="6">
      <c r="A50" s="86" t="s">
        <v>546</v>
      </c>
      <c r="B50" s="9" t="s">
        <v>282</v>
      </c>
      <c r="C50" s="9"/>
      <c r="D50" s="9" t="s">
        <v>243</v>
      </c>
      <c r="E50" s="9"/>
      <c r="F50" s="9"/>
      <c r="G50" s="9"/>
      <c r="H50" s="140">
        <f t="shared" si="0"/>
        <v>9</v>
      </c>
      <c r="I50" s="9"/>
      <c r="J50" s="70" t="s">
        <v>320</v>
      </c>
      <c r="K50" s="9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426</v>
      </c>
    </row>
    <row r="51" spans="1:15" outlineLevel="6">
      <c r="A51" s="86" t="s">
        <v>549</v>
      </c>
      <c r="B51" s="9" t="s">
        <v>968</v>
      </c>
      <c r="C51" s="9"/>
      <c r="D51" s="9" t="s">
        <v>426</v>
      </c>
      <c r="E51" s="9"/>
      <c r="F51" s="9"/>
      <c r="G51" s="9"/>
      <c r="H51" s="140">
        <f t="shared" si="0"/>
        <v>2</v>
      </c>
      <c r="I51" s="9"/>
      <c r="J51" s="70" t="s">
        <v>321</v>
      </c>
      <c r="K51" s="9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426</v>
      </c>
    </row>
    <row r="52" spans="1:15" outlineLevel="4">
      <c r="A52" s="86" t="s">
        <v>314</v>
      </c>
      <c r="B52" s="9" t="s">
        <v>969</v>
      </c>
      <c r="C52" s="9"/>
      <c r="D52" s="9" t="s">
        <v>426</v>
      </c>
      <c r="E52" s="9"/>
      <c r="F52" s="9"/>
      <c r="G52" s="9"/>
      <c r="H52" s="140">
        <f t="shared" si="0"/>
        <v>2</v>
      </c>
      <c r="I52" s="9"/>
      <c r="J52" s="55" t="s">
        <v>226</v>
      </c>
      <c r="K52" s="9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426</v>
      </c>
    </row>
    <row r="53" spans="1:15" outlineLevel="5">
      <c r="A53" s="86" t="s">
        <v>318</v>
      </c>
      <c r="B53" s="9" t="s">
        <v>970</v>
      </c>
      <c r="C53" s="9"/>
      <c r="D53" s="9" t="s">
        <v>426</v>
      </c>
      <c r="E53" s="9"/>
      <c r="F53" s="9"/>
      <c r="G53" s="9"/>
      <c r="H53" s="140">
        <f t="shared" si="0"/>
        <v>1</v>
      </c>
      <c r="I53" s="9"/>
      <c r="J53" s="69" t="s">
        <v>136</v>
      </c>
      <c r="K53" s="9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426</v>
      </c>
    </row>
    <row r="54" spans="1:15" outlineLevel="5">
      <c r="A54" s="86" t="s">
        <v>353</v>
      </c>
      <c r="B54" s="9" t="s">
        <v>971</v>
      </c>
      <c r="C54" s="9"/>
      <c r="D54" s="9" t="s">
        <v>426</v>
      </c>
      <c r="E54" s="9"/>
      <c r="F54" s="9"/>
      <c r="G54" s="9"/>
      <c r="H54" s="140">
        <f t="shared" si="0"/>
        <v>1</v>
      </c>
      <c r="I54" s="9"/>
      <c r="J54" s="69" t="s">
        <v>137</v>
      </c>
      <c r="K54" s="9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426</v>
      </c>
    </row>
    <row r="55" spans="1:15" outlineLevel="4">
      <c r="A55" s="86" t="s">
        <v>344</v>
      </c>
      <c r="B55" s="9" t="s">
        <v>972</v>
      </c>
      <c r="C55" s="9"/>
      <c r="D55" s="9" t="s">
        <v>426</v>
      </c>
      <c r="E55" s="9"/>
      <c r="F55" s="9"/>
      <c r="G55" s="9"/>
      <c r="H55" s="140">
        <f t="shared" si="0"/>
        <v>1</v>
      </c>
      <c r="I55" s="9"/>
      <c r="J55" s="55" t="s">
        <v>329</v>
      </c>
      <c r="K55" s="9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426</v>
      </c>
    </row>
    <row r="56" spans="1:15" outlineLevel="5">
      <c r="A56" s="86" t="s">
        <v>1082</v>
      </c>
      <c r="B56" s="9" t="s">
        <v>973</v>
      </c>
      <c r="C56" s="9"/>
      <c r="D56" s="9" t="s">
        <v>426</v>
      </c>
      <c r="E56" s="9"/>
      <c r="F56" s="9"/>
      <c r="G56" s="9"/>
      <c r="H56" s="140">
        <f t="shared" si="0"/>
        <v>1</v>
      </c>
      <c r="I56" s="9"/>
      <c r="J56" s="69" t="s">
        <v>138</v>
      </c>
      <c r="K56" s="9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426</v>
      </c>
    </row>
    <row r="57" spans="1:15" outlineLevel="5">
      <c r="A57" s="86" t="s">
        <v>1081</v>
      </c>
      <c r="B57" s="9" t="s">
        <v>974</v>
      </c>
      <c r="C57" s="9"/>
      <c r="D57" s="9" t="s">
        <v>426</v>
      </c>
      <c r="E57" s="9"/>
      <c r="F57" s="9"/>
      <c r="G57" s="9"/>
      <c r="H57" s="140">
        <f t="shared" si="0"/>
        <v>1</v>
      </c>
      <c r="I57" s="9"/>
      <c r="J57" s="69" t="s">
        <v>330</v>
      </c>
      <c r="K57" s="9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426</v>
      </c>
    </row>
    <row r="58" spans="1:15" outlineLevel="6">
      <c r="A58" s="86" t="s">
        <v>310</v>
      </c>
      <c r="B58" s="9" t="s">
        <v>975</v>
      </c>
      <c r="C58" s="9"/>
      <c r="D58" s="9" t="s">
        <v>426</v>
      </c>
      <c r="E58" s="9"/>
      <c r="F58" s="9"/>
      <c r="G58" s="9"/>
      <c r="H58" s="140">
        <f t="shared" si="0"/>
        <v>3</v>
      </c>
      <c r="I58" s="9"/>
      <c r="J58" s="70" t="s">
        <v>139</v>
      </c>
      <c r="K58" s="9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426</v>
      </c>
    </row>
    <row r="59" spans="1:15" outlineLevel="6">
      <c r="A59" s="86" t="s">
        <v>508</v>
      </c>
      <c r="B59" s="9" t="s">
        <v>976</v>
      </c>
      <c r="C59" s="9"/>
      <c r="D59" s="9" t="s">
        <v>426</v>
      </c>
      <c r="E59" s="9"/>
      <c r="F59" s="9"/>
      <c r="G59" s="9"/>
      <c r="H59" s="140">
        <f t="shared" si="0"/>
        <v>5</v>
      </c>
      <c r="I59" s="9"/>
      <c r="J59" s="70" t="s">
        <v>140</v>
      </c>
      <c r="K59" s="9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426</v>
      </c>
    </row>
    <row r="60" spans="1:15" outlineLevel="4">
      <c r="A60" s="86" t="s">
        <v>187</v>
      </c>
      <c r="B60" s="9" t="s">
        <v>977</v>
      </c>
      <c r="C60" s="9"/>
      <c r="D60" s="9" t="s">
        <v>426</v>
      </c>
      <c r="E60" s="9"/>
      <c r="F60" s="9"/>
      <c r="G60" s="9"/>
      <c r="H60" s="140">
        <f t="shared" si="0"/>
        <v>9</v>
      </c>
      <c r="I60" s="9"/>
      <c r="J60" s="55" t="s">
        <v>141</v>
      </c>
      <c r="K60" s="9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426</v>
      </c>
    </row>
    <row r="61" spans="1:15" outlineLevel="4">
      <c r="A61" s="86" t="s">
        <v>189</v>
      </c>
      <c r="B61" s="9" t="s">
        <v>978</v>
      </c>
      <c r="C61" s="9"/>
      <c r="D61" s="9" t="s">
        <v>426</v>
      </c>
      <c r="E61" s="9"/>
      <c r="F61" s="9"/>
      <c r="G61" s="9"/>
      <c r="H61" s="140">
        <f t="shared" si="0"/>
        <v>4</v>
      </c>
      <c r="I61" s="9"/>
      <c r="J61" s="55" t="s">
        <v>142</v>
      </c>
      <c r="K61" s="9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426</v>
      </c>
    </row>
    <row r="62" spans="1:15" outlineLevel="4">
      <c r="A62" s="86" t="s">
        <v>188</v>
      </c>
      <c r="B62" s="140" t="s">
        <v>979</v>
      </c>
      <c r="C62" s="140"/>
      <c r="D62" s="140" t="s">
        <v>426</v>
      </c>
      <c r="E62" s="140"/>
      <c r="F62" s="140"/>
      <c r="G62" s="140"/>
      <c r="H62" s="140">
        <f t="shared" si="0"/>
        <v>9</v>
      </c>
      <c r="I62" s="9"/>
      <c r="J62" s="55" t="s">
        <v>143</v>
      </c>
      <c r="K62" s="9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426</v>
      </c>
    </row>
    <row r="63" spans="1:15" outlineLevel="4">
      <c r="A63" s="86" t="s">
        <v>316</v>
      </c>
      <c r="B63" s="9" t="s">
        <v>980</v>
      </c>
      <c r="C63" s="9"/>
      <c r="D63" s="9" t="s">
        <v>426</v>
      </c>
      <c r="E63" s="9"/>
      <c r="F63" s="9"/>
      <c r="G63" s="9"/>
      <c r="H63" s="140">
        <f t="shared" si="0"/>
        <v>7</v>
      </c>
      <c r="I63" s="9"/>
      <c r="J63" s="55" t="s">
        <v>144</v>
      </c>
      <c r="K63" s="91" t="str">
        <f t="shared" si="4"/>
        <v>e904</v>
      </c>
      <c r="L63" s="18" t="str">
        <f t="shared" si="5"/>
        <v>Assistance [30]</v>
      </c>
      <c r="N63" t="s">
        <v>192</v>
      </c>
      <c r="O63" s="9" t="s">
        <v>426</v>
      </c>
    </row>
    <row r="64" spans="1:15" outlineLevel="4">
      <c r="A64" s="86" t="s">
        <v>320</v>
      </c>
      <c r="B64" s="9" t="s">
        <v>913</v>
      </c>
      <c r="C64" s="9"/>
      <c r="D64" s="9" t="s">
        <v>426</v>
      </c>
      <c r="E64" s="9"/>
      <c r="F64" s="9"/>
      <c r="G64" s="9"/>
      <c r="H64" s="140">
        <f t="shared" si="0"/>
        <v>7</v>
      </c>
      <c r="I64" s="9"/>
      <c r="J64" s="55" t="s">
        <v>145</v>
      </c>
      <c r="K64" s="9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426</v>
      </c>
    </row>
    <row r="65" spans="1:19" outlineLevel="3">
      <c r="A65" s="144" t="s">
        <v>319</v>
      </c>
      <c r="B65" s="9" t="s">
        <v>914</v>
      </c>
      <c r="C65" s="140"/>
      <c r="D65" s="9" t="s">
        <v>426</v>
      </c>
      <c r="E65" s="140"/>
      <c r="F65" s="140"/>
      <c r="G65" s="140"/>
      <c r="H65" s="140">
        <f t="shared" si="0"/>
        <v>1</v>
      </c>
      <c r="I65" s="140"/>
      <c r="J65" s="22" t="s">
        <v>332</v>
      </c>
      <c r="K65" s="9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426</v>
      </c>
      <c r="R65" s="137"/>
      <c r="S65" s="137"/>
    </row>
    <row r="66" spans="1:19" outlineLevel="4">
      <c r="A66" s="144" t="s">
        <v>184</v>
      </c>
      <c r="B66" s="9" t="s">
        <v>915</v>
      </c>
      <c r="C66" s="140"/>
      <c r="D66" s="9" t="s">
        <v>426</v>
      </c>
      <c r="E66" s="140"/>
      <c r="F66" s="140"/>
      <c r="G66" s="140"/>
      <c r="H66" s="140">
        <f t="shared" ref="H66:H129" si="6">COUNTIF($J$2:$J$900,A66)</f>
        <v>1</v>
      </c>
      <c r="I66" s="140"/>
      <c r="J66" s="55" t="s">
        <v>146</v>
      </c>
      <c r="K66" s="91" t="str">
        <f t="shared" si="4"/>
        <v>e986</v>
      </c>
      <c r="L66" s="18" t="str">
        <f t="shared" si="5"/>
        <v>Transports [34]</v>
      </c>
      <c r="N66" t="s">
        <v>192</v>
      </c>
      <c r="O66" s="9" t="s">
        <v>426</v>
      </c>
      <c r="S66" s="137"/>
    </row>
    <row r="67" spans="1:19" outlineLevel="4">
      <c r="A67" s="144" t="s">
        <v>286</v>
      </c>
      <c r="B67" s="9" t="s">
        <v>916</v>
      </c>
      <c r="C67" s="140"/>
      <c r="D67" s="9" t="s">
        <v>426</v>
      </c>
      <c r="E67" s="140"/>
      <c r="F67" s="140"/>
      <c r="G67" s="140"/>
      <c r="H67" s="140">
        <f t="shared" si="6"/>
        <v>1</v>
      </c>
      <c r="I67" s="140"/>
      <c r="J67" s="55" t="s">
        <v>147</v>
      </c>
      <c r="K67" s="9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426</v>
      </c>
      <c r="S67" s="137"/>
    </row>
    <row r="68" spans="1:19" outlineLevel="4">
      <c r="A68" s="144" t="s">
        <v>326</v>
      </c>
      <c r="B68" s="141" t="s">
        <v>917</v>
      </c>
      <c r="C68" s="141"/>
      <c r="D68" s="141" t="s">
        <v>426</v>
      </c>
      <c r="E68" s="141"/>
      <c r="F68" s="141"/>
      <c r="G68" s="141"/>
      <c r="H68" s="140">
        <f t="shared" si="6"/>
        <v>2</v>
      </c>
      <c r="I68" s="140"/>
      <c r="J68" s="55" t="s">
        <v>148</v>
      </c>
      <c r="K68" s="91" t="str">
        <f t="shared" si="4"/>
        <v>e906</v>
      </c>
      <c r="L68" s="18" t="str">
        <f t="shared" si="5"/>
        <v>Assurance construction (responsabilité civile) [36]</v>
      </c>
      <c r="M68" s="137"/>
      <c r="N68" t="s">
        <v>192</v>
      </c>
      <c r="O68" s="9" t="s">
        <v>426</v>
      </c>
      <c r="R68" s="137"/>
    </row>
    <row r="69" spans="1:19" outlineLevel="4">
      <c r="A69" s="144" t="s">
        <v>61</v>
      </c>
      <c r="B69" s="9" t="s">
        <v>918</v>
      </c>
      <c r="C69" s="140"/>
      <c r="D69" s="9" t="s">
        <v>426</v>
      </c>
      <c r="E69" s="140"/>
      <c r="F69" s="140"/>
      <c r="G69" s="140"/>
      <c r="H69" s="140">
        <f t="shared" si="6"/>
        <v>5</v>
      </c>
      <c r="I69" s="140"/>
      <c r="J69" s="55" t="s">
        <v>149</v>
      </c>
      <c r="K69" s="91" t="str">
        <f t="shared" si="4"/>
        <v>e939</v>
      </c>
      <c r="L69" s="18" t="str">
        <f t="shared" si="5"/>
        <v>Crédit [37]</v>
      </c>
      <c r="M69" s="137"/>
      <c r="N69" s="137" t="s">
        <v>192</v>
      </c>
      <c r="O69" s="9" t="s">
        <v>426</v>
      </c>
      <c r="S69" s="137"/>
    </row>
    <row r="70" spans="1:19" outlineLevel="4">
      <c r="A70" s="144" t="s">
        <v>331</v>
      </c>
      <c r="B70" s="9" t="s">
        <v>919</v>
      </c>
      <c r="C70" s="140"/>
      <c r="D70" s="9" t="s">
        <v>426</v>
      </c>
      <c r="E70" s="140"/>
      <c r="F70" s="140"/>
      <c r="G70" s="140"/>
      <c r="H70" s="140">
        <f t="shared" si="6"/>
        <v>2</v>
      </c>
      <c r="I70" s="140"/>
      <c r="J70" s="55" t="s">
        <v>150</v>
      </c>
      <c r="K70" s="91" t="str">
        <f t="shared" si="4"/>
        <v>e923</v>
      </c>
      <c r="L70" s="18" t="str">
        <f t="shared" si="5"/>
        <v>Caution [38]</v>
      </c>
      <c r="M70" s="137"/>
      <c r="N70" t="s">
        <v>192</v>
      </c>
      <c r="O70" s="9" t="s">
        <v>426</v>
      </c>
      <c r="S70" s="137"/>
    </row>
    <row r="71" spans="1:19">
      <c r="A71" s="144" t="s">
        <v>332</v>
      </c>
      <c r="B71" s="9" t="s">
        <v>920</v>
      </c>
      <c r="C71" s="140"/>
      <c r="D71" s="9" t="s">
        <v>426</v>
      </c>
      <c r="E71" s="140"/>
      <c r="F71" s="140"/>
      <c r="G71" s="140"/>
      <c r="H71" s="140">
        <f t="shared" si="6"/>
        <v>3</v>
      </c>
      <c r="I71" s="140"/>
      <c r="J71" s="42" t="s">
        <v>2718</v>
      </c>
      <c r="K71" s="91"/>
      <c r="L71" s="18"/>
      <c r="M71" s="137"/>
      <c r="N71" s="137"/>
      <c r="O71" s="140" t="s">
        <v>426</v>
      </c>
      <c r="P71" s="137"/>
      <c r="Q71" s="137"/>
      <c r="R71" s="137"/>
      <c r="S71" s="137"/>
    </row>
    <row r="72" spans="1:19" outlineLevel="1">
      <c r="A72" s="144" t="s">
        <v>181</v>
      </c>
      <c r="B72" s="9" t="s">
        <v>921</v>
      </c>
      <c r="C72" s="140"/>
      <c r="D72" s="9" t="s">
        <v>426</v>
      </c>
      <c r="E72" s="140"/>
      <c r="F72" s="140"/>
      <c r="G72" s="140"/>
      <c r="H72" s="140">
        <f t="shared" si="6"/>
        <v>1</v>
      </c>
      <c r="I72" s="140"/>
      <c r="J72" s="52" t="s">
        <v>244</v>
      </c>
      <c r="K72" s="91" t="str">
        <f t="shared" ref="K72:K103" si="7">VLOOKUP(J72,$A$1:$I$311,2,FALSE)</f>
        <v>x0</v>
      </c>
      <c r="L72" s="18" t="str">
        <f t="shared" ref="L72:L103" si="8">J72</f>
        <v>Total/NA</v>
      </c>
      <c r="M72" s="140" t="s">
        <v>190</v>
      </c>
      <c r="N72" s="140"/>
      <c r="O72" s="140" t="s">
        <v>243</v>
      </c>
      <c r="P72" s="137"/>
      <c r="Q72" s="137" t="s">
        <v>248</v>
      </c>
      <c r="R72" s="137" t="s">
        <v>1866</v>
      </c>
      <c r="S72" s="137"/>
    </row>
    <row r="73" spans="1:19" outlineLevel="2">
      <c r="A73" s="144" t="s">
        <v>525</v>
      </c>
      <c r="B73" s="9" t="s">
        <v>981</v>
      </c>
      <c r="C73" s="140"/>
      <c r="D73" s="9" t="s">
        <v>426</v>
      </c>
      <c r="E73" s="140"/>
      <c r="F73" s="140"/>
      <c r="G73" s="140"/>
      <c r="H73" s="140">
        <f t="shared" si="6"/>
        <v>1</v>
      </c>
      <c r="I73" s="140"/>
      <c r="J73" s="46" t="s">
        <v>60</v>
      </c>
      <c r="K73" s="91" t="str">
        <f t="shared" si="7"/>
        <v>e991</v>
      </c>
      <c r="L73" s="18" t="str">
        <f t="shared" si="8"/>
        <v>Vie</v>
      </c>
      <c r="M73" s="137" t="s">
        <v>190</v>
      </c>
      <c r="N73" s="137" t="s">
        <v>192</v>
      </c>
      <c r="O73" s="140" t="s">
        <v>426</v>
      </c>
      <c r="P73" s="137"/>
      <c r="Q73" s="137"/>
      <c r="R73" s="137"/>
      <c r="S73" s="137"/>
    </row>
    <row r="74" spans="1:19" outlineLevel="3">
      <c r="A74" s="87" t="s">
        <v>1184</v>
      </c>
      <c r="B74" s="9" t="s">
        <v>908</v>
      </c>
      <c r="C74" s="140"/>
      <c r="D74" s="9" t="s">
        <v>426</v>
      </c>
      <c r="E74" s="140"/>
      <c r="F74" s="140"/>
      <c r="G74" s="140"/>
      <c r="H74" s="140">
        <f t="shared" si="6"/>
        <v>1</v>
      </c>
      <c r="I74" s="140"/>
      <c r="J74" s="22" t="s">
        <v>303</v>
      </c>
      <c r="K74" s="91" t="str">
        <f t="shared" si="7"/>
        <v>e921</v>
      </c>
      <c r="L74" s="18" t="str">
        <f t="shared" si="8"/>
        <v>Capitalisation en Euros ou devises</v>
      </c>
      <c r="M74" s="137" t="s">
        <v>190</v>
      </c>
      <c r="N74" s="137" t="s">
        <v>192</v>
      </c>
      <c r="O74" s="140" t="s">
        <v>426</v>
      </c>
      <c r="P74" s="137"/>
      <c r="Q74" s="137"/>
      <c r="R74" s="137"/>
      <c r="S74" s="137"/>
    </row>
    <row r="75" spans="1:19" outlineLevel="4">
      <c r="A75" s="144" t="s">
        <v>386</v>
      </c>
      <c r="B75" s="9" t="s">
        <v>909</v>
      </c>
      <c r="C75" s="140"/>
      <c r="D75" s="9" t="s">
        <v>426</v>
      </c>
      <c r="E75" s="140"/>
      <c r="F75" s="140"/>
      <c r="G75" s="140"/>
      <c r="H75" s="140">
        <f t="shared" si="6"/>
        <v>10</v>
      </c>
      <c r="I75" s="140"/>
      <c r="J75" s="55" t="s">
        <v>125</v>
      </c>
      <c r="K75" s="91" t="str">
        <f t="shared" si="7"/>
        <v>e932</v>
      </c>
      <c r="L75" s="18" t="str">
        <f t="shared" si="8"/>
        <v>Contrats de capitalisation à prime unique (ou versements libres) [1]</v>
      </c>
      <c r="M75" s="137"/>
      <c r="N75" s="137" t="s">
        <v>192</v>
      </c>
      <c r="O75" s="140" t="s">
        <v>426</v>
      </c>
      <c r="P75" s="137"/>
      <c r="Q75" s="137"/>
      <c r="R75" s="137"/>
      <c r="S75" s="137"/>
    </row>
    <row r="76" spans="1:19" outlineLevel="4">
      <c r="A76" s="144" t="s">
        <v>509</v>
      </c>
      <c r="B76" s="9" t="s">
        <v>910</v>
      </c>
      <c r="C76" s="140"/>
      <c r="D76" s="9" t="s">
        <v>426</v>
      </c>
      <c r="E76" s="140"/>
      <c r="F76" s="140"/>
      <c r="G76" s="140"/>
      <c r="H76" s="140">
        <f t="shared" si="6"/>
        <v>1</v>
      </c>
      <c r="I76" s="140"/>
      <c r="J76" s="55" t="s">
        <v>126</v>
      </c>
      <c r="K76" s="91" t="str">
        <f t="shared" si="7"/>
        <v>e933</v>
      </c>
      <c r="L76" s="18" t="str">
        <f t="shared" si="8"/>
        <v>Contrats de capitalisation à primes périodiques [2]</v>
      </c>
      <c r="M76" s="137"/>
      <c r="N76" s="137" t="s">
        <v>192</v>
      </c>
      <c r="O76" s="140" t="s">
        <v>426</v>
      </c>
      <c r="S76" s="137"/>
    </row>
    <row r="77" spans="1:19" outlineLevel="4">
      <c r="A77" s="144" t="s">
        <v>145</v>
      </c>
      <c r="B77" s="9" t="s">
        <v>911</v>
      </c>
      <c r="C77" s="140"/>
      <c r="D77" s="9" t="s">
        <v>426</v>
      </c>
      <c r="E77" s="140"/>
      <c r="F77" s="140"/>
      <c r="G77" s="140"/>
      <c r="H77" s="140">
        <f t="shared" si="6"/>
        <v>4</v>
      </c>
      <c r="I77" s="140"/>
      <c r="J77" s="22" t="s">
        <v>304</v>
      </c>
      <c r="K77" s="91" t="str">
        <f t="shared" si="7"/>
        <v>e903</v>
      </c>
      <c r="L77" s="18" t="str">
        <f t="shared" si="8"/>
        <v>Ass. Indiv./Groupes ouverts en Euros ou devises</v>
      </c>
      <c r="M77" s="137" t="s">
        <v>190</v>
      </c>
      <c r="N77" s="137" t="s">
        <v>192</v>
      </c>
      <c r="O77" s="140" t="s">
        <v>426</v>
      </c>
      <c r="S77" s="137"/>
    </row>
    <row r="78" spans="1:19" outlineLevel="4">
      <c r="A78" s="144" t="s">
        <v>143</v>
      </c>
      <c r="B78" s="9" t="s">
        <v>912</v>
      </c>
      <c r="C78" s="140"/>
      <c r="D78" s="9" t="s">
        <v>426</v>
      </c>
      <c r="E78" s="140"/>
      <c r="F78" s="140"/>
      <c r="G78" s="140"/>
      <c r="H78" s="140">
        <f t="shared" si="6"/>
        <v>4</v>
      </c>
      <c r="I78" s="140"/>
      <c r="J78" s="55" t="s">
        <v>127</v>
      </c>
      <c r="K78" s="91" t="str">
        <f t="shared" si="7"/>
        <v>e936</v>
      </c>
      <c r="L78" s="18" t="str">
        <f t="shared" si="8"/>
        <v>Contrats individuels d'assurance temporaire décès (y compris groupes ouverts) [3]</v>
      </c>
      <c r="M78" s="137"/>
      <c r="N78" s="137" t="s">
        <v>192</v>
      </c>
      <c r="O78" s="140" t="s">
        <v>426</v>
      </c>
      <c r="S78" s="137"/>
    </row>
    <row r="79" spans="1:19" outlineLevel="4">
      <c r="A79" s="87" t="s">
        <v>285</v>
      </c>
      <c r="B79" s="9" t="s">
        <v>204</v>
      </c>
      <c r="C79" s="140"/>
      <c r="D79" s="9" t="s">
        <v>243</v>
      </c>
      <c r="E79" s="140"/>
      <c r="F79" s="140"/>
      <c r="G79" s="140"/>
      <c r="H79" s="140">
        <f t="shared" si="6"/>
        <v>1</v>
      </c>
      <c r="I79" s="140"/>
      <c r="J79" s="55" t="s">
        <v>128</v>
      </c>
      <c r="K79" s="91" t="str">
        <f t="shared" si="7"/>
        <v>e911</v>
      </c>
      <c r="L79" s="18" t="str">
        <f t="shared" si="8"/>
        <v>Autres contrats individuels d'assurance vie à prime unique (ou versements libres) (y compris groupes ouverts) [4]</v>
      </c>
      <c r="M79" s="137"/>
      <c r="N79" s="137" t="s">
        <v>192</v>
      </c>
      <c r="O79" s="140" t="s">
        <v>426</v>
      </c>
      <c r="P79" s="137"/>
      <c r="S79" s="137"/>
    </row>
    <row r="80" spans="1:19" outlineLevel="3">
      <c r="A80" s="144" t="s">
        <v>142</v>
      </c>
      <c r="B80" s="9" t="s">
        <v>902</v>
      </c>
      <c r="C80" s="140"/>
      <c r="D80" s="9" t="s">
        <v>426</v>
      </c>
      <c r="E80" s="140"/>
      <c r="F80" s="140"/>
      <c r="G80" s="140"/>
      <c r="H80" s="140">
        <f t="shared" si="6"/>
        <v>4</v>
      </c>
      <c r="I80" s="140"/>
      <c r="J80" s="55" t="s">
        <v>129</v>
      </c>
      <c r="K80" s="91" t="str">
        <f t="shared" si="7"/>
        <v>e912</v>
      </c>
      <c r="L80" s="18" t="str">
        <f t="shared" si="8"/>
        <v>Autres contrats individuels d'assurance vie à primes périodiques (y compris groupes ouverts) [5]</v>
      </c>
      <c r="M80" s="137"/>
      <c r="N80" s="137" t="s">
        <v>192</v>
      </c>
      <c r="O80" s="140" t="s">
        <v>426</v>
      </c>
      <c r="P80" s="137"/>
      <c r="Q80" s="137"/>
      <c r="R80" s="137"/>
      <c r="S80" s="137"/>
    </row>
    <row r="81" spans="1:20" outlineLevel="4">
      <c r="A81" s="144" t="s">
        <v>1237</v>
      </c>
      <c r="B81" s="9" t="s">
        <v>903</v>
      </c>
      <c r="C81" s="140"/>
      <c r="D81" s="9" t="s">
        <v>426</v>
      </c>
      <c r="E81" s="140"/>
      <c r="F81" s="140"/>
      <c r="G81" s="140"/>
      <c r="H81" s="140">
        <f t="shared" si="6"/>
        <v>1</v>
      </c>
      <c r="I81" s="140"/>
      <c r="J81" s="22" t="s">
        <v>305</v>
      </c>
      <c r="K81" s="91" t="str">
        <f t="shared" si="7"/>
        <v>e928</v>
      </c>
      <c r="L81" s="18" t="str">
        <f t="shared" si="8"/>
        <v>Contrats collectifs en Euros ou devises</v>
      </c>
      <c r="M81" s="137" t="s">
        <v>190</v>
      </c>
      <c r="N81" s="137" t="s">
        <v>192</v>
      </c>
      <c r="O81" s="140" t="s">
        <v>426</v>
      </c>
      <c r="P81" s="137"/>
      <c r="Q81" s="137"/>
      <c r="R81" s="137"/>
      <c r="S81" s="137"/>
      <c r="T81" s="137"/>
    </row>
    <row r="82" spans="1:20" outlineLevel="4">
      <c r="A82" s="144" t="s">
        <v>1236</v>
      </c>
      <c r="B82" s="9" t="s">
        <v>904</v>
      </c>
      <c r="C82" s="140"/>
      <c r="D82" s="9" t="s">
        <v>426</v>
      </c>
      <c r="E82" s="140"/>
      <c r="F82" s="140"/>
      <c r="G82" s="140"/>
      <c r="H82" s="140">
        <f t="shared" si="6"/>
        <v>1</v>
      </c>
      <c r="I82" s="140"/>
      <c r="J82" s="55" t="s">
        <v>130</v>
      </c>
      <c r="K82" s="91" t="str">
        <f t="shared" si="7"/>
        <v>e926</v>
      </c>
      <c r="L82" s="18" t="str">
        <f t="shared" si="8"/>
        <v>Contrats collectifs d'assurance en cas de décès [6]</v>
      </c>
      <c r="M82" s="137"/>
      <c r="N82" s="137" t="s">
        <v>192</v>
      </c>
      <c r="O82" s="140" t="s">
        <v>426</v>
      </c>
      <c r="P82" s="137"/>
      <c r="Q82" s="137"/>
      <c r="R82" s="137"/>
      <c r="S82" s="137"/>
      <c r="T82" s="137"/>
    </row>
    <row r="83" spans="1:20" outlineLevel="2">
      <c r="A83" s="144" t="s">
        <v>185</v>
      </c>
      <c r="B83" s="9" t="s">
        <v>905</v>
      </c>
      <c r="C83" s="140"/>
      <c r="D83" s="9" t="s">
        <v>426</v>
      </c>
      <c r="E83" s="140"/>
      <c r="F83" s="140"/>
      <c r="G83" s="140"/>
      <c r="H83" s="140">
        <f t="shared" si="6"/>
        <v>4</v>
      </c>
      <c r="I83" s="140"/>
      <c r="J83" s="55" t="s">
        <v>131</v>
      </c>
      <c r="K83" s="91" t="str">
        <f t="shared" si="7"/>
        <v>e927</v>
      </c>
      <c r="L83" s="18" t="str">
        <f t="shared" si="8"/>
        <v>Contrats collectifs d'assurance en cas de vie [7]</v>
      </c>
      <c r="M83" s="137"/>
      <c r="N83" s="137" t="s">
        <v>192</v>
      </c>
      <c r="O83" s="140" t="s">
        <v>426</v>
      </c>
      <c r="P83" s="137"/>
      <c r="Q83" s="137"/>
      <c r="R83" s="137"/>
      <c r="S83" s="137"/>
      <c r="T83" s="137"/>
    </row>
    <row r="84" spans="1:20" outlineLevel="3">
      <c r="A84" s="144" t="s">
        <v>1535</v>
      </c>
      <c r="B84" s="9" t="s">
        <v>906</v>
      </c>
      <c r="C84" s="140"/>
      <c r="D84" s="9" t="s">
        <v>426</v>
      </c>
      <c r="E84" s="140"/>
      <c r="F84" s="140"/>
      <c r="G84" s="140"/>
      <c r="H84" s="140">
        <f t="shared" si="6"/>
        <v>1</v>
      </c>
      <c r="I84" s="140"/>
      <c r="J84" s="22" t="s">
        <v>306</v>
      </c>
      <c r="K84" s="91" t="str">
        <f t="shared" si="7"/>
        <v>e935</v>
      </c>
      <c r="L84" s="18" t="str">
        <f t="shared" si="8"/>
        <v>Contrats en unités de compte</v>
      </c>
      <c r="M84" s="137" t="s">
        <v>190</v>
      </c>
      <c r="N84" s="137" t="s">
        <v>192</v>
      </c>
      <c r="O84" s="140" t="s">
        <v>426</v>
      </c>
      <c r="P84" s="137"/>
      <c r="Q84" s="137"/>
      <c r="R84" s="137"/>
      <c r="S84" s="137"/>
      <c r="T84" s="137"/>
    </row>
    <row r="85" spans="1:20" outlineLevel="4">
      <c r="A85" s="144" t="s">
        <v>224</v>
      </c>
      <c r="B85" s="9" t="s">
        <v>907</v>
      </c>
      <c r="C85" s="9"/>
      <c r="D85" s="9" t="s">
        <v>426</v>
      </c>
      <c r="E85" s="9"/>
      <c r="F85" s="9"/>
      <c r="G85" s="9"/>
      <c r="H85" s="140">
        <f t="shared" si="6"/>
        <v>1</v>
      </c>
      <c r="I85" s="140"/>
      <c r="J85" s="55" t="s">
        <v>132</v>
      </c>
      <c r="K85" s="91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M85" s="137"/>
      <c r="N85" s="137" t="s">
        <v>192</v>
      </c>
      <c r="O85" s="140" t="s">
        <v>426</v>
      </c>
      <c r="P85" s="137"/>
      <c r="Q85" s="137"/>
      <c r="R85" s="137"/>
      <c r="S85" s="137"/>
      <c r="T85" s="137"/>
    </row>
    <row r="86" spans="1:20" outlineLevel="4">
      <c r="A86" s="144" t="s">
        <v>146</v>
      </c>
      <c r="B86" s="9" t="s">
        <v>1083</v>
      </c>
      <c r="C86" s="9"/>
      <c r="D86" s="9" t="s">
        <v>426</v>
      </c>
      <c r="E86" s="9"/>
      <c r="F86" s="9"/>
      <c r="G86" s="9"/>
      <c r="H86" s="140">
        <f t="shared" si="6"/>
        <v>4</v>
      </c>
      <c r="I86" s="140"/>
      <c r="J86" s="55" t="s">
        <v>133</v>
      </c>
      <c r="K86" s="91" t="str">
        <f t="shared" si="7"/>
        <v>e931</v>
      </c>
      <c r="L86" s="18" t="str">
        <f t="shared" si="8"/>
        <v>Contrats d'assurance vie ou de capitalisation en unités de compte à primes périodiques [9]</v>
      </c>
      <c r="M86" s="137"/>
      <c r="N86" s="137" t="s">
        <v>192</v>
      </c>
      <c r="O86" s="140" t="s">
        <v>426</v>
      </c>
      <c r="P86" s="137"/>
      <c r="Q86" s="137"/>
      <c r="R86" s="137"/>
      <c r="S86" s="137"/>
      <c r="T86" s="137"/>
    </row>
    <row r="87" spans="1:20" outlineLevel="2">
      <c r="A87" s="144" t="s">
        <v>225</v>
      </c>
      <c r="B87" s="9" t="s">
        <v>281</v>
      </c>
      <c r="C87" s="9"/>
      <c r="D87" s="9" t="s">
        <v>243</v>
      </c>
      <c r="E87" s="9"/>
      <c r="F87" s="9"/>
      <c r="G87" s="9"/>
      <c r="H87" s="140">
        <f t="shared" si="6"/>
        <v>1</v>
      </c>
      <c r="I87" s="140"/>
      <c r="J87" s="22" t="s">
        <v>2714</v>
      </c>
      <c r="K87" s="91" t="str">
        <f t="shared" si="7"/>
        <v>e1277</v>
      </c>
      <c r="L87" s="18" t="str">
        <f t="shared" si="8"/>
        <v>Contrats collectifs relevant de l'article L. 441-1 mais ne relevant pas des catégories 11, 12 ou 14 [10]</v>
      </c>
      <c r="M87" s="137"/>
      <c r="N87" s="137" t="s">
        <v>192</v>
      </c>
      <c r="O87" s="140" t="s">
        <v>426</v>
      </c>
      <c r="P87" s="137"/>
      <c r="T87" s="137"/>
    </row>
    <row r="88" spans="1:20" outlineLevel="3">
      <c r="A88" s="144" t="s">
        <v>315</v>
      </c>
      <c r="B88" s="9" t="s">
        <v>1134</v>
      </c>
      <c r="C88" s="9"/>
      <c r="D88" s="9" t="s">
        <v>426</v>
      </c>
      <c r="E88" s="9"/>
      <c r="F88" s="9"/>
      <c r="G88" s="9"/>
      <c r="H88" s="140">
        <f t="shared" si="6"/>
        <v>2</v>
      </c>
      <c r="I88" s="140"/>
      <c r="J88" s="55" t="s">
        <v>2719</v>
      </c>
      <c r="K88" s="91" t="str">
        <f t="shared" si="7"/>
        <v>e1278</v>
      </c>
      <c r="L88" s="18" t="str">
        <f t="shared" si="8"/>
        <v>Engagement PER (Contrats collectifs relevant de l'article L. 441-1 mais ne relevant pas des catégories 11, 12 ou 14) [10]</v>
      </c>
      <c r="M88" s="137"/>
      <c r="N88" s="137" t="s">
        <v>192</v>
      </c>
      <c r="O88" s="140" t="s">
        <v>426</v>
      </c>
      <c r="P88" s="137"/>
      <c r="Q88" s="137"/>
      <c r="R88" s="137"/>
      <c r="S88" s="137"/>
      <c r="T88" s="137"/>
    </row>
    <row r="89" spans="1:20" outlineLevel="3">
      <c r="A89" s="144" t="s">
        <v>307</v>
      </c>
      <c r="B89" s="9" t="s">
        <v>1241</v>
      </c>
      <c r="C89" s="9"/>
      <c r="D89" s="9" t="s">
        <v>426</v>
      </c>
      <c r="E89" s="9"/>
      <c r="F89" s="9"/>
      <c r="G89" s="9"/>
      <c r="H89" s="140">
        <f t="shared" si="6"/>
        <v>3</v>
      </c>
      <c r="I89" s="140"/>
      <c r="J89" s="55" t="s">
        <v>2720</v>
      </c>
      <c r="K89" s="91" t="str">
        <f t="shared" si="7"/>
        <v>e1279</v>
      </c>
      <c r="L89" s="18" t="str">
        <f t="shared" si="8"/>
        <v>Hors engagement PER (Contrats collectifs relevant de l'article L. 441-1 mais ne relevant pas des catégories 11, 12 ou 14) [10]</v>
      </c>
      <c r="M89" s="137"/>
      <c r="N89" s="137" t="s">
        <v>192</v>
      </c>
      <c r="O89" s="140" t="s">
        <v>426</v>
      </c>
      <c r="P89" s="137"/>
      <c r="Q89" s="137"/>
      <c r="R89" s="137"/>
      <c r="S89" s="137"/>
      <c r="T89" s="137"/>
    </row>
    <row r="90" spans="1:20" outlineLevel="3">
      <c r="A90" s="144" t="s">
        <v>308</v>
      </c>
      <c r="B90" s="9" t="s">
        <v>1242</v>
      </c>
      <c r="C90" s="9"/>
      <c r="D90" s="9" t="s">
        <v>426</v>
      </c>
      <c r="E90" s="9"/>
      <c r="F90" s="9"/>
      <c r="G90" s="9"/>
      <c r="H90" s="140">
        <f t="shared" si="6"/>
        <v>5</v>
      </c>
      <c r="I90" s="140"/>
      <c r="J90" s="22" t="s">
        <v>2789</v>
      </c>
      <c r="K90" s="91" t="str">
        <f t="shared" si="7"/>
        <v>e1280</v>
      </c>
      <c r="L90" s="18" t="str">
        <f t="shared" si="8"/>
        <v>Contrats relevant de l'article L. 144-2 [11]</v>
      </c>
      <c r="M90" s="137" t="s">
        <v>190</v>
      </c>
      <c r="N90" s="137" t="s">
        <v>192</v>
      </c>
      <c r="O90" s="140" t="s">
        <v>426</v>
      </c>
      <c r="P90" s="137"/>
      <c r="T90" s="137"/>
    </row>
    <row r="91" spans="1:20" outlineLevel="3">
      <c r="A91" s="144" t="s">
        <v>60</v>
      </c>
      <c r="B91" s="9" t="s">
        <v>1359</v>
      </c>
      <c r="C91" s="9"/>
      <c r="D91" s="9" t="s">
        <v>426</v>
      </c>
      <c r="E91" s="9"/>
      <c r="F91" s="9"/>
      <c r="G91" s="9"/>
      <c r="H91" s="140">
        <f t="shared" si="6"/>
        <v>6</v>
      </c>
      <c r="I91" s="140"/>
      <c r="J91" s="55" t="s">
        <v>309</v>
      </c>
      <c r="K91" s="91" t="str">
        <f t="shared" si="7"/>
        <v>e918</v>
      </c>
      <c r="L91" s="18" t="str">
        <f t="shared" si="8"/>
        <v>Branche 26 [PERP]</v>
      </c>
      <c r="M91" s="137"/>
      <c r="N91" s="137" t="s">
        <v>192</v>
      </c>
      <c r="O91" s="140" t="s">
        <v>426</v>
      </c>
      <c r="P91" s="137"/>
      <c r="T91" s="137"/>
    </row>
    <row r="92" spans="1:20">
      <c r="A92" s="144" t="s">
        <v>548</v>
      </c>
      <c r="B92" s="9" t="s">
        <v>1360</v>
      </c>
      <c r="C92" s="9"/>
      <c r="D92" s="9" t="s">
        <v>426</v>
      </c>
      <c r="E92" s="9"/>
      <c r="F92" s="9"/>
      <c r="G92" s="9"/>
      <c r="H92" s="140">
        <f t="shared" si="6"/>
        <v>5</v>
      </c>
      <c r="I92" s="140"/>
      <c r="J92" s="55" t="s">
        <v>310</v>
      </c>
      <c r="K92" s="91" t="str">
        <f t="shared" si="7"/>
        <v>e957</v>
      </c>
      <c r="L92" s="18" t="str">
        <f t="shared" si="8"/>
        <v>Garanties donnant lieu à provision de diversification dit " Eurocroissance" [PERP]</v>
      </c>
      <c r="M92" s="137"/>
      <c r="N92" s="137" t="s">
        <v>192</v>
      </c>
      <c r="O92" s="140" t="s">
        <v>426</v>
      </c>
      <c r="P92" s="137"/>
      <c r="T92" s="137"/>
    </row>
    <row r="93" spans="1:20" outlineLevel="1">
      <c r="A93" s="144" t="s">
        <v>403</v>
      </c>
      <c r="B93" s="9" t="s">
        <v>1361</v>
      </c>
      <c r="C93" s="9"/>
      <c r="D93" s="9" t="s">
        <v>426</v>
      </c>
      <c r="E93" s="9"/>
      <c r="F93" s="9"/>
      <c r="G93" s="9"/>
      <c r="H93" s="140">
        <f t="shared" si="6"/>
        <v>1</v>
      </c>
      <c r="I93" s="140"/>
      <c r="J93" s="55" t="s">
        <v>313</v>
      </c>
      <c r="K93" s="91" t="str">
        <f t="shared" si="7"/>
        <v>e913</v>
      </c>
      <c r="L93" s="18" t="str">
        <f t="shared" si="8"/>
        <v>Autres Euros [PERP]</v>
      </c>
      <c r="M93" s="137"/>
      <c r="N93" s="137" t="s">
        <v>192</v>
      </c>
      <c r="O93" s="140" t="s">
        <v>426</v>
      </c>
      <c r="P93" s="137"/>
      <c r="T93" s="137"/>
    </row>
    <row r="94" spans="1:20" outlineLevel="2">
      <c r="A94" s="144" t="s">
        <v>180</v>
      </c>
      <c r="B94" s="9" t="s">
        <v>1362</v>
      </c>
      <c r="C94" s="9"/>
      <c r="D94" s="9" t="s">
        <v>426</v>
      </c>
      <c r="E94" s="9"/>
      <c r="F94" s="9"/>
      <c r="G94" s="9"/>
      <c r="H94" s="140">
        <f t="shared" si="6"/>
        <v>1</v>
      </c>
      <c r="I94" s="140"/>
      <c r="J94" s="55" t="s">
        <v>307</v>
      </c>
      <c r="K94" s="91" t="str">
        <f t="shared" si="7"/>
        <v>e989</v>
      </c>
      <c r="L94" s="18" t="str">
        <f t="shared" si="8"/>
        <v>UC [PERP]</v>
      </c>
      <c r="M94" s="137"/>
      <c r="N94" s="137" t="s">
        <v>192</v>
      </c>
      <c r="O94" s="140" t="s">
        <v>426</v>
      </c>
      <c r="P94" s="137"/>
      <c r="T94" s="137"/>
    </row>
    <row r="95" spans="1:20" ht="19.2" customHeight="1" outlineLevel="3">
      <c r="A95" s="93" t="s">
        <v>1453</v>
      </c>
      <c r="B95" s="9" t="s">
        <v>1480</v>
      </c>
      <c r="C95" s="137"/>
      <c r="D95" s="9" t="s">
        <v>426</v>
      </c>
      <c r="E95" s="9"/>
      <c r="F95" s="9"/>
      <c r="G95" s="9"/>
      <c r="H95" s="140">
        <f t="shared" si="6"/>
        <v>1</v>
      </c>
      <c r="I95" s="140"/>
      <c r="J95" s="22" t="s">
        <v>2790</v>
      </c>
      <c r="K95" s="91" t="str">
        <f t="shared" si="7"/>
        <v>e1281</v>
      </c>
      <c r="L95" s="18" t="str">
        <f t="shared" si="8"/>
        <v>Contrats relevant d’une comptabilité auxiliaire d’affectation mentionnée au premier alinéa de l’article L. 143-4 mais pas de la catégorie 11 ou 14 [12]</v>
      </c>
      <c r="M95" s="137" t="s">
        <v>190</v>
      </c>
      <c r="N95" s="137" t="s">
        <v>192</v>
      </c>
      <c r="O95" s="140" t="s">
        <v>426</v>
      </c>
      <c r="P95" s="137"/>
      <c r="Q95" s="140"/>
      <c r="R95" s="140"/>
      <c r="S95" s="140"/>
      <c r="T95" s="137"/>
    </row>
    <row r="96" spans="1:20" outlineLevel="4">
      <c r="A96" s="93" t="s">
        <v>1454</v>
      </c>
      <c r="B96" s="9" t="s">
        <v>1481</v>
      </c>
      <c r="C96" s="137"/>
      <c r="D96" s="9" t="s">
        <v>426</v>
      </c>
      <c r="E96" s="9"/>
      <c r="F96" s="9"/>
      <c r="G96" s="9"/>
      <c r="H96" s="140">
        <f t="shared" si="6"/>
        <v>1</v>
      </c>
      <c r="J96" s="55" t="s">
        <v>311</v>
      </c>
      <c r="K96" s="91" t="str">
        <f t="shared" si="7"/>
        <v>e919</v>
      </c>
      <c r="L96" s="18" t="str">
        <f t="shared" si="8"/>
        <v>Branche 26 [RPS]</v>
      </c>
      <c r="M96" s="137"/>
      <c r="N96" s="137" t="s">
        <v>192</v>
      </c>
      <c r="O96" s="140" t="s">
        <v>426</v>
      </c>
      <c r="P96" s="137"/>
      <c r="Q96" s="140"/>
      <c r="R96" s="140"/>
      <c r="S96" s="140"/>
      <c r="T96" s="137"/>
    </row>
    <row r="97" spans="1:21" outlineLevel="5">
      <c r="A97" s="9" t="s">
        <v>1455</v>
      </c>
      <c r="B97" s="9" t="s">
        <v>1482</v>
      </c>
      <c r="C97" s="137"/>
      <c r="D97" s="9" t="s">
        <v>426</v>
      </c>
      <c r="E97" s="9"/>
      <c r="F97" s="9"/>
      <c r="G97" s="9"/>
      <c r="H97" s="140">
        <f t="shared" si="6"/>
        <v>3</v>
      </c>
      <c r="J97" s="55" t="s">
        <v>508</v>
      </c>
      <c r="K97" s="91" t="str">
        <f t="shared" si="7"/>
        <v>e958</v>
      </c>
      <c r="L97" s="18" t="str">
        <f t="shared" si="8"/>
        <v>Garanties donnant lieu à provision de diversification dit " Eurocroissance" [RPS]</v>
      </c>
      <c r="M97" s="137"/>
      <c r="N97" s="137" t="s">
        <v>192</v>
      </c>
      <c r="O97" s="140" t="s">
        <v>426</v>
      </c>
      <c r="P97" s="137"/>
      <c r="Q97" s="140"/>
      <c r="R97" s="140"/>
      <c r="S97" s="140"/>
      <c r="T97" s="137"/>
      <c r="U97" s="137"/>
    </row>
    <row r="98" spans="1:21" outlineLevel="6">
      <c r="A98" s="9" t="s">
        <v>1456</v>
      </c>
      <c r="B98" s="9" t="s">
        <v>1483</v>
      </c>
      <c r="C98" s="137"/>
      <c r="D98" s="9" t="s">
        <v>426</v>
      </c>
      <c r="E98" s="9"/>
      <c r="F98" s="9"/>
      <c r="G98" s="9"/>
      <c r="H98" s="140">
        <f t="shared" si="6"/>
        <v>3</v>
      </c>
      <c r="I98" s="137"/>
      <c r="J98" s="55" t="s">
        <v>312</v>
      </c>
      <c r="K98" s="91" t="str">
        <f t="shared" si="7"/>
        <v>e914</v>
      </c>
      <c r="L98" s="18" t="str">
        <f t="shared" si="8"/>
        <v>Autres Euros [RPS]</v>
      </c>
      <c r="M98" s="137"/>
      <c r="N98" s="137" t="s">
        <v>192</v>
      </c>
      <c r="O98" s="140" t="s">
        <v>426</v>
      </c>
      <c r="P98" s="137"/>
      <c r="Q98" s="140"/>
      <c r="R98" s="140"/>
      <c r="S98" s="140"/>
      <c r="T98" s="137"/>
      <c r="U98" s="137"/>
    </row>
    <row r="99" spans="1:21" outlineLevel="6">
      <c r="A99" s="9" t="s">
        <v>1457</v>
      </c>
      <c r="B99" s="9" t="s">
        <v>1484</v>
      </c>
      <c r="C99" s="137"/>
      <c r="D99" s="9" t="s">
        <v>426</v>
      </c>
      <c r="E99" s="9"/>
      <c r="F99" s="9"/>
      <c r="G99" s="9"/>
      <c r="H99" s="140">
        <f t="shared" si="6"/>
        <v>3</v>
      </c>
      <c r="I99" s="137"/>
      <c r="J99" s="55" t="s">
        <v>308</v>
      </c>
      <c r="K99" s="91" t="str">
        <f t="shared" si="7"/>
        <v>e990</v>
      </c>
      <c r="L99" s="18" t="str">
        <f t="shared" si="8"/>
        <v>UC [RPS]</v>
      </c>
      <c r="M99" s="137"/>
      <c r="N99" s="137" t="s">
        <v>192</v>
      </c>
      <c r="O99" s="140" t="s">
        <v>426</v>
      </c>
      <c r="P99" s="137"/>
      <c r="Q99" s="140"/>
      <c r="R99" s="140"/>
      <c r="S99" s="140"/>
      <c r="T99" s="137"/>
      <c r="U99" s="137"/>
    </row>
    <row r="100" spans="1:21" outlineLevel="6">
      <c r="A100" s="9" t="s">
        <v>1458</v>
      </c>
      <c r="B100" s="9" t="s">
        <v>982</v>
      </c>
      <c r="C100" s="137"/>
      <c r="D100" s="9" t="s">
        <v>426</v>
      </c>
      <c r="E100" s="9"/>
      <c r="F100" s="9"/>
      <c r="G100" s="9"/>
      <c r="H100" s="140">
        <f t="shared" si="6"/>
        <v>3</v>
      </c>
      <c r="I100" s="137"/>
      <c r="J100" s="22" t="s">
        <v>2726</v>
      </c>
      <c r="K100" s="91" t="str">
        <f t="shared" si="7"/>
        <v>e1282</v>
      </c>
      <c r="L100" s="18" t="str">
        <f t="shared" si="8"/>
        <v>Contrats relevant de l'article L. 134-1 mais pas des catégories 11 ou 12 [13]</v>
      </c>
      <c r="M100" s="137"/>
      <c r="N100" s="137" t="s">
        <v>192</v>
      </c>
      <c r="O100" s="140" t="s">
        <v>426</v>
      </c>
      <c r="P100" s="137"/>
      <c r="Q100" s="140"/>
      <c r="R100" s="140"/>
      <c r="S100" s="140"/>
      <c r="T100" s="137"/>
      <c r="U100" s="137"/>
    </row>
    <row r="101" spans="1:21" outlineLevel="6">
      <c r="A101" s="9" t="s">
        <v>2415</v>
      </c>
      <c r="B101" s="9" t="s">
        <v>983</v>
      </c>
      <c r="C101" s="137"/>
      <c r="D101" s="9" t="s">
        <v>426</v>
      </c>
      <c r="E101" s="9"/>
      <c r="F101" s="9"/>
      <c r="G101" s="9"/>
      <c r="H101" s="140">
        <f t="shared" si="6"/>
        <v>1</v>
      </c>
      <c r="I101" s="137"/>
      <c r="J101" s="55" t="s">
        <v>2727</v>
      </c>
      <c r="K101" s="91" t="str">
        <f t="shared" si="7"/>
        <v>e1283</v>
      </c>
      <c r="L101" s="18" t="str">
        <f t="shared" si="8"/>
        <v>Engagement PER (Contrats relevant de l'article L. 134-1 mais pas des catégories 11 ou 12) [13]</v>
      </c>
      <c r="M101" s="137"/>
      <c r="N101" s="137" t="s">
        <v>192</v>
      </c>
      <c r="O101" s="140" t="s">
        <v>426</v>
      </c>
      <c r="P101" s="137"/>
      <c r="Q101" s="140"/>
      <c r="R101" s="140"/>
      <c r="S101" s="140"/>
      <c r="T101" s="137"/>
      <c r="U101" s="137"/>
    </row>
    <row r="102" spans="1:21" outlineLevel="6">
      <c r="A102" s="9" t="s">
        <v>1459</v>
      </c>
      <c r="B102" s="9" t="s">
        <v>984</v>
      </c>
      <c r="C102" s="137"/>
      <c r="D102" s="9" t="s">
        <v>426</v>
      </c>
      <c r="E102" s="9"/>
      <c r="F102" s="9"/>
      <c r="G102" s="9"/>
      <c r="H102" s="140">
        <f t="shared" si="6"/>
        <v>1</v>
      </c>
      <c r="I102" s="137"/>
      <c r="J102" s="55" t="s">
        <v>2728</v>
      </c>
      <c r="K102" s="91" t="str">
        <f t="shared" si="7"/>
        <v>e1284</v>
      </c>
      <c r="L102" s="18" t="str">
        <f t="shared" si="8"/>
        <v>Hors engagement PER (Contrats relevant de l'article L. 134-1 mais pas des catégories 11 ou 12) [13]</v>
      </c>
      <c r="M102" s="137"/>
      <c r="N102" s="137" t="s">
        <v>192</v>
      </c>
      <c r="O102" s="140" t="s">
        <v>426</v>
      </c>
      <c r="P102" s="137"/>
      <c r="Q102" s="140"/>
      <c r="R102" s="140"/>
      <c r="S102" s="140"/>
      <c r="T102" s="137"/>
      <c r="U102" s="137"/>
    </row>
    <row r="103" spans="1:21" outlineLevel="5">
      <c r="A103" s="9" t="s">
        <v>1460</v>
      </c>
      <c r="B103" s="9" t="s">
        <v>1169</v>
      </c>
      <c r="C103" s="137"/>
      <c r="D103" s="9" t="s">
        <v>426</v>
      </c>
      <c r="E103" s="9"/>
      <c r="F103" s="9"/>
      <c r="G103" s="9"/>
      <c r="H103" s="140">
        <f t="shared" si="6"/>
        <v>3</v>
      </c>
      <c r="I103" s="137"/>
      <c r="J103" s="22" t="s">
        <v>2729</v>
      </c>
      <c r="K103" s="91" t="str">
        <f t="shared" si="7"/>
        <v>e1285</v>
      </c>
      <c r="L103" s="18" t="str">
        <f t="shared" si="8"/>
        <v>Contrats relevant d’une comptabilité auxiliaire d’affectation mentionnée au premier alinéa de l’article L. 142-4 mais pas de la catégorie 11 [14]</v>
      </c>
      <c r="M103" s="137"/>
      <c r="N103" s="137" t="s">
        <v>192</v>
      </c>
      <c r="O103" s="140" t="s">
        <v>426</v>
      </c>
      <c r="P103" s="137"/>
      <c r="Q103" s="140"/>
      <c r="R103" s="140"/>
      <c r="S103" s="140"/>
      <c r="T103" s="137"/>
      <c r="U103" s="137"/>
    </row>
    <row r="104" spans="1:21" outlineLevel="6">
      <c r="A104" s="9" t="s">
        <v>1461</v>
      </c>
      <c r="B104" s="9" t="s">
        <v>1489</v>
      </c>
      <c r="C104" s="137"/>
      <c r="D104" s="9" t="s">
        <v>426</v>
      </c>
      <c r="E104" s="9"/>
      <c r="F104" s="9"/>
      <c r="G104" s="9"/>
      <c r="H104" s="140">
        <f t="shared" si="6"/>
        <v>3</v>
      </c>
      <c r="I104" s="137"/>
      <c r="J104" s="55" t="s">
        <v>2730</v>
      </c>
      <c r="K104" s="91" t="str">
        <f t="shared" ref="K104:K133" si="9">VLOOKUP(J104,$A$1:$I$311,2,FALSE)</f>
        <v>e1286</v>
      </c>
      <c r="L104" s="18" t="str">
        <f t="shared" ref="L104:L133" si="10">J104</f>
        <v>Euros (Contrats relevant d’une comptabilité auxiliaire d’affectation mentionnée au premier alinéa de l’article L. 142-4 mais pas de la catégorie 11) [14]</v>
      </c>
      <c r="M104" s="137"/>
      <c r="N104" s="137" t="s">
        <v>192</v>
      </c>
      <c r="O104" s="140" t="s">
        <v>426</v>
      </c>
      <c r="P104" s="137"/>
      <c r="Q104" s="140"/>
      <c r="R104" s="140"/>
      <c r="S104" s="140"/>
      <c r="T104" s="137"/>
      <c r="U104" s="137"/>
    </row>
    <row r="105" spans="1:21" outlineLevel="6">
      <c r="A105" s="9" t="s">
        <v>1462</v>
      </c>
      <c r="B105" s="9" t="s">
        <v>1490</v>
      </c>
      <c r="C105" s="137"/>
      <c r="D105" s="9" t="s">
        <v>426</v>
      </c>
      <c r="E105" s="9"/>
      <c r="F105" s="9"/>
      <c r="G105" s="9"/>
      <c r="H105" s="140">
        <f t="shared" si="6"/>
        <v>3</v>
      </c>
      <c r="I105" s="137"/>
      <c r="J105" s="55" t="s">
        <v>2731</v>
      </c>
      <c r="K105" s="91" t="str">
        <f t="shared" si="9"/>
        <v>e1287</v>
      </c>
      <c r="L105" s="18" t="str">
        <f t="shared" si="10"/>
        <v>UC (Contrats relevant d’une comptabilité auxiliaire d’affectation mentionnée au premier alinéa de l’article L. 142-4 mais pas de la catégorie 11) [14]</v>
      </c>
      <c r="M105" s="137"/>
      <c r="N105" s="137" t="s">
        <v>192</v>
      </c>
      <c r="O105" s="140" t="s">
        <v>426</v>
      </c>
      <c r="P105" s="137"/>
      <c r="Q105" s="140"/>
      <c r="R105" s="140"/>
      <c r="S105" s="140"/>
      <c r="T105" s="137"/>
      <c r="U105" s="137"/>
    </row>
    <row r="106" spans="1:21" outlineLevel="4">
      <c r="A106" s="9" t="s">
        <v>1463</v>
      </c>
      <c r="B106" s="9" t="s">
        <v>1491</v>
      </c>
      <c r="C106" s="137"/>
      <c r="D106" s="9" t="s">
        <v>426</v>
      </c>
      <c r="E106" s="9"/>
      <c r="F106" s="9"/>
      <c r="G106" s="9"/>
      <c r="H106" s="140">
        <f t="shared" si="6"/>
        <v>1</v>
      </c>
      <c r="I106" s="137"/>
      <c r="J106" s="46" t="s">
        <v>61</v>
      </c>
      <c r="K106" s="91" t="str">
        <f t="shared" si="9"/>
        <v>e968</v>
      </c>
      <c r="L106" s="18" t="str">
        <f t="shared" si="10"/>
        <v>Non Vie</v>
      </c>
      <c r="M106" s="137" t="s">
        <v>190</v>
      </c>
      <c r="N106" s="137" t="s">
        <v>192</v>
      </c>
      <c r="O106" s="140" t="s">
        <v>426</v>
      </c>
      <c r="P106" s="137"/>
      <c r="Q106" s="137"/>
      <c r="R106" s="137"/>
      <c r="S106" s="137"/>
      <c r="T106" s="137"/>
      <c r="U106" s="137"/>
    </row>
    <row r="107" spans="1:21" outlineLevel="5">
      <c r="A107" s="140" t="s">
        <v>1464</v>
      </c>
      <c r="B107" s="9" t="s">
        <v>1492</v>
      </c>
      <c r="D107" s="9" t="s">
        <v>426</v>
      </c>
      <c r="E107" s="9"/>
      <c r="F107" s="9"/>
      <c r="G107" s="9"/>
      <c r="H107" s="140">
        <f t="shared" si="6"/>
        <v>1</v>
      </c>
      <c r="J107" s="22" t="s">
        <v>331</v>
      </c>
      <c r="K107" s="91" t="str">
        <f t="shared" si="9"/>
        <v>e970</v>
      </c>
      <c r="L107" s="18" t="str">
        <f t="shared" si="10"/>
        <v>Non Vie [20-31]</v>
      </c>
      <c r="M107" s="137" t="s">
        <v>190</v>
      </c>
      <c r="N107" s="137" t="s">
        <v>192</v>
      </c>
      <c r="O107" s="140" t="s">
        <v>426</v>
      </c>
      <c r="P107" s="137"/>
      <c r="Q107" s="137"/>
      <c r="R107" s="137"/>
      <c r="S107" s="137"/>
    </row>
    <row r="108" spans="1:21" outlineLevel="5">
      <c r="A108" s="140" t="s">
        <v>1465</v>
      </c>
      <c r="B108" s="9" t="s">
        <v>1493</v>
      </c>
      <c r="D108" s="9" t="s">
        <v>426</v>
      </c>
      <c r="E108" s="9"/>
      <c r="F108" s="9"/>
      <c r="G108" s="9"/>
      <c r="H108" s="140">
        <f t="shared" si="6"/>
        <v>1</v>
      </c>
      <c r="J108" s="55" t="s">
        <v>1839</v>
      </c>
      <c r="K108" s="91" t="str">
        <f t="shared" si="9"/>
        <v>e946</v>
      </c>
      <c r="L108" s="18" t="str">
        <f t="shared" si="10"/>
        <v>Dommages corporels (contrats individuels et collectifs) [20-21]</v>
      </c>
      <c r="M108" s="137" t="s">
        <v>190</v>
      </c>
      <c r="N108" s="137" t="s">
        <v>192</v>
      </c>
      <c r="O108" s="140" t="s">
        <v>426</v>
      </c>
      <c r="P108" s="137"/>
      <c r="Q108" s="137"/>
      <c r="R108" s="137"/>
      <c r="S108" s="137"/>
    </row>
    <row r="109" spans="1:21" outlineLevel="3">
      <c r="A109" s="140" t="s">
        <v>1466</v>
      </c>
      <c r="B109" s="9" t="s">
        <v>1494</v>
      </c>
      <c r="D109" s="9" t="s">
        <v>426</v>
      </c>
      <c r="E109" s="9"/>
      <c r="F109" s="9"/>
      <c r="G109" s="9"/>
      <c r="H109" s="140">
        <f t="shared" si="6"/>
        <v>3</v>
      </c>
      <c r="J109" s="69" t="s">
        <v>630</v>
      </c>
      <c r="K109" s="91" t="str">
        <f t="shared" si="9"/>
        <v>e947</v>
      </c>
      <c r="L109" s="18" t="str">
        <f t="shared" si="10"/>
        <v>Dommages corporels (contrats individuels) [20]</v>
      </c>
      <c r="M109" s="137" t="s">
        <v>190</v>
      </c>
      <c r="N109" s="137" t="s">
        <v>192</v>
      </c>
      <c r="O109" s="140" t="s">
        <v>426</v>
      </c>
      <c r="P109" s="137"/>
      <c r="Q109" s="137"/>
      <c r="R109" s="137"/>
      <c r="S109" s="137"/>
    </row>
    <row r="110" spans="1:21" outlineLevel="4">
      <c r="A110" s="140" t="s">
        <v>1467</v>
      </c>
      <c r="B110" s="9" t="s">
        <v>1495</v>
      </c>
      <c r="D110" s="9" t="s">
        <v>426</v>
      </c>
      <c r="E110" s="9"/>
      <c r="F110" s="9"/>
      <c r="G110" s="9"/>
      <c r="H110" s="140">
        <f t="shared" si="6"/>
        <v>1</v>
      </c>
      <c r="J110" s="70" t="s">
        <v>316</v>
      </c>
      <c r="K110" s="91" t="str">
        <f t="shared" si="9"/>
        <v>e962</v>
      </c>
      <c r="L110" s="18" t="str">
        <f t="shared" si="10"/>
        <v>Garanties frais de soins [201]</v>
      </c>
      <c r="M110" s="137"/>
      <c r="N110" s="137" t="s">
        <v>192</v>
      </c>
      <c r="O110" s="140" t="s">
        <v>426</v>
      </c>
      <c r="P110" s="137"/>
      <c r="Q110" s="137"/>
      <c r="R110" s="137"/>
      <c r="S110" s="137"/>
    </row>
    <row r="111" spans="1:21" outlineLevel="4">
      <c r="A111" s="140" t="s">
        <v>1468</v>
      </c>
      <c r="B111" s="9" t="s">
        <v>1496</v>
      </c>
      <c r="D111" s="9" t="s">
        <v>426</v>
      </c>
      <c r="E111" s="140"/>
      <c r="F111" s="140"/>
      <c r="G111" s="140"/>
      <c r="H111" s="140">
        <f t="shared" si="6"/>
        <v>1</v>
      </c>
      <c r="J111" s="70" t="s">
        <v>317</v>
      </c>
      <c r="K111" s="91" t="str">
        <f t="shared" si="9"/>
        <v>e916</v>
      </c>
      <c r="L111" s="18" t="str">
        <f t="shared" si="10"/>
        <v>Autres garanties [202]</v>
      </c>
      <c r="M111" s="137"/>
      <c r="N111" s="137" t="s">
        <v>192</v>
      </c>
      <c r="O111" s="140" t="s">
        <v>426</v>
      </c>
      <c r="P111" s="137"/>
      <c r="Q111" s="137"/>
      <c r="R111" s="137"/>
      <c r="S111" s="137"/>
    </row>
    <row r="112" spans="1:21" outlineLevel="2">
      <c r="A112" s="140" t="s">
        <v>1469</v>
      </c>
      <c r="B112" s="9" t="s">
        <v>1497</v>
      </c>
      <c r="D112" s="9" t="s">
        <v>426</v>
      </c>
      <c r="E112" s="140"/>
      <c r="F112" s="140"/>
      <c r="G112" s="140"/>
      <c r="H112" s="140">
        <f t="shared" si="6"/>
        <v>1</v>
      </c>
      <c r="J112" s="69" t="s">
        <v>631</v>
      </c>
      <c r="K112" s="91" t="str">
        <f t="shared" si="9"/>
        <v>e945</v>
      </c>
      <c r="L112" s="18" t="str">
        <f t="shared" si="10"/>
        <v>Dommages corporels (contrats collectifs) [21]</v>
      </c>
      <c r="M112" s="137" t="s">
        <v>190</v>
      </c>
      <c r="N112" s="137" t="s">
        <v>192</v>
      </c>
      <c r="O112" s="140" t="s">
        <v>426</v>
      </c>
      <c r="P112" s="137"/>
      <c r="Q112" s="137"/>
      <c r="R112" s="137"/>
      <c r="S112" s="137"/>
      <c r="U112" s="137"/>
    </row>
    <row r="113" spans="1:21">
      <c r="A113" s="140" t="s">
        <v>1470</v>
      </c>
      <c r="B113" s="9" t="s">
        <v>1498</v>
      </c>
      <c r="D113" s="9" t="s">
        <v>426</v>
      </c>
      <c r="E113" s="140"/>
      <c r="F113" s="140"/>
      <c r="G113" s="140"/>
      <c r="H113" s="140">
        <f t="shared" si="6"/>
        <v>3</v>
      </c>
      <c r="J113" s="70" t="s">
        <v>320</v>
      </c>
      <c r="K113" s="91" t="str">
        <f t="shared" si="9"/>
        <v>e963</v>
      </c>
      <c r="L113" s="18" t="str">
        <f t="shared" si="10"/>
        <v>Garanties frais de soins [211]</v>
      </c>
      <c r="M113" s="137"/>
      <c r="N113" s="137" t="s">
        <v>192</v>
      </c>
      <c r="O113" s="140" t="s">
        <v>426</v>
      </c>
      <c r="P113" s="137"/>
      <c r="Q113" s="137"/>
      <c r="R113" s="137"/>
      <c r="S113" s="137"/>
      <c r="U113" s="137"/>
    </row>
    <row r="114" spans="1:21" outlineLevel="1">
      <c r="A114" s="140" t="s">
        <v>1471</v>
      </c>
      <c r="B114" s="9" t="s">
        <v>1499</v>
      </c>
      <c r="D114" s="9" t="s">
        <v>426</v>
      </c>
      <c r="E114" s="140"/>
      <c r="F114" s="140"/>
      <c r="G114" s="140"/>
      <c r="H114" s="140">
        <f t="shared" si="6"/>
        <v>1</v>
      </c>
      <c r="J114" s="70" t="s">
        <v>321</v>
      </c>
      <c r="K114" s="91" t="str">
        <f t="shared" si="9"/>
        <v>e915</v>
      </c>
      <c r="L114" s="18" t="str">
        <f t="shared" si="10"/>
        <v>Autres garanties (dont incap. Inval) [212]</v>
      </c>
      <c r="M114" s="137"/>
      <c r="N114" s="137" t="s">
        <v>192</v>
      </c>
      <c r="O114" s="140" t="s">
        <v>426</v>
      </c>
      <c r="P114" s="137"/>
      <c r="Q114" s="137"/>
      <c r="R114" s="137"/>
      <c r="S114" s="137"/>
      <c r="U114" s="137"/>
    </row>
    <row r="115" spans="1:21" outlineLevel="2">
      <c r="A115" s="140" t="s">
        <v>1472</v>
      </c>
      <c r="B115" s="9" t="s">
        <v>1500</v>
      </c>
      <c r="D115" s="9" t="s">
        <v>426</v>
      </c>
      <c r="E115" s="140"/>
      <c r="F115" s="140"/>
      <c r="G115" s="140"/>
      <c r="H115" s="140">
        <f t="shared" si="6"/>
        <v>1</v>
      </c>
      <c r="J115" s="55" t="s">
        <v>226</v>
      </c>
      <c r="K115" s="91" t="str">
        <f t="shared" si="9"/>
        <v>e908</v>
      </c>
      <c r="L115" s="18" t="str">
        <f t="shared" si="10"/>
        <v>Automobile</v>
      </c>
      <c r="M115" s="137" t="s">
        <v>190</v>
      </c>
      <c r="N115" s="137" t="s">
        <v>192</v>
      </c>
      <c r="O115" s="140" t="s">
        <v>426</v>
      </c>
      <c r="P115" s="137"/>
      <c r="Q115" s="137"/>
      <c r="R115" s="137"/>
      <c r="S115" s="137"/>
      <c r="U115" s="137"/>
    </row>
    <row r="116" spans="1:21" outlineLevel="3">
      <c r="A116" s="140" t="s">
        <v>1473</v>
      </c>
      <c r="B116" s="9" t="s">
        <v>1501</v>
      </c>
      <c r="D116" s="9" t="s">
        <v>426</v>
      </c>
      <c r="E116" s="140"/>
      <c r="F116" s="140"/>
      <c r="G116" s="140"/>
      <c r="H116" s="140">
        <f t="shared" si="6"/>
        <v>1</v>
      </c>
      <c r="J116" s="69" t="s">
        <v>136</v>
      </c>
      <c r="K116" s="91" t="str">
        <f t="shared" si="9"/>
        <v>e910</v>
      </c>
      <c r="L116" s="18" t="str">
        <f t="shared" si="10"/>
        <v>Automobile (responsabilité civile) [22]</v>
      </c>
      <c r="M116" s="137"/>
      <c r="N116" s="137" t="s">
        <v>192</v>
      </c>
      <c r="O116" s="140" t="s">
        <v>426</v>
      </c>
      <c r="P116" s="137"/>
      <c r="Q116" s="137"/>
      <c r="R116" s="137"/>
      <c r="S116" s="137"/>
      <c r="U116" s="137"/>
    </row>
    <row r="117" spans="1:21" outlineLevel="3">
      <c r="A117" s="140" t="s">
        <v>1474</v>
      </c>
      <c r="B117" s="9" t="s">
        <v>1502</v>
      </c>
      <c r="D117" s="9" t="s">
        <v>426</v>
      </c>
      <c r="E117" s="140"/>
      <c r="F117" s="140"/>
      <c r="G117" s="140"/>
      <c r="H117" s="140">
        <f t="shared" si="6"/>
        <v>1</v>
      </c>
      <c r="J117" s="69" t="s">
        <v>137</v>
      </c>
      <c r="K117" s="91" t="str">
        <f t="shared" si="9"/>
        <v>e909</v>
      </c>
      <c r="L117" s="18" t="str">
        <f t="shared" si="10"/>
        <v>Automobile (dommages) [23]</v>
      </c>
      <c r="M117" s="137"/>
      <c r="N117" s="137" t="s">
        <v>192</v>
      </c>
      <c r="O117" s="140" t="s">
        <v>426</v>
      </c>
      <c r="P117" s="137"/>
      <c r="Q117" s="137"/>
      <c r="R117" s="137"/>
      <c r="S117" s="137"/>
      <c r="T117" s="137"/>
      <c r="U117" s="137"/>
    </row>
    <row r="118" spans="1:21" outlineLevel="3">
      <c r="A118" s="140" t="s">
        <v>1475</v>
      </c>
      <c r="B118" s="9" t="s">
        <v>1503</v>
      </c>
      <c r="D118" s="9" t="s">
        <v>426</v>
      </c>
      <c r="E118" s="140"/>
      <c r="F118" s="140"/>
      <c r="G118" s="140"/>
      <c r="H118" s="140">
        <f t="shared" si="6"/>
        <v>3</v>
      </c>
      <c r="J118" s="55" t="s">
        <v>329</v>
      </c>
      <c r="K118" s="91" t="str">
        <f t="shared" si="9"/>
        <v>e940</v>
      </c>
      <c r="L118" s="18" t="str">
        <f t="shared" si="10"/>
        <v>Dommages aux biens</v>
      </c>
      <c r="M118" s="137" t="s">
        <v>190</v>
      </c>
      <c r="N118" s="137" t="s">
        <v>192</v>
      </c>
      <c r="O118" s="140" t="s">
        <v>426</v>
      </c>
      <c r="P118" s="137"/>
      <c r="Q118" s="137"/>
      <c r="R118" s="137"/>
      <c r="S118" s="137"/>
      <c r="T118" s="137"/>
      <c r="U118" s="137"/>
    </row>
    <row r="119" spans="1:21" outlineLevel="3">
      <c r="A119" s="140" t="s">
        <v>1476</v>
      </c>
      <c r="B119" s="9" t="s">
        <v>1504</v>
      </c>
      <c r="D119" s="9" t="s">
        <v>426</v>
      </c>
      <c r="E119" s="140"/>
      <c r="F119" s="140"/>
      <c r="G119" s="140"/>
      <c r="H119" s="140">
        <f t="shared" si="6"/>
        <v>1</v>
      </c>
      <c r="J119" s="69" t="s">
        <v>138</v>
      </c>
      <c r="K119" s="91" t="str">
        <f t="shared" si="9"/>
        <v>e942</v>
      </c>
      <c r="L119" s="18" t="str">
        <f t="shared" si="10"/>
        <v>Dommages aux biens des particuliers [24]</v>
      </c>
      <c r="M119" s="137"/>
      <c r="N119" s="137" t="s">
        <v>192</v>
      </c>
      <c r="O119" s="140" t="s">
        <v>426</v>
      </c>
      <c r="R119" s="140"/>
      <c r="T119" s="137"/>
      <c r="U119" s="137"/>
    </row>
    <row r="120" spans="1:21" outlineLevel="3">
      <c r="A120" s="140" t="s">
        <v>1477</v>
      </c>
      <c r="B120" s="9" t="s">
        <v>1505</v>
      </c>
      <c r="D120" s="9" t="s">
        <v>426</v>
      </c>
      <c r="E120" s="140"/>
      <c r="F120" s="140"/>
      <c r="G120" s="140"/>
      <c r="H120" s="140">
        <f t="shared" si="6"/>
        <v>1</v>
      </c>
      <c r="J120" s="69" t="s">
        <v>330</v>
      </c>
      <c r="K120" s="91" t="str">
        <f t="shared" si="9"/>
        <v>e944</v>
      </c>
      <c r="L120" s="18" t="str">
        <f t="shared" si="10"/>
        <v>Dommages aux biens professionnels et agricoles [25-26]</v>
      </c>
      <c r="M120" s="137" t="s">
        <v>190</v>
      </c>
      <c r="N120" s="137" t="s">
        <v>192</v>
      </c>
      <c r="O120" s="140" t="s">
        <v>426</v>
      </c>
      <c r="T120" s="137"/>
      <c r="U120" s="137"/>
    </row>
    <row r="121" spans="1:21" outlineLevel="3">
      <c r="A121" s="140" t="s">
        <v>1478</v>
      </c>
      <c r="B121" s="9" t="s">
        <v>1506</v>
      </c>
      <c r="D121" s="9" t="s">
        <v>426</v>
      </c>
      <c r="E121" s="140"/>
      <c r="F121" s="140"/>
      <c r="G121" s="140"/>
      <c r="H121" s="140">
        <f t="shared" si="6"/>
        <v>1</v>
      </c>
      <c r="J121" s="70" t="s">
        <v>139</v>
      </c>
      <c r="K121" s="91" t="str">
        <f t="shared" si="9"/>
        <v>e943</v>
      </c>
      <c r="L121" s="18" t="str">
        <f t="shared" si="10"/>
        <v>Dommages aux biens professionnels [25]</v>
      </c>
      <c r="M121" s="137"/>
      <c r="N121" s="137" t="s">
        <v>192</v>
      </c>
      <c r="O121" s="140" t="s">
        <v>426</v>
      </c>
      <c r="T121" s="137"/>
      <c r="U121" s="137"/>
    </row>
    <row r="122" spans="1:21" outlineLevel="2">
      <c r="A122" s="140" t="s">
        <v>1479</v>
      </c>
      <c r="B122" s="9" t="s">
        <v>1507</v>
      </c>
      <c r="D122" s="9" t="s">
        <v>426</v>
      </c>
      <c r="E122" s="140"/>
      <c r="F122" s="140"/>
      <c r="G122" s="140"/>
      <c r="H122" s="140">
        <f t="shared" si="6"/>
        <v>1</v>
      </c>
      <c r="J122" s="70" t="s">
        <v>140</v>
      </c>
      <c r="K122" s="91" t="str">
        <f t="shared" si="9"/>
        <v>e941</v>
      </c>
      <c r="L122" s="18" t="str">
        <f t="shared" si="10"/>
        <v>Dommages aux biens agricoles [26]</v>
      </c>
      <c r="M122" s="137"/>
      <c r="N122" s="137" t="s">
        <v>192</v>
      </c>
      <c r="O122" s="140" t="s">
        <v>426</v>
      </c>
      <c r="T122" s="137"/>
      <c r="U122" s="137"/>
    </row>
    <row r="123" spans="1:21" outlineLevel="3">
      <c r="A123" s="140" t="s">
        <v>2416</v>
      </c>
      <c r="B123" s="9" t="s">
        <v>1524</v>
      </c>
      <c r="D123" s="9" t="s">
        <v>426</v>
      </c>
      <c r="E123" s="140"/>
      <c r="F123" s="140"/>
      <c r="G123" s="140"/>
      <c r="H123" s="140">
        <f t="shared" si="6"/>
        <v>3</v>
      </c>
      <c r="J123" s="55" t="s">
        <v>141</v>
      </c>
      <c r="K123" s="91" t="str">
        <f t="shared" si="9"/>
        <v>e922</v>
      </c>
      <c r="L123" s="18" t="str">
        <f t="shared" si="10"/>
        <v>Catastrophes naturelles [27]</v>
      </c>
      <c r="M123" s="137"/>
      <c r="N123" s="137" t="s">
        <v>192</v>
      </c>
      <c r="O123" s="140" t="s">
        <v>426</v>
      </c>
      <c r="T123" s="137"/>
      <c r="U123" s="137"/>
    </row>
    <row r="124" spans="1:21" outlineLevel="3">
      <c r="A124" s="140" t="s">
        <v>1518</v>
      </c>
      <c r="B124" s="9" t="s">
        <v>1515</v>
      </c>
      <c r="D124" s="100" t="s">
        <v>243</v>
      </c>
      <c r="E124" s="100"/>
      <c r="F124" s="100"/>
      <c r="G124" s="100"/>
      <c r="H124" s="140">
        <f t="shared" si="6"/>
        <v>2</v>
      </c>
      <c r="J124" s="55" t="s">
        <v>142</v>
      </c>
      <c r="K124" s="91" t="str">
        <f t="shared" si="9"/>
        <v>e980</v>
      </c>
      <c r="L124" s="18" t="str">
        <f t="shared" si="10"/>
        <v>Responsabilité civile générale [28]</v>
      </c>
      <c r="M124" s="137"/>
      <c r="N124" s="137" t="s">
        <v>192</v>
      </c>
      <c r="O124" s="140" t="s">
        <v>426</v>
      </c>
      <c r="T124" s="137"/>
      <c r="U124" s="137"/>
    </row>
    <row r="125" spans="1:21">
      <c r="A125" s="9" t="s">
        <v>1520</v>
      </c>
      <c r="B125" s="9" t="s">
        <v>1525</v>
      </c>
      <c r="C125" s="137"/>
      <c r="D125" s="9" t="s">
        <v>426</v>
      </c>
      <c r="E125" s="9"/>
      <c r="F125" s="9"/>
      <c r="G125" s="9"/>
      <c r="H125" s="140">
        <f t="shared" si="6"/>
        <v>1</v>
      </c>
      <c r="I125" s="137"/>
      <c r="J125" s="55" t="s">
        <v>143</v>
      </c>
      <c r="K125" s="91" t="str">
        <f t="shared" si="9"/>
        <v>e978</v>
      </c>
      <c r="L125" s="18" t="str">
        <f t="shared" si="10"/>
        <v>Protection juridique [29]</v>
      </c>
      <c r="M125" s="137"/>
      <c r="N125" s="137" t="s">
        <v>192</v>
      </c>
      <c r="O125" s="140" t="s">
        <v>426</v>
      </c>
      <c r="T125" s="137"/>
      <c r="U125" s="137"/>
    </row>
    <row r="126" spans="1:21" outlineLevel="1">
      <c r="A126" s="9" t="s">
        <v>1519</v>
      </c>
      <c r="B126" s="9" t="s">
        <v>1526</v>
      </c>
      <c r="C126" s="137"/>
      <c r="D126" s="9" t="s">
        <v>426</v>
      </c>
      <c r="E126" s="9"/>
      <c r="F126" s="9"/>
      <c r="G126" s="9"/>
      <c r="H126" s="140">
        <f t="shared" si="6"/>
        <v>1</v>
      </c>
      <c r="I126" s="137"/>
      <c r="J126" s="55" t="s">
        <v>144</v>
      </c>
      <c r="K126" s="91" t="str">
        <f t="shared" si="9"/>
        <v>e904</v>
      </c>
      <c r="L126" s="18" t="str">
        <f t="shared" si="10"/>
        <v>Assistance [30]</v>
      </c>
      <c r="M126" s="137"/>
      <c r="N126" s="137" t="s">
        <v>192</v>
      </c>
      <c r="O126" s="140" t="s">
        <v>426</v>
      </c>
      <c r="T126" s="137"/>
      <c r="U126" s="137"/>
    </row>
    <row r="127" spans="1:21" outlineLevel="2">
      <c r="A127" s="9" t="s">
        <v>1521</v>
      </c>
      <c r="B127" s="9" t="s">
        <v>1560</v>
      </c>
      <c r="C127" s="137"/>
      <c r="D127" s="9" t="s">
        <v>426</v>
      </c>
      <c r="E127" s="9"/>
      <c r="F127" s="9"/>
      <c r="G127" s="9"/>
      <c r="H127" s="140">
        <f t="shared" si="6"/>
        <v>1</v>
      </c>
      <c r="I127" s="137"/>
      <c r="J127" s="55" t="s">
        <v>145</v>
      </c>
      <c r="K127" s="91" t="str">
        <f t="shared" si="9"/>
        <v>e977</v>
      </c>
      <c r="L127" s="18" t="str">
        <f t="shared" si="10"/>
        <v>Pertes pécuniaires diverses [31]</v>
      </c>
      <c r="M127" s="137"/>
      <c r="N127" s="137" t="s">
        <v>192</v>
      </c>
      <c r="O127" s="140" t="s">
        <v>426</v>
      </c>
      <c r="T127" s="137"/>
      <c r="U127" s="137"/>
    </row>
    <row r="128" spans="1:21" outlineLevel="2">
      <c r="A128" s="9" t="s">
        <v>1522</v>
      </c>
      <c r="B128" s="9" t="s">
        <v>1561</v>
      </c>
      <c r="C128" s="137"/>
      <c r="D128" s="9" t="s">
        <v>426</v>
      </c>
      <c r="E128" s="9"/>
      <c r="F128" s="9"/>
      <c r="G128" s="9"/>
      <c r="H128" s="140">
        <f t="shared" si="6"/>
        <v>1</v>
      </c>
      <c r="I128" s="137"/>
      <c r="J128" s="22" t="s">
        <v>332</v>
      </c>
      <c r="K128" s="91" t="str">
        <f t="shared" si="9"/>
        <v>e971</v>
      </c>
      <c r="L128" s="18" t="str">
        <f t="shared" si="10"/>
        <v>Non Vie [34-38]</v>
      </c>
      <c r="M128" s="137" t="s">
        <v>190</v>
      </c>
      <c r="N128" s="137" t="s">
        <v>192</v>
      </c>
      <c r="O128" s="140" t="s">
        <v>426</v>
      </c>
      <c r="T128" s="137"/>
      <c r="U128" s="137"/>
    </row>
    <row r="129" spans="1:21" outlineLevel="2">
      <c r="A129" s="9" t="s">
        <v>1523</v>
      </c>
      <c r="B129" s="9" t="s">
        <v>1516</v>
      </c>
      <c r="C129" s="137"/>
      <c r="D129" s="100" t="s">
        <v>243</v>
      </c>
      <c r="E129" s="100"/>
      <c r="F129" s="100"/>
      <c r="G129" s="100"/>
      <c r="H129" s="140">
        <f t="shared" si="6"/>
        <v>2</v>
      </c>
      <c r="I129" s="137"/>
      <c r="J129" s="55" t="s">
        <v>146</v>
      </c>
      <c r="K129" s="91" t="str">
        <f t="shared" si="9"/>
        <v>e986</v>
      </c>
      <c r="L129" s="18" t="str">
        <f t="shared" si="10"/>
        <v>Transports [34]</v>
      </c>
      <c r="M129" s="137"/>
      <c r="N129" s="137" t="s">
        <v>192</v>
      </c>
      <c r="O129" s="140" t="s">
        <v>426</v>
      </c>
      <c r="T129" s="137"/>
      <c r="U129" s="137"/>
    </row>
    <row r="130" spans="1:21" outlineLevel="2">
      <c r="A130" s="141" t="s">
        <v>1863</v>
      </c>
      <c r="B130" s="9" t="s">
        <v>1692</v>
      </c>
      <c r="C130" s="137"/>
      <c r="D130" s="9" t="s">
        <v>426</v>
      </c>
      <c r="E130" s="9"/>
      <c r="F130" s="9"/>
      <c r="G130" s="9"/>
      <c r="H130" s="140">
        <f t="shared" ref="H130:H193" si="11">COUNTIF($J$2:$J$900,A130)</f>
        <v>1</v>
      </c>
      <c r="I130" s="137"/>
      <c r="J130" s="55" t="s">
        <v>147</v>
      </c>
      <c r="K130" s="91" t="str">
        <f t="shared" si="9"/>
        <v>e905</v>
      </c>
      <c r="L130" s="18" t="str">
        <f t="shared" si="10"/>
        <v>Assurance construction (dommages) [35]</v>
      </c>
      <c r="M130" s="137"/>
      <c r="N130" s="137" t="s">
        <v>192</v>
      </c>
      <c r="O130" s="140" t="s">
        <v>426</v>
      </c>
      <c r="T130" s="137"/>
      <c r="U130" s="137"/>
    </row>
    <row r="131" spans="1:21" outlineLevel="2">
      <c r="A131" s="129" t="s">
        <v>1766</v>
      </c>
      <c r="B131" s="9" t="s">
        <v>1782</v>
      </c>
      <c r="C131" s="137"/>
      <c r="D131" s="9" t="s">
        <v>426</v>
      </c>
      <c r="E131" s="9"/>
      <c r="F131" s="9"/>
      <c r="G131" s="9"/>
      <c r="H131" s="140">
        <f t="shared" si="11"/>
        <v>1</v>
      </c>
      <c r="I131" s="137"/>
      <c r="J131" s="55" t="s">
        <v>148</v>
      </c>
      <c r="K131" s="91" t="str">
        <f t="shared" si="9"/>
        <v>e906</v>
      </c>
      <c r="L131" s="18" t="str">
        <f t="shared" si="10"/>
        <v>Assurance construction (responsabilité civile) [36]</v>
      </c>
      <c r="M131" s="137"/>
      <c r="N131" s="137" t="s">
        <v>192</v>
      </c>
      <c r="O131" s="140" t="s">
        <v>426</v>
      </c>
      <c r="T131" s="137"/>
      <c r="U131" s="137"/>
    </row>
    <row r="132" spans="1:21" outlineLevel="2">
      <c r="A132" s="130" t="s">
        <v>1767</v>
      </c>
      <c r="B132" s="9" t="s">
        <v>1783</v>
      </c>
      <c r="C132" s="137"/>
      <c r="D132" s="9" t="s">
        <v>426</v>
      </c>
      <c r="E132" s="9"/>
      <c r="F132" s="9"/>
      <c r="G132" s="9"/>
      <c r="H132" s="140">
        <f t="shared" si="11"/>
        <v>1</v>
      </c>
      <c r="I132" s="137"/>
      <c r="J132" s="55" t="s">
        <v>149</v>
      </c>
      <c r="K132" s="91" t="str">
        <f t="shared" si="9"/>
        <v>e939</v>
      </c>
      <c r="L132" s="18" t="str">
        <f t="shared" si="10"/>
        <v>Crédit [37]</v>
      </c>
      <c r="M132" s="137"/>
      <c r="N132" s="137" t="s">
        <v>192</v>
      </c>
      <c r="O132" s="140" t="s">
        <v>426</v>
      </c>
      <c r="T132" s="137"/>
    </row>
    <row r="133" spans="1:21" outlineLevel="2">
      <c r="A133" s="129" t="s">
        <v>1768</v>
      </c>
      <c r="B133" s="9" t="s">
        <v>1784</v>
      </c>
      <c r="C133" s="137"/>
      <c r="D133" s="9" t="s">
        <v>426</v>
      </c>
      <c r="E133" s="9"/>
      <c r="F133" s="9"/>
      <c r="G133" s="9"/>
      <c r="H133" s="140">
        <f t="shared" si="11"/>
        <v>1</v>
      </c>
      <c r="I133" s="137"/>
      <c r="J133" s="55" t="s">
        <v>150</v>
      </c>
      <c r="K133" s="91" t="str">
        <f t="shared" si="9"/>
        <v>e923</v>
      </c>
      <c r="L133" s="18" t="str">
        <f t="shared" si="10"/>
        <v>Caution [38]</v>
      </c>
      <c r="M133" s="137"/>
      <c r="N133" s="137" t="s">
        <v>192</v>
      </c>
      <c r="O133" s="140" t="s">
        <v>426</v>
      </c>
      <c r="T133" s="137"/>
    </row>
    <row r="134" spans="1:21" outlineLevel="2">
      <c r="A134" s="129" t="s">
        <v>1769</v>
      </c>
      <c r="B134" s="9" t="s">
        <v>1785</v>
      </c>
      <c r="C134" s="137"/>
      <c r="D134" s="9" t="s">
        <v>426</v>
      </c>
      <c r="E134" s="9"/>
      <c r="F134" s="9"/>
      <c r="G134" s="9"/>
      <c r="H134" s="140">
        <f t="shared" si="11"/>
        <v>1</v>
      </c>
      <c r="I134" s="137"/>
      <c r="J134" s="42" t="s">
        <v>625</v>
      </c>
      <c r="K134" s="91"/>
      <c r="L134" s="18"/>
      <c r="O134" s="9" t="s">
        <v>426</v>
      </c>
      <c r="Q134" s="137" t="s">
        <v>248</v>
      </c>
      <c r="R134" s="137" t="s">
        <v>2778</v>
      </c>
      <c r="S134" s="137"/>
      <c r="T134" s="137"/>
    </row>
    <row r="135" spans="1:21" outlineLevel="2">
      <c r="A135" s="129" t="s">
        <v>1770</v>
      </c>
      <c r="B135" s="9" t="s">
        <v>1786</v>
      </c>
      <c r="C135" s="137"/>
      <c r="D135" s="9" t="s">
        <v>426</v>
      </c>
      <c r="E135" s="9"/>
      <c r="F135" s="9"/>
      <c r="G135" s="9"/>
      <c r="H135" s="140">
        <f t="shared" si="11"/>
        <v>1</v>
      </c>
      <c r="I135" s="137"/>
      <c r="J135" s="52" t="s">
        <v>244</v>
      </c>
      <c r="K135" s="91" t="str">
        <f t="shared" ref="K135:K154" si="12">VLOOKUP(J135,$A$1:$I$311,2,FALSE)</f>
        <v>x0</v>
      </c>
      <c r="L135" s="18" t="str">
        <f t="shared" ref="L135:L154" si="13">J135</f>
        <v>Total/NA</v>
      </c>
      <c r="M135" s="140" t="s">
        <v>190</v>
      </c>
      <c r="N135" s="140"/>
      <c r="O135" s="9" t="s">
        <v>243</v>
      </c>
      <c r="T135" s="137"/>
    </row>
    <row r="136" spans="1:21" outlineLevel="2">
      <c r="A136" s="129" t="s">
        <v>1771</v>
      </c>
      <c r="B136" s="9" t="s">
        <v>1787</v>
      </c>
      <c r="C136" s="137"/>
      <c r="D136" s="9" t="s">
        <v>426</v>
      </c>
      <c r="E136" s="9"/>
      <c r="F136" s="9"/>
      <c r="G136" s="9"/>
      <c r="H136" s="140">
        <f t="shared" si="11"/>
        <v>1</v>
      </c>
      <c r="I136" s="137"/>
      <c r="J136" s="46" t="s">
        <v>546</v>
      </c>
      <c r="K136" s="91" t="str">
        <f t="shared" si="12"/>
        <v>x91</v>
      </c>
      <c r="L136" s="18" t="str">
        <f t="shared" si="13"/>
        <v>Épargne hors UC</v>
      </c>
      <c r="M136" t="s">
        <v>190</v>
      </c>
      <c r="N136" t="s">
        <v>192</v>
      </c>
      <c r="O136" s="9" t="s">
        <v>243</v>
      </c>
      <c r="T136" s="137"/>
    </row>
    <row r="137" spans="1:21" outlineLevel="2">
      <c r="A137" s="129" t="s">
        <v>1772</v>
      </c>
      <c r="B137" s="9" t="s">
        <v>1788</v>
      </c>
      <c r="C137" s="137"/>
      <c r="D137" s="9" t="s">
        <v>426</v>
      </c>
      <c r="E137" s="9"/>
      <c r="F137" s="9"/>
      <c r="G137" s="9"/>
      <c r="H137" s="140">
        <f t="shared" si="11"/>
        <v>1</v>
      </c>
      <c r="I137" s="137"/>
      <c r="J137" s="22" t="s">
        <v>188</v>
      </c>
      <c r="K137" s="91" t="str">
        <f t="shared" si="12"/>
        <v>e961</v>
      </c>
      <c r="L137" s="18" t="str">
        <f t="shared" si="13"/>
        <v>Garanties en cas de vie et capitalisation [hors contrats en UC]</v>
      </c>
      <c r="M137" t="s">
        <v>190</v>
      </c>
      <c r="N137" t="s">
        <v>192</v>
      </c>
      <c r="O137" s="9" t="s">
        <v>426</v>
      </c>
    </row>
    <row r="138" spans="1:21" outlineLevel="2">
      <c r="A138" s="129" t="s">
        <v>1773</v>
      </c>
      <c r="B138" s="9" t="s">
        <v>1789</v>
      </c>
      <c r="C138" s="137"/>
      <c r="D138" s="9" t="s">
        <v>426</v>
      </c>
      <c r="E138" s="9"/>
      <c r="F138" s="9"/>
      <c r="G138" s="9"/>
      <c r="H138" s="140">
        <f t="shared" si="11"/>
        <v>1</v>
      </c>
      <c r="I138" s="137"/>
      <c r="J138" s="55" t="s">
        <v>125</v>
      </c>
      <c r="K138" s="91" t="str">
        <f t="shared" si="12"/>
        <v>e932</v>
      </c>
      <c r="L138" s="18" t="str">
        <f t="shared" si="13"/>
        <v>Contrats de capitalisation à prime unique (ou versements libres) [1]</v>
      </c>
      <c r="N138" t="s">
        <v>192</v>
      </c>
      <c r="O138" s="9" t="s">
        <v>426</v>
      </c>
    </row>
    <row r="139" spans="1:21" outlineLevel="2">
      <c r="A139" s="129" t="s">
        <v>1774</v>
      </c>
      <c r="B139" s="9" t="s">
        <v>1790</v>
      </c>
      <c r="C139" s="137"/>
      <c r="D139" s="9" t="s">
        <v>426</v>
      </c>
      <c r="E139" s="9"/>
      <c r="F139" s="9"/>
      <c r="G139" s="9"/>
      <c r="H139" s="140">
        <f t="shared" si="11"/>
        <v>1</v>
      </c>
      <c r="I139" s="137"/>
      <c r="J139" s="55" t="s">
        <v>126</v>
      </c>
      <c r="K139" s="91" t="str">
        <f t="shared" si="12"/>
        <v>e933</v>
      </c>
      <c r="L139" s="18" t="str">
        <f t="shared" si="13"/>
        <v>Contrats de capitalisation à primes périodiques [2]</v>
      </c>
      <c r="M139" s="137"/>
      <c r="N139" t="s">
        <v>192</v>
      </c>
      <c r="O139" s="9" t="s">
        <v>426</v>
      </c>
      <c r="P139" s="137"/>
      <c r="S139" s="137"/>
    </row>
    <row r="140" spans="1:21" outlineLevel="2">
      <c r="A140" s="129" t="s">
        <v>1775</v>
      </c>
      <c r="B140" s="9" t="s">
        <v>1791</v>
      </c>
      <c r="C140" s="137"/>
      <c r="D140" s="9" t="s">
        <v>426</v>
      </c>
      <c r="E140" s="9"/>
      <c r="F140" s="9"/>
      <c r="G140" s="9"/>
      <c r="H140" s="140">
        <f t="shared" si="11"/>
        <v>1</v>
      </c>
      <c r="I140" s="137"/>
      <c r="J140" s="55" t="s">
        <v>128</v>
      </c>
      <c r="K140" s="91" t="str">
        <f t="shared" si="12"/>
        <v>e911</v>
      </c>
      <c r="L140" s="18" t="str">
        <f t="shared" si="13"/>
        <v>Autres contrats individuels d'assurance vie à prime unique (ou versements libres) (y compris groupes ouverts) [4]</v>
      </c>
      <c r="M140" s="137"/>
      <c r="N140" s="137" t="s">
        <v>192</v>
      </c>
      <c r="O140" s="9" t="s">
        <v>426</v>
      </c>
      <c r="P140" s="137"/>
      <c r="Q140" s="137"/>
      <c r="R140" s="137"/>
      <c r="S140" s="137"/>
    </row>
    <row r="141" spans="1:21" outlineLevel="2">
      <c r="A141" s="129" t="s">
        <v>1776</v>
      </c>
      <c r="B141" s="9" t="s">
        <v>1792</v>
      </c>
      <c r="C141" s="137"/>
      <c r="D141" s="9" t="s">
        <v>426</v>
      </c>
      <c r="E141" s="9"/>
      <c r="F141" s="9"/>
      <c r="G141" s="9"/>
      <c r="H141" s="140">
        <f t="shared" si="11"/>
        <v>1</v>
      </c>
      <c r="I141" s="137"/>
      <c r="J141" s="55" t="s">
        <v>129</v>
      </c>
      <c r="K141" s="91" t="str">
        <f t="shared" si="12"/>
        <v>e912</v>
      </c>
      <c r="L141" s="18" t="str">
        <f t="shared" si="13"/>
        <v>Autres contrats individuels d'assurance vie à primes périodiques (y compris groupes ouverts) [5]</v>
      </c>
      <c r="M141" s="137"/>
      <c r="N141" t="s">
        <v>192</v>
      </c>
      <c r="O141" s="9" t="s">
        <v>426</v>
      </c>
      <c r="P141" s="137"/>
      <c r="Q141" s="137"/>
      <c r="R141" s="137"/>
      <c r="S141" s="137"/>
      <c r="U141" s="137"/>
    </row>
    <row r="142" spans="1:21" outlineLevel="2">
      <c r="A142" s="129" t="s">
        <v>1777</v>
      </c>
      <c r="B142" s="9" t="s">
        <v>1793</v>
      </c>
      <c r="C142" s="137"/>
      <c r="D142" s="9" t="s">
        <v>426</v>
      </c>
      <c r="E142" s="9"/>
      <c r="F142" s="9"/>
      <c r="G142" s="9"/>
      <c r="H142" s="140">
        <f t="shared" si="11"/>
        <v>1</v>
      </c>
      <c r="I142" s="137"/>
      <c r="J142" s="55" t="s">
        <v>131</v>
      </c>
      <c r="K142" s="91" t="str">
        <f t="shared" si="12"/>
        <v>e927</v>
      </c>
      <c r="L142" s="18" t="str">
        <f t="shared" si="13"/>
        <v>Contrats collectifs d'assurance en cas de vie [7]</v>
      </c>
      <c r="M142" s="137"/>
      <c r="N142" t="s">
        <v>192</v>
      </c>
      <c r="O142" s="9" t="s">
        <v>426</v>
      </c>
      <c r="P142" s="137"/>
      <c r="Q142" s="137"/>
      <c r="R142" s="137"/>
      <c r="S142" s="137"/>
      <c r="U142" s="137"/>
    </row>
    <row r="143" spans="1:21" outlineLevel="2">
      <c r="A143" s="129" t="s">
        <v>1778</v>
      </c>
      <c r="B143" s="9" t="s">
        <v>1794</v>
      </c>
      <c r="C143" s="137"/>
      <c r="D143" s="9" t="s">
        <v>426</v>
      </c>
      <c r="E143" s="9"/>
      <c r="F143" s="9"/>
      <c r="G143" s="9"/>
      <c r="H143" s="140">
        <f t="shared" si="11"/>
        <v>1</v>
      </c>
      <c r="I143" s="137"/>
      <c r="J143" s="22" t="s">
        <v>187</v>
      </c>
      <c r="K143" s="91" t="str">
        <f t="shared" si="12"/>
        <v>e959</v>
      </c>
      <c r="L143" s="18" t="str">
        <f t="shared" si="13"/>
        <v>Garanties en cas de décès</v>
      </c>
      <c r="M143" s="137" t="s">
        <v>190</v>
      </c>
      <c r="N143" t="s">
        <v>192</v>
      </c>
      <c r="O143" s="9" t="s">
        <v>426</v>
      </c>
      <c r="P143" s="137"/>
      <c r="Q143" s="137"/>
      <c r="R143" s="137"/>
      <c r="S143" s="137"/>
      <c r="U143" s="137"/>
    </row>
    <row r="144" spans="1:21" outlineLevel="2">
      <c r="A144" s="129" t="s">
        <v>1779</v>
      </c>
      <c r="B144" s="9" t="s">
        <v>1795</v>
      </c>
      <c r="C144" s="137"/>
      <c r="D144" s="9" t="s">
        <v>426</v>
      </c>
      <c r="E144" s="9"/>
      <c r="F144" s="9"/>
      <c r="G144" s="9"/>
      <c r="H144" s="140">
        <f t="shared" si="11"/>
        <v>1</v>
      </c>
      <c r="I144" s="137"/>
      <c r="J144" s="55" t="s">
        <v>127</v>
      </c>
      <c r="K144" s="91" t="str">
        <f t="shared" si="12"/>
        <v>e936</v>
      </c>
      <c r="L144" s="18" t="str">
        <f t="shared" si="13"/>
        <v>Contrats individuels d'assurance temporaire décès (y compris groupes ouverts) [3]</v>
      </c>
      <c r="M144" s="137"/>
      <c r="N144" t="s">
        <v>192</v>
      </c>
      <c r="O144" s="9" t="s">
        <v>426</v>
      </c>
      <c r="P144" s="137"/>
      <c r="Q144" s="137"/>
      <c r="R144" s="137"/>
      <c r="S144" s="137"/>
      <c r="U144" s="137"/>
    </row>
    <row r="145" spans="1:19" outlineLevel="2">
      <c r="A145" s="129" t="s">
        <v>1780</v>
      </c>
      <c r="B145" s="9" t="s">
        <v>1796</v>
      </c>
      <c r="C145" s="137"/>
      <c r="D145" s="9" t="s">
        <v>426</v>
      </c>
      <c r="E145" s="9"/>
      <c r="F145" s="9"/>
      <c r="G145" s="9"/>
      <c r="H145" s="140">
        <f t="shared" si="11"/>
        <v>1</v>
      </c>
      <c r="I145" s="137"/>
      <c r="J145" s="55" t="s">
        <v>130</v>
      </c>
      <c r="K145" s="91" t="str">
        <f t="shared" si="12"/>
        <v>e926</v>
      </c>
      <c r="L145" s="18" t="str">
        <f t="shared" si="13"/>
        <v>Contrats collectifs d'assurance en cas de décès [6]</v>
      </c>
      <c r="M145" s="137"/>
      <c r="N145" t="s">
        <v>192</v>
      </c>
      <c r="O145" s="9" t="s">
        <v>426</v>
      </c>
      <c r="P145" s="137"/>
      <c r="Q145" s="137"/>
      <c r="R145" s="137"/>
      <c r="S145" s="137"/>
    </row>
    <row r="146" spans="1:19" outlineLevel="2">
      <c r="A146" s="129" t="s">
        <v>1915</v>
      </c>
      <c r="B146" s="9" t="s">
        <v>1797</v>
      </c>
      <c r="C146" s="137"/>
      <c r="D146" s="9" t="s">
        <v>426</v>
      </c>
      <c r="E146" s="9"/>
      <c r="F146" s="9"/>
      <c r="G146" s="9"/>
      <c r="H146" s="140">
        <f t="shared" si="11"/>
        <v>1</v>
      </c>
      <c r="I146" s="137"/>
      <c r="J146" s="46" t="s">
        <v>547</v>
      </c>
      <c r="K146" s="91" t="str">
        <f t="shared" si="12"/>
        <v>e948</v>
      </c>
      <c r="L146" s="18" t="str">
        <f t="shared" si="13"/>
        <v>Épargne en UC</v>
      </c>
      <c r="M146" s="137" t="s">
        <v>190</v>
      </c>
      <c r="N146" t="s">
        <v>192</v>
      </c>
      <c r="O146" s="9" t="s">
        <v>426</v>
      </c>
      <c r="P146" s="137"/>
      <c r="Q146" s="137"/>
      <c r="R146" s="137"/>
      <c r="S146" s="137"/>
    </row>
    <row r="147" spans="1:19" outlineLevel="2">
      <c r="A147" s="130" t="s">
        <v>1916</v>
      </c>
      <c r="B147" s="9" t="s">
        <v>1798</v>
      </c>
      <c r="C147" s="137"/>
      <c r="D147" s="9" t="s">
        <v>426</v>
      </c>
      <c r="E147" s="9"/>
      <c r="F147" s="9"/>
      <c r="G147" s="9"/>
      <c r="H147" s="140">
        <f t="shared" si="11"/>
        <v>1</v>
      </c>
      <c r="I147" s="137"/>
      <c r="J147" s="22" t="s">
        <v>189</v>
      </c>
      <c r="K147" s="91" t="str">
        <f t="shared" si="12"/>
        <v>e960</v>
      </c>
      <c r="L147" s="18" t="str">
        <f t="shared" si="13"/>
        <v>Garanties en cas de vie et capitalisation [contrats en UC]</v>
      </c>
      <c r="M147" s="137" t="s">
        <v>190</v>
      </c>
      <c r="N147" t="s">
        <v>192</v>
      </c>
      <c r="O147" s="9" t="s">
        <v>426</v>
      </c>
      <c r="P147" s="137"/>
      <c r="Q147" s="137"/>
      <c r="R147" s="137"/>
      <c r="S147" s="137"/>
    </row>
    <row r="148" spans="1:19" outlineLevel="2">
      <c r="A148" s="129" t="s">
        <v>1781</v>
      </c>
      <c r="B148" s="9" t="s">
        <v>1799</v>
      </c>
      <c r="C148" s="137"/>
      <c r="D148" s="9" t="s">
        <v>426</v>
      </c>
      <c r="E148" s="9"/>
      <c r="F148" s="9"/>
      <c r="G148" s="9"/>
      <c r="H148" s="140">
        <f t="shared" si="11"/>
        <v>1</v>
      </c>
      <c r="I148" s="137"/>
      <c r="J148" s="55" t="s">
        <v>132</v>
      </c>
      <c r="K148" s="91" t="str">
        <f t="shared" si="12"/>
        <v>e930</v>
      </c>
      <c r="L148" s="18" t="str">
        <f t="shared" si="13"/>
        <v>Contrats d'assurance vie ou de capitalisation en unités de compte à prime unique (ou versements libres) [8]</v>
      </c>
      <c r="M148" s="137"/>
      <c r="N148" t="s">
        <v>192</v>
      </c>
      <c r="O148" s="9" t="s">
        <v>426</v>
      </c>
      <c r="P148" s="137"/>
      <c r="Q148" s="137"/>
      <c r="R148" s="137"/>
      <c r="S148" s="137"/>
    </row>
    <row r="149" spans="1:19" outlineLevel="3">
      <c r="A149" s="129" t="s">
        <v>1917</v>
      </c>
      <c r="B149" s="9" t="s">
        <v>1800</v>
      </c>
      <c r="C149" s="137"/>
      <c r="D149" s="9" t="s">
        <v>426</v>
      </c>
      <c r="E149" s="9"/>
      <c r="F149" s="9"/>
      <c r="G149" s="9"/>
      <c r="H149" s="140">
        <f t="shared" si="11"/>
        <v>1</v>
      </c>
      <c r="I149" s="137"/>
      <c r="J149" s="55" t="s">
        <v>133</v>
      </c>
      <c r="K149" s="91" t="str">
        <f t="shared" si="12"/>
        <v>e931</v>
      </c>
      <c r="L149" s="18" t="str">
        <f t="shared" si="13"/>
        <v>Contrats d'assurance vie ou de capitalisation en unités de compte à primes périodiques [9]</v>
      </c>
      <c r="N149" t="s">
        <v>192</v>
      </c>
      <c r="O149" s="9" t="s">
        <v>426</v>
      </c>
      <c r="P149" s="137"/>
      <c r="Q149" s="137"/>
      <c r="R149" s="137"/>
      <c r="S149" s="137"/>
    </row>
    <row r="150" spans="1:19" outlineLevel="3">
      <c r="A150" s="129" t="s">
        <v>1918</v>
      </c>
      <c r="B150" s="9" t="s">
        <v>1801</v>
      </c>
      <c r="C150" s="137"/>
      <c r="D150" s="9" t="s">
        <v>426</v>
      </c>
      <c r="E150" s="9"/>
      <c r="F150" s="9"/>
      <c r="G150" s="9"/>
      <c r="H150" s="140">
        <f t="shared" si="11"/>
        <v>1</v>
      </c>
      <c r="I150" s="137"/>
      <c r="J150" s="46" t="s">
        <v>185</v>
      </c>
      <c r="K150" s="91" t="str">
        <f t="shared" si="12"/>
        <v>e983</v>
      </c>
      <c r="L150" s="18" t="str">
        <f t="shared" si="13"/>
        <v>Retraite</v>
      </c>
      <c r="M150" t="s">
        <v>190</v>
      </c>
      <c r="N150" t="s">
        <v>192</v>
      </c>
      <c r="O150" s="9" t="s">
        <v>426</v>
      </c>
      <c r="P150" s="137"/>
      <c r="Q150" s="137"/>
      <c r="R150" s="137"/>
      <c r="S150" s="137"/>
    </row>
    <row r="151" spans="1:19" outlineLevel="2">
      <c r="A151" s="54" t="s">
        <v>1854</v>
      </c>
      <c r="B151" s="9" t="s">
        <v>1802</v>
      </c>
      <c r="C151" s="137"/>
      <c r="D151" s="9" t="s">
        <v>426</v>
      </c>
      <c r="E151" s="9"/>
      <c r="F151" s="9"/>
      <c r="G151" s="9"/>
      <c r="H151" s="140">
        <f t="shared" si="11"/>
        <v>1</v>
      </c>
      <c r="I151" s="137"/>
      <c r="J151" s="22" t="s">
        <v>134</v>
      </c>
      <c r="K151" s="91" t="str">
        <f t="shared" si="12"/>
        <v>e929</v>
      </c>
      <c r="L151" s="18" t="str">
        <f t="shared" si="13"/>
        <v>Contrats collectifs relevant de l'article L. 441-1 mais ne relevant pas des articles L. 143-1 et L. 144-2 [10]</v>
      </c>
      <c r="N151" t="s">
        <v>192</v>
      </c>
      <c r="O151" s="9" t="s">
        <v>426</v>
      </c>
      <c r="P151" s="137"/>
      <c r="Q151" s="137"/>
      <c r="R151" s="137"/>
      <c r="S151" s="137"/>
    </row>
    <row r="152" spans="1:19" outlineLevel="2">
      <c r="A152" s="54" t="s">
        <v>1855</v>
      </c>
      <c r="B152" s="9" t="s">
        <v>1803</v>
      </c>
      <c r="C152" s="137"/>
      <c r="D152" s="9" t="s">
        <v>426</v>
      </c>
      <c r="E152" s="9"/>
      <c r="F152" s="9"/>
      <c r="G152" s="9"/>
      <c r="H152" s="140">
        <f t="shared" si="11"/>
        <v>1</v>
      </c>
      <c r="I152" s="137"/>
      <c r="J152" s="79" t="s">
        <v>387</v>
      </c>
      <c r="K152" s="91" t="str">
        <f t="shared" si="12"/>
        <v>e938</v>
      </c>
      <c r="L152" s="18" t="str">
        <f t="shared" si="13"/>
        <v>Contrats relevant de l'article L. 144-2 mais ne relevant pas de l'article L. 143-1 (PERP) [11]</v>
      </c>
      <c r="N152" t="s">
        <v>192</v>
      </c>
      <c r="O152" s="9" t="s">
        <v>426</v>
      </c>
      <c r="P152" s="137"/>
      <c r="Q152" s="137"/>
      <c r="R152" s="137"/>
      <c r="S152" s="137"/>
    </row>
    <row r="153" spans="1:19" outlineLevel="2">
      <c r="A153" s="54" t="s">
        <v>1856</v>
      </c>
      <c r="B153" s="9" t="s">
        <v>1804</v>
      </c>
      <c r="C153" s="137"/>
      <c r="D153" s="9" t="s">
        <v>426</v>
      </c>
      <c r="E153" s="9"/>
      <c r="F153" s="9"/>
      <c r="G153" s="9"/>
      <c r="H153" s="140">
        <f t="shared" si="11"/>
        <v>1</v>
      </c>
      <c r="I153" s="137"/>
      <c r="J153" s="79" t="s">
        <v>135</v>
      </c>
      <c r="K153" s="91" t="str">
        <f t="shared" si="12"/>
        <v>e934</v>
      </c>
      <c r="L153" s="18" t="str">
        <f t="shared" si="13"/>
        <v>Contrats de retraite professionnelle supplémentaire régis par l'article L. 143-1 [12]</v>
      </c>
      <c r="N153" t="s">
        <v>192</v>
      </c>
      <c r="O153" s="9" t="s">
        <v>426</v>
      </c>
      <c r="P153" s="137"/>
      <c r="Q153" s="137"/>
      <c r="R153" s="137"/>
      <c r="S153" s="137"/>
    </row>
    <row r="154" spans="1:19" outlineLevel="2">
      <c r="A154" s="137" t="s">
        <v>1870</v>
      </c>
      <c r="B154" s="9" t="s">
        <v>1805</v>
      </c>
      <c r="C154" s="137"/>
      <c r="D154" s="9" t="s">
        <v>426</v>
      </c>
      <c r="E154" s="9"/>
      <c r="F154" s="9"/>
      <c r="G154" s="9"/>
      <c r="H154" s="140">
        <f t="shared" si="11"/>
        <v>1</v>
      </c>
      <c r="I154" s="137"/>
      <c r="J154" s="79" t="s">
        <v>386</v>
      </c>
      <c r="K154" s="91" t="str">
        <f t="shared" si="12"/>
        <v>e975</v>
      </c>
      <c r="L154" s="18" t="str">
        <f t="shared" si="13"/>
        <v>Opérations relevant de l'article L. 134-1 mais ne relevant pas des articles L. 143-1 et L. 144-2 (Eurocroissance) [13]</v>
      </c>
      <c r="N154" t="s">
        <v>192</v>
      </c>
      <c r="O154" s="9" t="s">
        <v>426</v>
      </c>
      <c r="P154" s="137"/>
      <c r="Q154" s="137"/>
      <c r="R154" s="137"/>
      <c r="S154" s="137"/>
    </row>
    <row r="155" spans="1:19" outlineLevel="2">
      <c r="A155" s="137" t="s">
        <v>2036</v>
      </c>
      <c r="B155" s="140" t="s">
        <v>2037</v>
      </c>
      <c r="C155" s="137"/>
      <c r="D155" s="140" t="s">
        <v>426</v>
      </c>
      <c r="E155" s="137"/>
      <c r="F155" s="137"/>
      <c r="G155" s="137"/>
      <c r="H155" s="140">
        <f t="shared" si="11"/>
        <v>3</v>
      </c>
      <c r="I155" s="137"/>
      <c r="J155" s="42" t="s">
        <v>2571</v>
      </c>
      <c r="K155" s="91"/>
      <c r="L155" s="18"/>
      <c r="M155" s="137"/>
      <c r="N155" s="137"/>
      <c r="O155" s="140" t="s">
        <v>426</v>
      </c>
      <c r="P155" s="137"/>
      <c r="Q155" s="137" t="s">
        <v>248</v>
      </c>
      <c r="R155" s="137" t="s">
        <v>2778</v>
      </c>
      <c r="S155" s="137"/>
    </row>
    <row r="156" spans="1:19" outlineLevel="2">
      <c r="A156" s="137" t="s">
        <v>2038</v>
      </c>
      <c r="B156" s="140" t="s">
        <v>2039</v>
      </c>
      <c r="C156" s="137"/>
      <c r="D156" s="140" t="s">
        <v>426</v>
      </c>
      <c r="E156" s="137"/>
      <c r="F156" s="137"/>
      <c r="G156" s="137"/>
      <c r="H156" s="140">
        <f t="shared" si="11"/>
        <v>2</v>
      </c>
      <c r="I156" s="137"/>
      <c r="J156" s="52" t="s">
        <v>244</v>
      </c>
      <c r="K156" s="91" t="str">
        <f t="shared" ref="K156:K176" si="14">VLOOKUP(J156,$A$1:$I$311,2,FALSE)</f>
        <v>x0</v>
      </c>
      <c r="L156" s="18" t="str">
        <f t="shared" ref="L156:L176" si="15">J156</f>
        <v>Total/NA</v>
      </c>
      <c r="M156" s="140" t="s">
        <v>190</v>
      </c>
      <c r="N156" s="140"/>
      <c r="O156" s="140" t="s">
        <v>243</v>
      </c>
      <c r="P156" s="137"/>
    </row>
    <row r="157" spans="1:19" outlineLevel="2">
      <c r="A157" s="137" t="s">
        <v>2040</v>
      </c>
      <c r="B157" s="140" t="s">
        <v>2041</v>
      </c>
      <c r="C157" s="137"/>
      <c r="D157" s="140" t="s">
        <v>426</v>
      </c>
      <c r="E157" s="9"/>
      <c r="F157" s="9"/>
      <c r="G157" s="9"/>
      <c r="H157" s="140">
        <f t="shared" si="11"/>
        <v>2</v>
      </c>
      <c r="I157" s="137"/>
      <c r="J157" s="46" t="s">
        <v>546</v>
      </c>
      <c r="K157" s="91" t="str">
        <f t="shared" si="14"/>
        <v>x91</v>
      </c>
      <c r="L157" s="18" t="str">
        <f t="shared" si="15"/>
        <v>Épargne hors UC</v>
      </c>
      <c r="M157" s="137" t="s">
        <v>190</v>
      </c>
      <c r="N157" s="137" t="s">
        <v>192</v>
      </c>
      <c r="O157" s="140" t="s">
        <v>243</v>
      </c>
      <c r="P157" s="137"/>
      <c r="Q157" s="137"/>
      <c r="R157" s="137"/>
    </row>
    <row r="158" spans="1:19" outlineLevel="2">
      <c r="A158" s="137" t="s">
        <v>2042</v>
      </c>
      <c r="B158" s="140" t="s">
        <v>2043</v>
      </c>
      <c r="C158" s="137"/>
      <c r="D158" s="140" t="s">
        <v>426</v>
      </c>
      <c r="E158" s="9"/>
      <c r="F158" s="9"/>
      <c r="G158" s="9"/>
      <c r="H158" s="140">
        <f t="shared" si="11"/>
        <v>2</v>
      </c>
      <c r="I158" s="137"/>
      <c r="J158" s="22" t="s">
        <v>188</v>
      </c>
      <c r="K158" s="91" t="str">
        <f t="shared" si="14"/>
        <v>e961</v>
      </c>
      <c r="L158" s="18" t="str">
        <f t="shared" si="15"/>
        <v>Garanties en cas de vie et capitalisation [hors contrats en UC]</v>
      </c>
      <c r="M158" s="137" t="s">
        <v>190</v>
      </c>
      <c r="N158" s="137" t="s">
        <v>192</v>
      </c>
      <c r="O158" s="140" t="s">
        <v>426</v>
      </c>
      <c r="P158" s="137"/>
      <c r="Q158" s="137"/>
      <c r="R158" s="137"/>
    </row>
    <row r="159" spans="1:19">
      <c r="A159" s="137" t="s">
        <v>2044</v>
      </c>
      <c r="B159" s="140" t="s">
        <v>2045</v>
      </c>
      <c r="C159" s="137"/>
      <c r="D159" s="140" t="s">
        <v>426</v>
      </c>
      <c r="E159" s="9"/>
      <c r="F159" s="9"/>
      <c r="G159" s="9"/>
      <c r="H159" s="140">
        <f t="shared" si="11"/>
        <v>2</v>
      </c>
      <c r="I159" s="137"/>
      <c r="J159" s="55" t="s">
        <v>125</v>
      </c>
      <c r="K159" s="91" t="str">
        <f t="shared" si="14"/>
        <v>e932</v>
      </c>
      <c r="L159" s="18" t="str">
        <f t="shared" si="15"/>
        <v>Contrats de capitalisation à prime unique (ou versements libres) [1]</v>
      </c>
      <c r="M159" s="137"/>
      <c r="N159" s="137" t="s">
        <v>192</v>
      </c>
      <c r="O159" s="140" t="s">
        <v>426</v>
      </c>
      <c r="P159" s="137"/>
      <c r="Q159" s="137"/>
      <c r="R159" s="137"/>
    </row>
    <row r="160" spans="1:19" outlineLevel="1">
      <c r="A160" s="137" t="s">
        <v>2046</v>
      </c>
      <c r="B160" s="140" t="s">
        <v>2047</v>
      </c>
      <c r="C160" s="137"/>
      <c r="D160" s="140" t="s">
        <v>426</v>
      </c>
      <c r="E160" s="9"/>
      <c r="F160" s="9"/>
      <c r="G160" s="9"/>
      <c r="H160" s="140">
        <f t="shared" si="11"/>
        <v>2</v>
      </c>
      <c r="I160" s="137"/>
      <c r="J160" s="55" t="s">
        <v>126</v>
      </c>
      <c r="K160" s="91" t="str">
        <f t="shared" si="14"/>
        <v>e933</v>
      </c>
      <c r="L160" s="18" t="str">
        <f t="shared" si="15"/>
        <v>Contrats de capitalisation à primes périodiques [2]</v>
      </c>
      <c r="M160" s="137"/>
      <c r="N160" s="137" t="s">
        <v>192</v>
      </c>
      <c r="O160" s="140" t="s">
        <v>426</v>
      </c>
      <c r="P160" s="137"/>
      <c r="Q160" s="137"/>
      <c r="R160" s="137"/>
    </row>
    <row r="161" spans="1:27" outlineLevel="2">
      <c r="A161" s="137" t="s">
        <v>2048</v>
      </c>
      <c r="B161" s="140" t="s">
        <v>2049</v>
      </c>
      <c r="C161" s="137"/>
      <c r="D161" s="140" t="s">
        <v>426</v>
      </c>
      <c r="E161" s="9"/>
      <c r="F161" s="9"/>
      <c r="G161" s="9"/>
      <c r="H161" s="140">
        <f t="shared" si="11"/>
        <v>2</v>
      </c>
      <c r="I161" s="137"/>
      <c r="J161" s="55" t="s">
        <v>128</v>
      </c>
      <c r="K161" s="91" t="str">
        <f t="shared" si="14"/>
        <v>e911</v>
      </c>
      <c r="L161" s="18" t="str">
        <f t="shared" si="15"/>
        <v>Autres contrats individuels d'assurance vie à prime unique (ou versements libres) (y compris groupes ouverts) [4]</v>
      </c>
      <c r="M161" s="137"/>
      <c r="N161" s="137" t="s">
        <v>192</v>
      </c>
      <c r="O161" s="140" t="s">
        <v>426</v>
      </c>
      <c r="P161" s="137"/>
      <c r="Q161" s="137"/>
      <c r="R161" s="137"/>
      <c r="T161" s="137"/>
      <c r="U161" s="137"/>
      <c r="V161" s="137"/>
    </row>
    <row r="162" spans="1:27" outlineLevel="2">
      <c r="A162" s="137" t="s">
        <v>2050</v>
      </c>
      <c r="B162" s="140" t="s">
        <v>2051</v>
      </c>
      <c r="C162" s="137"/>
      <c r="D162" s="140" t="s">
        <v>426</v>
      </c>
      <c r="E162" s="9"/>
      <c r="F162" s="9"/>
      <c r="G162" s="9"/>
      <c r="H162" s="140">
        <f t="shared" si="11"/>
        <v>2</v>
      </c>
      <c r="I162" s="137"/>
      <c r="J162" s="55" t="s">
        <v>129</v>
      </c>
      <c r="K162" s="91" t="str">
        <f t="shared" si="14"/>
        <v>e912</v>
      </c>
      <c r="L162" s="18" t="str">
        <f t="shared" si="15"/>
        <v>Autres contrats individuels d'assurance vie à primes périodiques (y compris groupes ouverts) [5]</v>
      </c>
      <c r="M162" s="137"/>
      <c r="N162" s="137" t="s">
        <v>192</v>
      </c>
      <c r="O162" s="140" t="s">
        <v>426</v>
      </c>
      <c r="P162" s="137"/>
      <c r="Q162" s="137"/>
      <c r="R162" s="137"/>
      <c r="T162" s="137"/>
      <c r="U162" s="137"/>
      <c r="V162" s="137"/>
    </row>
    <row r="163" spans="1:27" outlineLevel="3">
      <c r="A163" s="137" t="s">
        <v>2052</v>
      </c>
      <c r="B163" s="140" t="s">
        <v>2053</v>
      </c>
      <c r="C163" s="137"/>
      <c r="D163" s="140" t="s">
        <v>426</v>
      </c>
      <c r="E163" s="137"/>
      <c r="F163" s="137"/>
      <c r="G163" s="137"/>
      <c r="H163" s="140">
        <f t="shared" si="11"/>
        <v>2</v>
      </c>
      <c r="I163" s="137"/>
      <c r="J163" s="55" t="s">
        <v>131</v>
      </c>
      <c r="K163" s="91" t="str">
        <f t="shared" si="14"/>
        <v>e927</v>
      </c>
      <c r="L163" s="18" t="str">
        <f t="shared" si="15"/>
        <v>Contrats collectifs d'assurance en cas de vie [7]</v>
      </c>
      <c r="M163" s="137"/>
      <c r="N163" s="137" t="s">
        <v>192</v>
      </c>
      <c r="O163" s="140" t="s">
        <v>426</v>
      </c>
      <c r="P163" s="137"/>
      <c r="Q163" s="137"/>
      <c r="R163" s="137"/>
      <c r="T163" s="137"/>
      <c r="U163" s="137"/>
      <c r="V163" s="137"/>
    </row>
    <row r="164" spans="1:27" outlineLevel="4">
      <c r="A164" s="137" t="s">
        <v>2054</v>
      </c>
      <c r="B164" s="140" t="s">
        <v>2055</v>
      </c>
      <c r="C164" s="137"/>
      <c r="D164" s="140" t="s">
        <v>426</v>
      </c>
      <c r="E164" s="137"/>
      <c r="F164" s="137"/>
      <c r="G164" s="137"/>
      <c r="H164" s="140">
        <f t="shared" si="11"/>
        <v>2</v>
      </c>
      <c r="I164" s="137"/>
      <c r="J164" s="55" t="s">
        <v>2569</v>
      </c>
      <c r="K164" s="91" t="str">
        <f t="shared" si="14"/>
        <v>e1274</v>
      </c>
      <c r="L164" s="18" t="str">
        <f t="shared" si="15"/>
        <v>Contrats de retraite professionnelle supplémentaire régis par l'article L. 143-1 ne relevant pas des 12, 14 ou 15 [16]</v>
      </c>
      <c r="M164" s="137"/>
      <c r="N164" s="137" t="s">
        <v>192</v>
      </c>
      <c r="O164" s="140" t="s">
        <v>426</v>
      </c>
      <c r="P164" s="137"/>
      <c r="Q164" s="137"/>
      <c r="R164" s="137"/>
      <c r="T164" s="137"/>
      <c r="U164" s="137"/>
      <c r="V164" s="137"/>
    </row>
    <row r="165" spans="1:27" outlineLevel="4">
      <c r="A165" s="137" t="s">
        <v>2056</v>
      </c>
      <c r="B165" s="140" t="s">
        <v>2057</v>
      </c>
      <c r="C165" s="137"/>
      <c r="D165" s="140" t="s">
        <v>426</v>
      </c>
      <c r="E165" s="137"/>
      <c r="F165" s="137"/>
      <c r="G165" s="137"/>
      <c r="H165" s="140">
        <f t="shared" si="11"/>
        <v>2</v>
      </c>
      <c r="I165" s="137"/>
      <c r="J165" s="22" t="s">
        <v>187</v>
      </c>
      <c r="K165" s="91" t="str">
        <f t="shared" si="14"/>
        <v>e959</v>
      </c>
      <c r="L165" s="18" t="str">
        <f t="shared" si="15"/>
        <v>Garanties en cas de décès</v>
      </c>
      <c r="M165" s="137" t="s">
        <v>190</v>
      </c>
      <c r="N165" s="137" t="s">
        <v>192</v>
      </c>
      <c r="O165" s="140" t="s">
        <v>426</v>
      </c>
      <c r="P165" s="137"/>
      <c r="Q165" s="137"/>
      <c r="R165" s="137"/>
      <c r="T165" s="137"/>
      <c r="U165" s="137"/>
      <c r="V165" s="137"/>
    </row>
    <row r="166" spans="1:27" outlineLevel="3">
      <c r="A166" s="137" t="s">
        <v>2350</v>
      </c>
      <c r="B166" s="140" t="s">
        <v>2058</v>
      </c>
      <c r="C166" s="137"/>
      <c r="D166" s="140" t="s">
        <v>426</v>
      </c>
      <c r="E166" s="137"/>
      <c r="F166" s="137"/>
      <c r="G166" s="137"/>
      <c r="H166" s="140">
        <f t="shared" si="11"/>
        <v>2</v>
      </c>
      <c r="I166" s="137"/>
      <c r="J166" s="55" t="s">
        <v>127</v>
      </c>
      <c r="K166" s="91" t="str">
        <f t="shared" si="14"/>
        <v>e936</v>
      </c>
      <c r="L166" s="18" t="str">
        <f t="shared" si="15"/>
        <v>Contrats individuels d'assurance temporaire décès (y compris groupes ouverts) [3]</v>
      </c>
      <c r="M166" s="137"/>
      <c r="N166" s="137" t="s">
        <v>192</v>
      </c>
      <c r="O166" s="140" t="s">
        <v>426</v>
      </c>
      <c r="P166" s="137"/>
      <c r="Q166" s="137"/>
      <c r="R166" s="137"/>
      <c r="T166" s="137"/>
      <c r="U166" s="137"/>
      <c r="V166" s="137"/>
    </row>
    <row r="167" spans="1:27" outlineLevel="4">
      <c r="A167" s="137" t="s">
        <v>2059</v>
      </c>
      <c r="B167" s="140" t="s">
        <v>2060</v>
      </c>
      <c r="C167" s="137"/>
      <c r="D167" s="140" t="s">
        <v>426</v>
      </c>
      <c r="E167" s="137"/>
      <c r="F167" s="137"/>
      <c r="G167" s="137"/>
      <c r="H167" s="140">
        <f t="shared" si="11"/>
        <v>2</v>
      </c>
      <c r="I167" s="137"/>
      <c r="J167" s="55" t="s">
        <v>130</v>
      </c>
      <c r="K167" s="91" t="str">
        <f t="shared" si="14"/>
        <v>e926</v>
      </c>
      <c r="L167" s="18" t="str">
        <f t="shared" si="15"/>
        <v>Contrats collectifs d'assurance en cas de décès [6]</v>
      </c>
      <c r="M167" s="137"/>
      <c r="N167" s="137" t="s">
        <v>192</v>
      </c>
      <c r="O167" s="140" t="s">
        <v>426</v>
      </c>
      <c r="P167" s="137"/>
      <c r="Q167" s="137"/>
      <c r="R167" s="137"/>
      <c r="T167" s="137"/>
      <c r="U167" s="137"/>
      <c r="V167" s="137"/>
    </row>
    <row r="168" spans="1:27" outlineLevel="4">
      <c r="A168" s="137" t="s">
        <v>2061</v>
      </c>
      <c r="B168" s="140" t="s">
        <v>2062</v>
      </c>
      <c r="C168" s="137"/>
      <c r="D168" s="140" t="s">
        <v>426</v>
      </c>
      <c r="E168" s="137"/>
      <c r="F168" s="137"/>
      <c r="G168" s="137"/>
      <c r="H168" s="140">
        <f t="shared" si="11"/>
        <v>2</v>
      </c>
      <c r="I168" s="137"/>
      <c r="J168" s="46" t="s">
        <v>547</v>
      </c>
      <c r="K168" s="91" t="str">
        <f t="shared" si="14"/>
        <v>e948</v>
      </c>
      <c r="L168" s="18" t="str">
        <f t="shared" si="15"/>
        <v>Épargne en UC</v>
      </c>
      <c r="M168" s="137" t="s">
        <v>190</v>
      </c>
      <c r="N168" s="137" t="s">
        <v>192</v>
      </c>
      <c r="O168" s="140" t="s">
        <v>426</v>
      </c>
      <c r="P168" s="137"/>
      <c r="Q168" s="137"/>
      <c r="R168" s="137"/>
      <c r="T168" s="137"/>
      <c r="U168" s="137"/>
      <c r="V168" s="137"/>
    </row>
    <row r="169" spans="1:27">
      <c r="A169" s="137" t="s">
        <v>2063</v>
      </c>
      <c r="B169" s="140" t="s">
        <v>2064</v>
      </c>
      <c r="C169" s="137"/>
      <c r="D169" s="140" t="s">
        <v>426</v>
      </c>
      <c r="E169" s="137"/>
      <c r="F169" s="137"/>
      <c r="G169" s="137"/>
      <c r="H169" s="140">
        <f t="shared" si="11"/>
        <v>2</v>
      </c>
      <c r="I169" s="137"/>
      <c r="J169" s="22" t="s">
        <v>189</v>
      </c>
      <c r="K169" s="91" t="str">
        <f t="shared" si="14"/>
        <v>e960</v>
      </c>
      <c r="L169" s="18" t="str">
        <f t="shared" si="15"/>
        <v>Garanties en cas de vie et capitalisation [contrats en UC]</v>
      </c>
      <c r="M169" s="137" t="s">
        <v>190</v>
      </c>
      <c r="N169" s="137" t="s">
        <v>192</v>
      </c>
      <c r="O169" s="140" t="s">
        <v>426</v>
      </c>
      <c r="P169" s="137"/>
      <c r="Q169" s="137"/>
      <c r="R169" s="137"/>
      <c r="T169" s="137"/>
      <c r="U169" s="137"/>
      <c r="V169" s="137"/>
    </row>
    <row r="170" spans="1:27" outlineLevel="1">
      <c r="A170" s="137" t="s">
        <v>2065</v>
      </c>
      <c r="B170" s="140" t="s">
        <v>2066</v>
      </c>
      <c r="C170" s="137"/>
      <c r="D170" s="140" t="s">
        <v>426</v>
      </c>
      <c r="E170" s="137"/>
      <c r="F170" s="137"/>
      <c r="G170" s="137"/>
      <c r="H170" s="140">
        <f t="shared" si="11"/>
        <v>2</v>
      </c>
      <c r="I170" s="137"/>
      <c r="J170" s="55" t="s">
        <v>132</v>
      </c>
      <c r="K170" s="91" t="str">
        <f t="shared" si="14"/>
        <v>e930</v>
      </c>
      <c r="L170" s="18" t="str">
        <f t="shared" si="15"/>
        <v>Contrats d'assurance vie ou de capitalisation en unités de compte à prime unique (ou versements libres) [8]</v>
      </c>
      <c r="M170" s="137"/>
      <c r="N170" s="137" t="s">
        <v>192</v>
      </c>
      <c r="O170" s="140" t="s">
        <v>426</v>
      </c>
      <c r="P170" s="137"/>
      <c r="Q170" s="137"/>
      <c r="R170" s="137"/>
      <c r="T170" s="137"/>
      <c r="U170" s="137"/>
      <c r="V170" s="137"/>
    </row>
    <row r="171" spans="1:27" outlineLevel="2">
      <c r="A171" s="137" t="s">
        <v>2067</v>
      </c>
      <c r="B171" s="140" t="s">
        <v>2068</v>
      </c>
      <c r="C171" s="137"/>
      <c r="D171" s="140" t="s">
        <v>426</v>
      </c>
      <c r="E171" s="137"/>
      <c r="F171" s="137"/>
      <c r="G171" s="137"/>
      <c r="H171" s="140">
        <f t="shared" si="11"/>
        <v>2</v>
      </c>
      <c r="I171" s="137"/>
      <c r="J171" s="55" t="s">
        <v>133</v>
      </c>
      <c r="K171" s="91" t="str">
        <f t="shared" si="14"/>
        <v>e931</v>
      </c>
      <c r="L171" s="18" t="str">
        <f t="shared" si="15"/>
        <v>Contrats d'assurance vie ou de capitalisation en unités de compte à primes périodiques [9]</v>
      </c>
      <c r="M171" s="137"/>
      <c r="N171" s="137" t="s">
        <v>192</v>
      </c>
      <c r="O171" s="140" t="s">
        <v>426</v>
      </c>
      <c r="P171" s="137"/>
      <c r="Q171" s="137"/>
      <c r="R171" s="137"/>
      <c r="T171" s="137"/>
      <c r="U171" s="137"/>
      <c r="V171" s="137"/>
      <c r="W171" s="137"/>
      <c r="X171" s="137"/>
      <c r="Y171" s="137"/>
      <c r="Z171" s="137"/>
      <c r="AA171" s="137"/>
    </row>
    <row r="172" spans="1:27" outlineLevel="2">
      <c r="A172" s="137" t="s">
        <v>2069</v>
      </c>
      <c r="B172" s="140" t="s">
        <v>2070</v>
      </c>
      <c r="C172" s="137"/>
      <c r="D172" s="140" t="s">
        <v>426</v>
      </c>
      <c r="E172" s="137"/>
      <c r="F172" s="137"/>
      <c r="G172" s="137"/>
      <c r="H172" s="140">
        <f t="shared" si="11"/>
        <v>2</v>
      </c>
      <c r="I172" s="137"/>
      <c r="J172" s="46" t="s">
        <v>185</v>
      </c>
      <c r="K172" s="91" t="str">
        <f t="shared" si="14"/>
        <v>e983</v>
      </c>
      <c r="L172" s="18" t="str">
        <f t="shared" si="15"/>
        <v>Retraite</v>
      </c>
      <c r="M172" s="137" t="s">
        <v>190</v>
      </c>
      <c r="N172" s="137" t="s">
        <v>192</v>
      </c>
      <c r="O172" s="140" t="s">
        <v>426</v>
      </c>
      <c r="P172" s="137"/>
      <c r="Q172" s="137"/>
      <c r="R172" s="137"/>
      <c r="T172" s="137"/>
      <c r="U172" s="137"/>
      <c r="V172" s="137"/>
    </row>
    <row r="173" spans="1:27" outlineLevel="2">
      <c r="A173" s="137" t="s">
        <v>2071</v>
      </c>
      <c r="B173" s="140" t="s">
        <v>2072</v>
      </c>
      <c r="C173" s="137"/>
      <c r="D173" s="140" t="s">
        <v>426</v>
      </c>
      <c r="E173" s="137"/>
      <c r="F173" s="137"/>
      <c r="G173" s="137"/>
      <c r="H173" s="140">
        <f t="shared" si="11"/>
        <v>2</v>
      </c>
      <c r="I173" s="137"/>
      <c r="J173" s="22" t="s">
        <v>134</v>
      </c>
      <c r="K173" s="91" t="str">
        <f t="shared" si="14"/>
        <v>e929</v>
      </c>
      <c r="L173" s="18" t="str">
        <f t="shared" si="15"/>
        <v>Contrats collectifs relevant de l'article L. 441-1 mais ne relevant pas des articles L. 143-1 et L. 144-2 [10]</v>
      </c>
      <c r="M173" s="137"/>
      <c r="N173" s="137" t="s">
        <v>192</v>
      </c>
      <c r="O173" s="140" t="s">
        <v>426</v>
      </c>
      <c r="P173" s="137"/>
      <c r="Q173" s="137"/>
      <c r="R173" s="137"/>
      <c r="T173" s="137"/>
      <c r="U173" s="137"/>
      <c r="V173" s="137"/>
    </row>
    <row r="174" spans="1:27">
      <c r="A174" s="137" t="s">
        <v>2073</v>
      </c>
      <c r="B174" s="140" t="s">
        <v>2074</v>
      </c>
      <c r="C174" s="137"/>
      <c r="D174" s="140" t="s">
        <v>426</v>
      </c>
      <c r="E174" s="137"/>
      <c r="F174" s="137"/>
      <c r="G174" s="137"/>
      <c r="H174" s="140">
        <f t="shared" si="11"/>
        <v>2</v>
      </c>
      <c r="I174" s="137"/>
      <c r="J174" s="79" t="s">
        <v>387</v>
      </c>
      <c r="K174" s="91" t="str">
        <f t="shared" si="14"/>
        <v>e938</v>
      </c>
      <c r="L174" s="18" t="str">
        <f t="shared" si="15"/>
        <v>Contrats relevant de l'article L. 144-2 mais ne relevant pas de l'article L. 143-1 (PERP) [11]</v>
      </c>
      <c r="M174" s="137"/>
      <c r="N174" s="137" t="s">
        <v>192</v>
      </c>
      <c r="O174" s="140" t="s">
        <v>426</v>
      </c>
      <c r="T174" s="137"/>
      <c r="U174" s="137"/>
      <c r="V174" s="137"/>
    </row>
    <row r="175" spans="1:27" outlineLevel="1">
      <c r="A175" s="137" t="s">
        <v>2075</v>
      </c>
      <c r="B175" s="140" t="s">
        <v>2076</v>
      </c>
      <c r="C175" s="137"/>
      <c r="D175" s="140" t="s">
        <v>426</v>
      </c>
      <c r="E175" s="137"/>
      <c r="F175" s="137"/>
      <c r="G175" s="137"/>
      <c r="H175" s="140">
        <f t="shared" si="11"/>
        <v>2</v>
      </c>
      <c r="I175" s="137"/>
      <c r="J175" s="79" t="s">
        <v>135</v>
      </c>
      <c r="K175" s="91" t="str">
        <f t="shared" si="14"/>
        <v>e934</v>
      </c>
      <c r="L175" s="18" t="str">
        <f t="shared" si="15"/>
        <v>Contrats de retraite professionnelle supplémentaire régis par l'article L. 143-1 [12]</v>
      </c>
      <c r="M175" s="137"/>
      <c r="N175" s="137" t="s">
        <v>192</v>
      </c>
      <c r="O175" s="140" t="s">
        <v>426</v>
      </c>
      <c r="T175" s="137"/>
      <c r="U175" s="137"/>
      <c r="V175" s="137"/>
    </row>
    <row r="176" spans="1:27" outlineLevel="2">
      <c r="A176" s="137" t="s">
        <v>2077</v>
      </c>
      <c r="B176" s="140" t="s">
        <v>2078</v>
      </c>
      <c r="C176" s="137"/>
      <c r="D176" s="140" t="s">
        <v>426</v>
      </c>
      <c r="E176" s="137"/>
      <c r="F176" s="137"/>
      <c r="G176" s="137"/>
      <c r="H176" s="140">
        <f t="shared" si="11"/>
        <v>2</v>
      </c>
      <c r="I176" s="137"/>
      <c r="J176" s="79" t="s">
        <v>386</v>
      </c>
      <c r="K176" s="91" t="str">
        <f t="shared" si="14"/>
        <v>e975</v>
      </c>
      <c r="L176" s="18" t="str">
        <f t="shared" si="15"/>
        <v>Opérations relevant de l'article L. 134-1 mais ne relevant pas des articles L. 143-1 et L. 144-2 (Eurocroissance) [13]</v>
      </c>
      <c r="M176" s="137"/>
      <c r="N176" s="137" t="s">
        <v>192</v>
      </c>
      <c r="O176" s="140" t="s">
        <v>426</v>
      </c>
      <c r="T176" s="137"/>
      <c r="U176" s="137"/>
      <c r="V176" s="137"/>
    </row>
    <row r="177" spans="1:27" outlineLevel="2">
      <c r="A177" s="137" t="s">
        <v>2079</v>
      </c>
      <c r="B177" s="140" t="s">
        <v>2080</v>
      </c>
      <c r="C177" s="137"/>
      <c r="D177" s="140" t="s">
        <v>426</v>
      </c>
      <c r="E177" s="137"/>
      <c r="F177" s="137"/>
      <c r="G177" s="137"/>
      <c r="H177" s="140">
        <f t="shared" si="11"/>
        <v>2</v>
      </c>
      <c r="I177" s="137"/>
      <c r="J177" s="202" t="s">
        <v>2779</v>
      </c>
      <c r="K177" s="91"/>
      <c r="L177" s="18"/>
      <c r="M177" s="137"/>
      <c r="N177" s="137"/>
      <c r="O177" s="140" t="s">
        <v>426</v>
      </c>
      <c r="P177" s="137"/>
      <c r="Q177" s="137" t="s">
        <v>248</v>
      </c>
      <c r="R177" s="137" t="s">
        <v>2785</v>
      </c>
      <c r="S177" s="137"/>
      <c r="T177" s="137"/>
      <c r="U177" s="137"/>
      <c r="V177" s="137"/>
    </row>
    <row r="178" spans="1:27">
      <c r="A178" s="137" t="s">
        <v>2081</v>
      </c>
      <c r="B178" s="140" t="s">
        <v>2082</v>
      </c>
      <c r="C178" s="137"/>
      <c r="D178" s="140" t="s">
        <v>426</v>
      </c>
      <c r="E178" s="137"/>
      <c r="F178" s="137"/>
      <c r="G178" s="137"/>
      <c r="H178" s="140">
        <f t="shared" si="11"/>
        <v>2</v>
      </c>
      <c r="I178" s="137"/>
      <c r="J178" s="52" t="s">
        <v>244</v>
      </c>
      <c r="K178" s="91" t="str">
        <f t="shared" ref="K178:K199" si="16">VLOOKUP(J178,$A$1:$I$311,2,FALSE)</f>
        <v>x0</v>
      </c>
      <c r="L178" s="18" t="str">
        <f t="shared" ref="L178:L199" si="17">J178</f>
        <v>Total/NA</v>
      </c>
      <c r="M178" s="140" t="s">
        <v>190</v>
      </c>
      <c r="N178" s="140"/>
      <c r="O178" s="140" t="s">
        <v>243</v>
      </c>
      <c r="P178" s="137"/>
      <c r="Q178" s="137"/>
      <c r="R178" s="137"/>
      <c r="S178" s="137"/>
      <c r="T178" s="137"/>
      <c r="U178" s="137"/>
      <c r="V178" s="137"/>
    </row>
    <row r="179" spans="1:27" outlineLevel="1">
      <c r="A179" s="137" t="s">
        <v>2083</v>
      </c>
      <c r="B179" s="140" t="s">
        <v>2084</v>
      </c>
      <c r="C179" s="137"/>
      <c r="D179" s="140" t="s">
        <v>426</v>
      </c>
      <c r="E179" s="137"/>
      <c r="F179" s="137"/>
      <c r="G179" s="137"/>
      <c r="H179" s="140">
        <f t="shared" si="11"/>
        <v>2</v>
      </c>
      <c r="I179" s="137"/>
      <c r="J179" s="46" t="s">
        <v>546</v>
      </c>
      <c r="K179" s="91" t="str">
        <f t="shared" si="16"/>
        <v>x91</v>
      </c>
      <c r="L179" s="18" t="str">
        <f t="shared" si="17"/>
        <v>Épargne hors UC</v>
      </c>
      <c r="M179" s="137" t="s">
        <v>190</v>
      </c>
      <c r="N179" s="137" t="s">
        <v>192</v>
      </c>
      <c r="O179" s="140" t="s">
        <v>243</v>
      </c>
      <c r="P179" s="137"/>
      <c r="Q179" s="137"/>
      <c r="R179" s="137"/>
      <c r="S179" s="137"/>
      <c r="T179" s="137"/>
      <c r="U179" s="137"/>
      <c r="V179" s="137"/>
    </row>
    <row r="180" spans="1:27" outlineLevel="2">
      <c r="A180" s="137" t="s">
        <v>2085</v>
      </c>
      <c r="B180" s="140" t="s">
        <v>2086</v>
      </c>
      <c r="C180" s="137"/>
      <c r="D180" s="140" t="s">
        <v>426</v>
      </c>
      <c r="E180" s="137"/>
      <c r="F180" s="137"/>
      <c r="G180" s="137"/>
      <c r="H180" s="140">
        <f t="shared" si="11"/>
        <v>2</v>
      </c>
      <c r="I180" s="137"/>
      <c r="J180" s="22" t="s">
        <v>188</v>
      </c>
      <c r="K180" s="91" t="str">
        <f t="shared" si="16"/>
        <v>e961</v>
      </c>
      <c r="L180" s="18" t="str">
        <f t="shared" si="17"/>
        <v>Garanties en cas de vie et capitalisation [hors contrats en UC]</v>
      </c>
      <c r="M180" s="137" t="s">
        <v>190</v>
      </c>
      <c r="N180" s="137" t="s">
        <v>192</v>
      </c>
      <c r="O180" s="140" t="s">
        <v>426</v>
      </c>
      <c r="P180" s="137"/>
      <c r="Q180" s="137"/>
      <c r="R180" s="137"/>
      <c r="S180" s="137"/>
      <c r="T180" s="137"/>
      <c r="U180" s="137"/>
      <c r="V180" s="137"/>
    </row>
    <row r="181" spans="1:27" outlineLevel="2">
      <c r="A181" s="137" t="s">
        <v>2087</v>
      </c>
      <c r="B181" s="140" t="s">
        <v>2088</v>
      </c>
      <c r="C181" s="137"/>
      <c r="D181" s="140" t="s">
        <v>426</v>
      </c>
      <c r="E181" s="137"/>
      <c r="F181" s="137"/>
      <c r="G181" s="137"/>
      <c r="H181" s="140">
        <f t="shared" si="11"/>
        <v>2</v>
      </c>
      <c r="I181" s="137"/>
      <c r="J181" s="55" t="s">
        <v>125</v>
      </c>
      <c r="K181" s="91" t="str">
        <f t="shared" si="16"/>
        <v>e932</v>
      </c>
      <c r="L181" s="18" t="str">
        <f t="shared" si="17"/>
        <v>Contrats de capitalisation à prime unique (ou versements libres) [1]</v>
      </c>
      <c r="M181" s="137"/>
      <c r="N181" s="137" t="s">
        <v>192</v>
      </c>
      <c r="O181" s="140" t="s">
        <v>426</v>
      </c>
      <c r="P181" s="137"/>
      <c r="Q181" s="137"/>
      <c r="R181" s="137"/>
      <c r="S181" s="137"/>
      <c r="T181" s="137"/>
      <c r="U181" s="137"/>
      <c r="V181" s="137"/>
    </row>
    <row r="182" spans="1:27">
      <c r="A182" s="137" t="s">
        <v>2089</v>
      </c>
      <c r="B182" s="140" t="s">
        <v>2090</v>
      </c>
      <c r="C182" s="137"/>
      <c r="D182" s="140" t="s">
        <v>426</v>
      </c>
      <c r="E182" s="137"/>
      <c r="F182" s="137"/>
      <c r="G182" s="137"/>
      <c r="H182" s="140">
        <f t="shared" si="11"/>
        <v>2</v>
      </c>
      <c r="I182" s="137"/>
      <c r="J182" s="55" t="s">
        <v>126</v>
      </c>
      <c r="K182" s="91" t="str">
        <f t="shared" si="16"/>
        <v>e933</v>
      </c>
      <c r="L182" s="18" t="str">
        <f t="shared" si="17"/>
        <v>Contrats de capitalisation à primes périodiques [2]</v>
      </c>
      <c r="M182" s="137"/>
      <c r="N182" s="137" t="s">
        <v>192</v>
      </c>
      <c r="O182" s="140" t="s">
        <v>426</v>
      </c>
      <c r="P182" s="137"/>
      <c r="Q182" s="137"/>
      <c r="R182" s="137"/>
      <c r="S182" s="137"/>
      <c r="T182" s="137"/>
      <c r="U182" s="137"/>
      <c r="V182" s="137"/>
    </row>
    <row r="183" spans="1:27" outlineLevel="1">
      <c r="A183" t="s">
        <v>2091</v>
      </c>
      <c r="B183" s="140" t="s">
        <v>2092</v>
      </c>
      <c r="D183" s="140" t="s">
        <v>426</v>
      </c>
      <c r="H183" s="140">
        <f t="shared" si="11"/>
        <v>2</v>
      </c>
      <c r="J183" s="55" t="s">
        <v>128</v>
      </c>
      <c r="K183" s="91" t="str">
        <f t="shared" si="16"/>
        <v>e911</v>
      </c>
      <c r="L183" s="18" t="str">
        <f t="shared" si="17"/>
        <v>Autres contrats individuels d'assurance vie à prime unique (ou versements libres) (y compris groupes ouverts) [4]</v>
      </c>
      <c r="M183" s="137"/>
      <c r="N183" s="137" t="s">
        <v>192</v>
      </c>
      <c r="O183" s="140" t="s">
        <v>426</v>
      </c>
      <c r="P183" s="137"/>
      <c r="Q183" s="137"/>
      <c r="R183" s="137"/>
      <c r="S183" s="137"/>
      <c r="V183" s="140"/>
    </row>
    <row r="184" spans="1:27" outlineLevel="2">
      <c r="A184" t="s">
        <v>2093</v>
      </c>
      <c r="B184" s="140" t="s">
        <v>2094</v>
      </c>
      <c r="D184" s="140" t="s">
        <v>426</v>
      </c>
      <c r="H184" s="140">
        <f t="shared" si="11"/>
        <v>2</v>
      </c>
      <c r="J184" s="55" t="s">
        <v>129</v>
      </c>
      <c r="K184" s="91" t="str">
        <f t="shared" si="16"/>
        <v>e912</v>
      </c>
      <c r="L184" s="18" t="str">
        <f t="shared" si="17"/>
        <v>Autres contrats individuels d'assurance vie à primes périodiques (y compris groupes ouverts) [5]</v>
      </c>
      <c r="M184" s="137"/>
      <c r="N184" s="137" t="s">
        <v>192</v>
      </c>
      <c r="O184" s="140" t="s">
        <v>426</v>
      </c>
      <c r="P184" s="137"/>
      <c r="Q184" s="137"/>
      <c r="R184" s="137"/>
      <c r="S184" s="137"/>
      <c r="V184" s="140"/>
    </row>
    <row r="185" spans="1:27" outlineLevel="2">
      <c r="A185" t="s">
        <v>2095</v>
      </c>
      <c r="B185" s="140" t="s">
        <v>2096</v>
      </c>
      <c r="D185" s="140" t="s">
        <v>426</v>
      </c>
      <c r="H185" s="140">
        <f t="shared" si="11"/>
        <v>2</v>
      </c>
      <c r="J185" s="55" t="s">
        <v>131</v>
      </c>
      <c r="K185" s="91" t="str">
        <f t="shared" si="16"/>
        <v>e927</v>
      </c>
      <c r="L185" s="18" t="str">
        <f t="shared" si="17"/>
        <v>Contrats collectifs d'assurance en cas de vie [7]</v>
      </c>
      <c r="M185" s="137"/>
      <c r="N185" s="137" t="s">
        <v>192</v>
      </c>
      <c r="O185" s="140" t="s">
        <v>426</v>
      </c>
      <c r="P185" s="137"/>
      <c r="Q185" s="137"/>
      <c r="R185" s="137"/>
      <c r="S185" s="137"/>
      <c r="V185" s="140"/>
    </row>
    <row r="186" spans="1:27" s="9" customFormat="1" outlineLevel="2">
      <c r="A186" s="140" t="s">
        <v>2097</v>
      </c>
      <c r="B186" s="140" t="s">
        <v>2098</v>
      </c>
      <c r="C186" s="140"/>
      <c r="D186" s="140" t="s">
        <v>426</v>
      </c>
      <c r="E186" s="140"/>
      <c r="F186" s="140"/>
      <c r="G186" s="140"/>
      <c r="H186" s="140">
        <f t="shared" si="11"/>
        <v>2</v>
      </c>
      <c r="I186" s="140"/>
      <c r="J186" s="55" t="s">
        <v>2569</v>
      </c>
      <c r="K186" s="91" t="str">
        <f t="shared" si="16"/>
        <v>e1274</v>
      </c>
      <c r="L186" s="18" t="str">
        <f t="shared" si="17"/>
        <v>Contrats de retraite professionnelle supplémentaire régis par l'article L. 143-1 ne relevant pas des 12, 14 ou 15 [16]</v>
      </c>
      <c r="M186" s="137"/>
      <c r="N186" s="137" t="s">
        <v>192</v>
      </c>
      <c r="O186" s="140" t="s">
        <v>426</v>
      </c>
      <c r="P186" s="137"/>
      <c r="Q186" s="137"/>
      <c r="R186" s="137"/>
      <c r="S186" s="137"/>
      <c r="T186"/>
      <c r="U186"/>
      <c r="V186" s="140"/>
      <c r="W186"/>
      <c r="X186"/>
      <c r="Y186"/>
      <c r="Z186"/>
      <c r="AA186"/>
    </row>
    <row r="187" spans="1:27" s="9" customFormat="1" outlineLevel="3">
      <c r="A187" s="140" t="s">
        <v>2099</v>
      </c>
      <c r="B187" s="140" t="s">
        <v>2100</v>
      </c>
      <c r="C187" s="140"/>
      <c r="D187" s="140" t="s">
        <v>426</v>
      </c>
      <c r="E187" s="140"/>
      <c r="F187" s="140"/>
      <c r="G187" s="140"/>
      <c r="H187" s="140">
        <f t="shared" si="11"/>
        <v>2</v>
      </c>
      <c r="I187" s="140"/>
      <c r="J187" s="22" t="s">
        <v>187</v>
      </c>
      <c r="K187" s="91" t="str">
        <f t="shared" si="16"/>
        <v>e959</v>
      </c>
      <c r="L187" s="18" t="str">
        <f t="shared" si="17"/>
        <v>Garanties en cas de décès</v>
      </c>
      <c r="M187" s="137" t="s">
        <v>190</v>
      </c>
      <c r="N187" s="137" t="s">
        <v>192</v>
      </c>
      <c r="O187" s="140" t="s">
        <v>426</v>
      </c>
      <c r="P187" s="137"/>
      <c r="Q187" s="137"/>
      <c r="R187" s="137"/>
      <c r="S187" s="137"/>
      <c r="T187"/>
      <c r="U187"/>
      <c r="V187" s="140"/>
    </row>
    <row r="188" spans="1:27" s="9" customFormat="1" outlineLevel="3">
      <c r="A188" s="140" t="s">
        <v>2101</v>
      </c>
      <c r="B188" s="140" t="s">
        <v>2102</v>
      </c>
      <c r="C188" s="140"/>
      <c r="D188" s="140" t="s">
        <v>426</v>
      </c>
      <c r="E188" s="140"/>
      <c r="F188" s="140"/>
      <c r="G188" s="140"/>
      <c r="H188" s="140">
        <f t="shared" si="11"/>
        <v>2</v>
      </c>
      <c r="I188" s="140"/>
      <c r="J188" s="55" t="s">
        <v>127</v>
      </c>
      <c r="K188" s="91" t="str">
        <f t="shared" si="16"/>
        <v>e936</v>
      </c>
      <c r="L188" s="18" t="str">
        <f t="shared" si="17"/>
        <v>Contrats individuels d'assurance temporaire décès (y compris groupes ouverts) [3]</v>
      </c>
      <c r="M188" s="137"/>
      <c r="N188" s="137" t="s">
        <v>192</v>
      </c>
      <c r="O188" s="140" t="s">
        <v>426</v>
      </c>
      <c r="P188" s="137"/>
      <c r="Q188" s="137"/>
      <c r="R188" s="137"/>
      <c r="S188" s="137"/>
      <c r="T188"/>
      <c r="U188"/>
      <c r="V188" s="140"/>
    </row>
    <row r="189" spans="1:27" s="9" customFormat="1" outlineLevel="2">
      <c r="A189" s="140" t="s">
        <v>2103</v>
      </c>
      <c r="B189" s="140" t="s">
        <v>2104</v>
      </c>
      <c r="C189" s="140"/>
      <c r="D189" s="140" t="s">
        <v>426</v>
      </c>
      <c r="E189" s="140"/>
      <c r="F189" s="140"/>
      <c r="G189" s="140"/>
      <c r="H189" s="140">
        <f t="shared" si="11"/>
        <v>2</v>
      </c>
      <c r="I189" s="140"/>
      <c r="J189" s="55" t="s">
        <v>130</v>
      </c>
      <c r="K189" s="91" t="str">
        <f t="shared" si="16"/>
        <v>e926</v>
      </c>
      <c r="L189" s="18" t="str">
        <f t="shared" si="17"/>
        <v>Contrats collectifs d'assurance en cas de décès [6]</v>
      </c>
      <c r="M189" s="137"/>
      <c r="N189" s="137" t="s">
        <v>192</v>
      </c>
      <c r="O189" s="140" t="s">
        <v>426</v>
      </c>
      <c r="P189" s="137"/>
      <c r="Q189" s="137"/>
      <c r="R189" s="137"/>
      <c r="S189" s="137"/>
      <c r="T189"/>
      <c r="U189"/>
      <c r="V189" s="140"/>
    </row>
    <row r="190" spans="1:27" s="9" customFormat="1" outlineLevel="3">
      <c r="A190" s="140" t="s">
        <v>2105</v>
      </c>
      <c r="B190" s="140" t="s">
        <v>2106</v>
      </c>
      <c r="C190" s="140"/>
      <c r="D190" s="140" t="s">
        <v>426</v>
      </c>
      <c r="E190" s="140"/>
      <c r="F190" s="140"/>
      <c r="G190" s="140"/>
      <c r="H190" s="140">
        <f t="shared" si="11"/>
        <v>2</v>
      </c>
      <c r="I190" s="140"/>
      <c r="J190" s="46" t="s">
        <v>547</v>
      </c>
      <c r="K190" s="91" t="str">
        <f t="shared" si="16"/>
        <v>e948</v>
      </c>
      <c r="L190" s="18" t="str">
        <f t="shared" si="17"/>
        <v>Épargne en UC</v>
      </c>
      <c r="M190" s="137" t="s">
        <v>190</v>
      </c>
      <c r="N190" s="137" t="s">
        <v>192</v>
      </c>
      <c r="O190" s="140" t="s">
        <v>426</v>
      </c>
      <c r="P190" s="137"/>
      <c r="Q190" s="137"/>
      <c r="R190" s="137"/>
      <c r="S190" s="137"/>
      <c r="T190"/>
      <c r="U190" s="137"/>
      <c r="V190" s="140"/>
    </row>
    <row r="191" spans="1:27" s="9" customFormat="1" outlineLevel="3">
      <c r="A191" s="140" t="s">
        <v>2107</v>
      </c>
      <c r="B191" s="140" t="s">
        <v>2108</v>
      </c>
      <c r="C191" s="140"/>
      <c r="D191" s="140" t="s">
        <v>426</v>
      </c>
      <c r="E191" s="140"/>
      <c r="F191" s="140"/>
      <c r="G191" s="140"/>
      <c r="H191" s="140">
        <f t="shared" si="11"/>
        <v>2</v>
      </c>
      <c r="I191" s="140"/>
      <c r="J191" s="22" t="s">
        <v>189</v>
      </c>
      <c r="K191" s="91" t="str">
        <f t="shared" si="16"/>
        <v>e960</v>
      </c>
      <c r="L191" s="18" t="str">
        <f t="shared" si="17"/>
        <v>Garanties en cas de vie et capitalisation [contrats en UC]</v>
      </c>
      <c r="M191" s="137" t="s">
        <v>190</v>
      </c>
      <c r="N191" s="137" t="s">
        <v>192</v>
      </c>
      <c r="O191" s="140" t="s">
        <v>426</v>
      </c>
      <c r="P191" s="137"/>
      <c r="Q191" s="137"/>
      <c r="R191" s="137"/>
      <c r="S191" s="137"/>
      <c r="T191"/>
      <c r="U191"/>
      <c r="V191" s="140"/>
    </row>
    <row r="192" spans="1:27" s="9" customFormat="1" outlineLevel="2">
      <c r="A192" s="9" t="s">
        <v>2109</v>
      </c>
      <c r="B192" s="140" t="s">
        <v>2110</v>
      </c>
      <c r="D192" s="140" t="s">
        <v>426</v>
      </c>
      <c r="H192" s="140">
        <f t="shared" si="11"/>
        <v>2</v>
      </c>
      <c r="I192" s="140"/>
      <c r="J192" s="55" t="s">
        <v>132</v>
      </c>
      <c r="K192" s="91" t="str">
        <f t="shared" si="16"/>
        <v>e930</v>
      </c>
      <c r="L192" s="18" t="str">
        <f t="shared" si="17"/>
        <v>Contrats d'assurance vie ou de capitalisation en unités de compte à prime unique (ou versements libres) [8]</v>
      </c>
      <c r="M192" s="137"/>
      <c r="N192" s="137" t="s">
        <v>192</v>
      </c>
      <c r="O192" s="140" t="s">
        <v>426</v>
      </c>
      <c r="P192" s="137"/>
      <c r="Q192" s="137"/>
      <c r="R192" s="137"/>
      <c r="S192" s="137"/>
      <c r="T192" s="137"/>
      <c r="U192" s="137"/>
    </row>
    <row r="193" spans="1:21" s="9" customFormat="1" outlineLevel="3">
      <c r="A193" s="9" t="s">
        <v>2111</v>
      </c>
      <c r="B193" s="140" t="s">
        <v>2112</v>
      </c>
      <c r="D193" s="140" t="s">
        <v>426</v>
      </c>
      <c r="H193" s="140">
        <f t="shared" si="11"/>
        <v>2</v>
      </c>
      <c r="I193" s="140"/>
      <c r="J193" s="55" t="s">
        <v>133</v>
      </c>
      <c r="K193" s="91" t="str">
        <f t="shared" si="16"/>
        <v>e931</v>
      </c>
      <c r="L193" s="18" t="str">
        <f t="shared" si="17"/>
        <v>Contrats d'assurance vie ou de capitalisation en unités de compte à primes périodiques [9]</v>
      </c>
      <c r="M193" s="137"/>
      <c r="N193" s="137" t="s">
        <v>192</v>
      </c>
      <c r="O193" s="140" t="s">
        <v>426</v>
      </c>
      <c r="P193" s="137"/>
      <c r="Q193" s="137"/>
      <c r="R193" s="137"/>
      <c r="S193" s="137"/>
      <c r="T193" s="137"/>
      <c r="U193" s="137"/>
    </row>
    <row r="194" spans="1:21" s="9" customFormat="1" outlineLevel="3">
      <c r="A194" s="9" t="s">
        <v>2113</v>
      </c>
      <c r="B194" s="140" t="s">
        <v>2114</v>
      </c>
      <c r="D194" s="140" t="s">
        <v>426</v>
      </c>
      <c r="H194" s="140">
        <f t="shared" ref="H194:H257" si="18">COUNTIF($J$2:$J$900,A194)</f>
        <v>2</v>
      </c>
      <c r="I194" s="140"/>
      <c r="J194" s="46" t="s">
        <v>185</v>
      </c>
      <c r="K194" s="91" t="str">
        <f t="shared" si="16"/>
        <v>e983</v>
      </c>
      <c r="L194" s="18" t="str">
        <f t="shared" si="17"/>
        <v>Retraite</v>
      </c>
      <c r="M194" s="137" t="s">
        <v>190</v>
      </c>
      <c r="N194" s="137" t="s">
        <v>192</v>
      </c>
      <c r="O194" s="140" t="s">
        <v>426</v>
      </c>
      <c r="P194" s="137"/>
      <c r="Q194" s="137"/>
      <c r="R194" s="137"/>
      <c r="S194" s="137"/>
      <c r="T194" s="137"/>
      <c r="U194" s="137"/>
    </row>
    <row r="195" spans="1:21" s="9" customFormat="1" outlineLevel="2">
      <c r="A195" s="9" t="s">
        <v>2115</v>
      </c>
      <c r="B195" s="140" t="s">
        <v>2116</v>
      </c>
      <c r="D195" s="140" t="s">
        <v>426</v>
      </c>
      <c r="H195" s="140">
        <f t="shared" si="18"/>
        <v>4</v>
      </c>
      <c r="I195" s="140"/>
      <c r="J195" s="237" t="s">
        <v>2714</v>
      </c>
      <c r="K195" s="91" t="str">
        <f t="shared" si="16"/>
        <v>e1277</v>
      </c>
      <c r="L195" s="18" t="str">
        <f t="shared" si="17"/>
        <v>Contrats collectifs relevant de l'article L. 441-1 mais ne relevant pas des catégories 11, 12 ou 14 [10]</v>
      </c>
      <c r="M195" s="137"/>
      <c r="N195" s="137" t="s">
        <v>192</v>
      </c>
      <c r="O195" s="140" t="s">
        <v>426</v>
      </c>
      <c r="P195" s="137"/>
      <c r="Q195" s="137"/>
      <c r="R195" s="137"/>
      <c r="S195" s="137"/>
      <c r="T195" s="137"/>
      <c r="U195" s="137"/>
    </row>
    <row r="196" spans="1:21" s="9" customFormat="1" outlineLevel="3">
      <c r="A196" s="9" t="s">
        <v>2117</v>
      </c>
      <c r="B196" s="140" t="s">
        <v>2118</v>
      </c>
      <c r="D196" s="140" t="s">
        <v>426</v>
      </c>
      <c r="H196" s="140">
        <f t="shared" si="18"/>
        <v>2</v>
      </c>
      <c r="I196" s="140"/>
      <c r="J196" s="237" t="s">
        <v>2789</v>
      </c>
      <c r="K196" s="91" t="str">
        <f t="shared" si="16"/>
        <v>e1280</v>
      </c>
      <c r="L196" s="18" t="str">
        <f t="shared" si="17"/>
        <v>Contrats relevant de l'article L. 144-2 [11]</v>
      </c>
      <c r="M196" s="137"/>
      <c r="N196" s="137" t="s">
        <v>192</v>
      </c>
      <c r="O196" s="140" t="s">
        <v>426</v>
      </c>
      <c r="P196" s="137"/>
      <c r="Q196" s="137"/>
      <c r="R196" s="137"/>
      <c r="S196" s="137"/>
      <c r="T196" s="137"/>
      <c r="U196" s="137"/>
    </row>
    <row r="197" spans="1:21" s="9" customFormat="1" outlineLevel="3">
      <c r="A197" s="9" t="s">
        <v>2119</v>
      </c>
      <c r="B197" s="140" t="s">
        <v>2120</v>
      </c>
      <c r="D197" s="140" t="s">
        <v>426</v>
      </c>
      <c r="H197" s="140">
        <f t="shared" si="18"/>
        <v>2</v>
      </c>
      <c r="I197" s="140"/>
      <c r="J197" s="238" t="s">
        <v>2790</v>
      </c>
      <c r="K197" s="91" t="str">
        <f t="shared" si="16"/>
        <v>e1281</v>
      </c>
      <c r="L197" s="18" t="str">
        <f t="shared" si="17"/>
        <v>Contrats relevant d’une comptabilité auxiliaire d’affectation mentionnée au premier alinéa de l’article L. 143-4 mais pas de la catégorie 11 ou 14 [12]</v>
      </c>
      <c r="M197" s="137"/>
      <c r="N197" s="137" t="s">
        <v>192</v>
      </c>
      <c r="O197" s="140" t="s">
        <v>426</v>
      </c>
      <c r="P197" s="137"/>
      <c r="Q197" s="137"/>
      <c r="R197" s="137"/>
      <c r="S197" s="137"/>
      <c r="T197" s="137"/>
      <c r="U197" s="137"/>
    </row>
    <row r="198" spans="1:21" s="9" customFormat="1" outlineLevel="2">
      <c r="A198" s="9" t="s">
        <v>2121</v>
      </c>
      <c r="B198" s="140" t="s">
        <v>2122</v>
      </c>
      <c r="D198" s="140" t="s">
        <v>426</v>
      </c>
      <c r="H198" s="140">
        <f t="shared" si="18"/>
        <v>2</v>
      </c>
      <c r="I198" s="140"/>
      <c r="J198" s="237" t="s">
        <v>2726</v>
      </c>
      <c r="K198" s="91" t="str">
        <f t="shared" si="16"/>
        <v>e1282</v>
      </c>
      <c r="L198" s="18" t="str">
        <f t="shared" si="17"/>
        <v>Contrats relevant de l'article L. 134-1 mais pas des catégories 11 ou 12 [13]</v>
      </c>
      <c r="M198" s="137"/>
      <c r="N198" s="137" t="s">
        <v>192</v>
      </c>
      <c r="O198" s="140" t="s">
        <v>426</v>
      </c>
      <c r="P198" s="137"/>
      <c r="Q198" s="137"/>
      <c r="R198" s="137"/>
      <c r="S198" s="137"/>
      <c r="T198" s="137"/>
      <c r="U198" s="137"/>
    </row>
    <row r="199" spans="1:21" s="9" customFormat="1" outlineLevel="3">
      <c r="A199" s="9" t="s">
        <v>2123</v>
      </c>
      <c r="B199" s="140" t="s">
        <v>2124</v>
      </c>
      <c r="D199" s="140" t="s">
        <v>426</v>
      </c>
      <c r="H199" s="140">
        <f t="shared" si="18"/>
        <v>2</v>
      </c>
      <c r="I199" s="140"/>
      <c r="J199" s="237" t="s">
        <v>2729</v>
      </c>
      <c r="K199" s="91" t="str">
        <f t="shared" si="16"/>
        <v>e1285</v>
      </c>
      <c r="L199" s="18" t="str">
        <f t="shared" si="17"/>
        <v>Contrats relevant d’une comptabilité auxiliaire d’affectation mentionnée au premier alinéa de l’article L. 142-4 mais pas de la catégorie 11 [14]</v>
      </c>
      <c r="M199" s="137"/>
      <c r="N199" s="137" t="s">
        <v>192</v>
      </c>
      <c r="O199" s="140" t="s">
        <v>426</v>
      </c>
      <c r="P199" s="137"/>
      <c r="Q199" s="137"/>
      <c r="R199" s="137"/>
      <c r="S199" s="137"/>
      <c r="T199" s="137"/>
      <c r="U199" s="137"/>
    </row>
    <row r="200" spans="1:21" s="9" customFormat="1" outlineLevel="3">
      <c r="A200" s="140" t="s">
        <v>2125</v>
      </c>
      <c r="B200" s="140" t="s">
        <v>2126</v>
      </c>
      <c r="C200" s="140"/>
      <c r="D200" s="140" t="s">
        <v>426</v>
      </c>
      <c r="E200" s="140"/>
      <c r="F200" s="140"/>
      <c r="G200" s="140"/>
      <c r="H200" s="140">
        <f t="shared" si="18"/>
        <v>2</v>
      </c>
      <c r="I200" s="140"/>
      <c r="J200" s="148" t="s">
        <v>626</v>
      </c>
      <c r="K200" s="91"/>
      <c r="L200" s="18"/>
      <c r="M200" s="140"/>
      <c r="N200"/>
      <c r="O200" s="9" t="s">
        <v>426</v>
      </c>
      <c r="P200" s="137"/>
      <c r="Q200" s="137"/>
      <c r="R200" s="137"/>
      <c r="S200" s="137"/>
      <c r="T200" s="137"/>
      <c r="U200" s="137"/>
    </row>
    <row r="201" spans="1:21" s="9" customFormat="1" outlineLevel="2">
      <c r="A201" s="140" t="s">
        <v>2127</v>
      </c>
      <c r="B201" s="140" t="s">
        <v>2128</v>
      </c>
      <c r="C201" s="140"/>
      <c r="D201" s="140" t="s">
        <v>426</v>
      </c>
      <c r="E201" s="140"/>
      <c r="F201" s="140"/>
      <c r="G201" s="140"/>
      <c r="H201" s="140">
        <f t="shared" si="18"/>
        <v>2</v>
      </c>
      <c r="I201" s="140"/>
      <c r="J201" s="149" t="s">
        <v>244</v>
      </c>
      <c r="K201" s="91" t="str">
        <f t="shared" ref="K201:K220" si="19">VLOOKUP(J201,$A$1:$I$311,2,FALSE)</f>
        <v>x0</v>
      </c>
      <c r="L201" s="18" t="str">
        <f t="shared" ref="L201:L220" si="20">J201</f>
        <v>Total/NA</v>
      </c>
      <c r="M201" s="140" t="s">
        <v>190</v>
      </c>
      <c r="N201" s="140"/>
      <c r="O201" s="9" t="s">
        <v>243</v>
      </c>
      <c r="P201" s="137"/>
      <c r="Q201" s="137" t="s">
        <v>248</v>
      </c>
      <c r="R201" s="140" t="s">
        <v>1147</v>
      </c>
      <c r="S201" s="137"/>
      <c r="T201" s="137"/>
      <c r="U201" s="137"/>
    </row>
    <row r="202" spans="1:21" s="9" customFormat="1" outlineLevel="3">
      <c r="A202" s="140" t="s">
        <v>2129</v>
      </c>
      <c r="B202" s="140" t="s">
        <v>2185</v>
      </c>
      <c r="C202" s="140"/>
      <c r="D202" s="140" t="s">
        <v>426</v>
      </c>
      <c r="E202" s="140"/>
      <c r="F202" s="140"/>
      <c r="G202" s="140"/>
      <c r="H202" s="140">
        <f t="shared" si="18"/>
        <v>2</v>
      </c>
      <c r="I202" s="140"/>
      <c r="J202" s="127" t="s">
        <v>548</v>
      </c>
      <c r="K202" s="91" t="str">
        <f t="shared" si="19"/>
        <v>e992</v>
      </c>
      <c r="L202" s="18" t="str">
        <f t="shared" si="20"/>
        <v>Vie [Hors épargne en UC]</v>
      </c>
      <c r="M202" s="140" t="s">
        <v>190</v>
      </c>
      <c r="N202" t="s">
        <v>192</v>
      </c>
      <c r="O202" s="9" t="s">
        <v>426</v>
      </c>
      <c r="P202" s="137"/>
      <c r="Q202" s="137"/>
      <c r="R202" s="137"/>
      <c r="S202" s="137"/>
      <c r="T202" s="137"/>
    </row>
    <row r="203" spans="1:21" s="9" customFormat="1" outlineLevel="3">
      <c r="A203" s="140" t="s">
        <v>2130</v>
      </c>
      <c r="B203" s="140" t="s">
        <v>987</v>
      </c>
      <c r="C203" s="140"/>
      <c r="D203" s="140" t="s">
        <v>426</v>
      </c>
      <c r="E203" s="140"/>
      <c r="F203" s="140"/>
      <c r="G203" s="140"/>
      <c r="H203" s="140">
        <f t="shared" si="18"/>
        <v>2</v>
      </c>
      <c r="I203" s="140"/>
      <c r="J203" s="22" t="s">
        <v>403</v>
      </c>
      <c r="K203" s="91" t="str">
        <f t="shared" si="19"/>
        <v>e993</v>
      </c>
      <c r="L203" s="18" t="str">
        <f t="shared" si="20"/>
        <v>Vie [hors Eurocroissance et branche 26 non PERP et non PERP]</v>
      </c>
      <c r="M203" s="140" t="s">
        <v>190</v>
      </c>
      <c r="N203" t="s">
        <v>192</v>
      </c>
      <c r="O203" s="9" t="s">
        <v>426</v>
      </c>
      <c r="P203" s="137"/>
      <c r="Q203" s="137"/>
      <c r="R203" s="137"/>
      <c r="S203" s="137"/>
      <c r="T203" s="137"/>
    </row>
    <row r="204" spans="1:21" s="9" customFormat="1" outlineLevel="3">
      <c r="A204" s="140" t="s">
        <v>2131</v>
      </c>
      <c r="B204" s="140" t="s">
        <v>988</v>
      </c>
      <c r="C204" s="140"/>
      <c r="D204" s="140" t="s">
        <v>426</v>
      </c>
      <c r="E204" s="140"/>
      <c r="F204" s="140"/>
      <c r="G204" s="140"/>
      <c r="H204" s="140">
        <f t="shared" si="18"/>
        <v>2</v>
      </c>
      <c r="I204" s="140"/>
      <c r="J204" s="67" t="s">
        <v>546</v>
      </c>
      <c r="K204" s="91" t="str">
        <f t="shared" si="19"/>
        <v>x91</v>
      </c>
      <c r="L204" s="18" t="str">
        <f t="shared" si="20"/>
        <v>Épargne hors UC</v>
      </c>
      <c r="M204" s="140" t="s">
        <v>190</v>
      </c>
      <c r="N204" t="s">
        <v>192</v>
      </c>
      <c r="O204" s="9" t="s">
        <v>243</v>
      </c>
      <c r="P204" s="137"/>
      <c r="Q204" s="137"/>
      <c r="R204" s="137"/>
      <c r="S204" s="137"/>
      <c r="T204" s="137"/>
    </row>
    <row r="205" spans="1:21" s="9" customFormat="1" outlineLevel="3">
      <c r="A205" s="140" t="s">
        <v>2132</v>
      </c>
      <c r="B205" s="140" t="s">
        <v>989</v>
      </c>
      <c r="C205" s="140"/>
      <c r="D205" s="140" t="s">
        <v>426</v>
      </c>
      <c r="E205" s="140"/>
      <c r="F205" s="140"/>
      <c r="G205" s="140"/>
      <c r="H205" s="140">
        <f t="shared" si="18"/>
        <v>2</v>
      </c>
      <c r="I205" s="140"/>
      <c r="J205" s="105" t="s">
        <v>188</v>
      </c>
      <c r="K205" s="91" t="str">
        <f t="shared" si="19"/>
        <v>e961</v>
      </c>
      <c r="L205" s="18" t="str">
        <f t="shared" si="20"/>
        <v>Garanties en cas de vie et capitalisation [hors contrats en UC]</v>
      </c>
      <c r="M205" s="140" t="s">
        <v>190</v>
      </c>
      <c r="N205" t="s">
        <v>192</v>
      </c>
      <c r="O205" s="9" t="s">
        <v>426</v>
      </c>
      <c r="P205" s="137"/>
      <c r="Q205" s="137"/>
      <c r="R205" s="137"/>
      <c r="S205" s="137"/>
      <c r="T205" s="137"/>
    </row>
    <row r="206" spans="1:21" s="9" customFormat="1" outlineLevel="3">
      <c r="A206" s="140" t="s">
        <v>2133</v>
      </c>
      <c r="B206" s="140" t="s">
        <v>990</v>
      </c>
      <c r="C206" s="140"/>
      <c r="D206" s="140" t="s">
        <v>426</v>
      </c>
      <c r="E206" s="140"/>
      <c r="F206" s="140"/>
      <c r="G206" s="140"/>
      <c r="H206" s="140">
        <f t="shared" si="18"/>
        <v>2</v>
      </c>
      <c r="I206" s="140"/>
      <c r="J206" s="199" t="s">
        <v>125</v>
      </c>
      <c r="K206" s="91" t="str">
        <f t="shared" si="19"/>
        <v>e932</v>
      </c>
      <c r="L206" s="18" t="str">
        <f t="shared" si="20"/>
        <v>Contrats de capitalisation à prime unique (ou versements libres) [1]</v>
      </c>
      <c r="M206" s="140"/>
      <c r="N206" t="s">
        <v>192</v>
      </c>
      <c r="O206" s="9" t="s">
        <v>426</v>
      </c>
      <c r="P206" s="137"/>
      <c r="Q206" s="137"/>
      <c r="R206" s="137"/>
      <c r="S206" s="137"/>
      <c r="T206" s="137"/>
    </row>
    <row r="207" spans="1:21" s="9" customFormat="1" outlineLevel="3">
      <c r="A207" s="140" t="s">
        <v>2134</v>
      </c>
      <c r="B207" s="140" t="s">
        <v>991</v>
      </c>
      <c r="C207" s="140"/>
      <c r="D207" s="140" t="s">
        <v>426</v>
      </c>
      <c r="E207" s="140"/>
      <c r="F207" s="140"/>
      <c r="G207" s="140"/>
      <c r="H207" s="140">
        <f t="shared" si="18"/>
        <v>4</v>
      </c>
      <c r="I207" s="140"/>
      <c r="J207" s="199" t="s">
        <v>126</v>
      </c>
      <c r="K207" s="91" t="str">
        <f t="shared" si="19"/>
        <v>e933</v>
      </c>
      <c r="L207" s="18" t="str">
        <f t="shared" si="20"/>
        <v>Contrats de capitalisation à primes périodiques [2]</v>
      </c>
      <c r="M207" s="140"/>
      <c r="N207" t="s">
        <v>192</v>
      </c>
      <c r="O207" s="9" t="s">
        <v>426</v>
      </c>
      <c r="P207" s="137"/>
      <c r="Q207" s="137"/>
      <c r="R207" s="137"/>
      <c r="S207" s="137"/>
      <c r="T207" s="137"/>
    </row>
    <row r="208" spans="1:21" s="9" customFormat="1" outlineLevel="3">
      <c r="A208" s="140" t="s">
        <v>2135</v>
      </c>
      <c r="B208" s="140" t="s">
        <v>992</v>
      </c>
      <c r="C208" s="140"/>
      <c r="D208" s="140" t="s">
        <v>426</v>
      </c>
      <c r="E208" s="140"/>
      <c r="F208" s="140"/>
      <c r="G208" s="140"/>
      <c r="H208" s="140">
        <f t="shared" si="18"/>
        <v>2</v>
      </c>
      <c r="I208" s="140"/>
      <c r="J208" s="199" t="s">
        <v>128</v>
      </c>
      <c r="K208" s="91" t="str">
        <f t="shared" si="19"/>
        <v>e911</v>
      </c>
      <c r="L208" s="18" t="str">
        <f t="shared" si="20"/>
        <v>Autres contrats individuels d'assurance vie à prime unique (ou versements libres) (y compris groupes ouverts) [4]</v>
      </c>
      <c r="M208" s="140"/>
      <c r="N208" t="s">
        <v>192</v>
      </c>
      <c r="O208" s="9" t="s">
        <v>426</v>
      </c>
      <c r="P208" s="137"/>
      <c r="Q208" s="137"/>
      <c r="R208" s="137"/>
      <c r="S208" s="137"/>
      <c r="T208" s="100"/>
    </row>
    <row r="209" spans="1:21" s="9" customFormat="1" outlineLevel="2">
      <c r="A209" s="140" t="s">
        <v>2136</v>
      </c>
      <c r="B209" s="140" t="s">
        <v>993</v>
      </c>
      <c r="C209" s="140"/>
      <c r="D209" s="140" t="s">
        <v>426</v>
      </c>
      <c r="E209" s="140"/>
      <c r="F209" s="140"/>
      <c r="G209" s="140"/>
      <c r="H209" s="140">
        <f t="shared" si="18"/>
        <v>2</v>
      </c>
      <c r="I209" s="140"/>
      <c r="J209" s="199" t="s">
        <v>129</v>
      </c>
      <c r="K209" s="91" t="str">
        <f t="shared" si="19"/>
        <v>e912</v>
      </c>
      <c r="L209" s="18" t="str">
        <f t="shared" si="20"/>
        <v>Autres contrats individuels d'assurance vie à primes périodiques (y compris groupes ouverts) [5]</v>
      </c>
      <c r="M209" s="140"/>
      <c r="N209" t="s">
        <v>192</v>
      </c>
      <c r="O209" s="9" t="s">
        <v>426</v>
      </c>
      <c r="P209" s="137"/>
      <c r="Q209" s="137"/>
      <c r="R209" s="140"/>
      <c r="S209" s="137"/>
      <c r="T209" s="100"/>
    </row>
    <row r="210" spans="1:21" s="9" customFormat="1" outlineLevel="3">
      <c r="A210" s="140" t="s">
        <v>2137</v>
      </c>
      <c r="B210" s="140" t="s">
        <v>994</v>
      </c>
      <c r="C210" s="140"/>
      <c r="D210" s="140" t="s">
        <v>426</v>
      </c>
      <c r="E210" s="140"/>
      <c r="F210" s="140"/>
      <c r="G210" s="140"/>
      <c r="H210" s="140">
        <f t="shared" si="18"/>
        <v>2</v>
      </c>
      <c r="I210" s="140"/>
      <c r="J210" s="199" t="s">
        <v>131</v>
      </c>
      <c r="K210" s="91" t="str">
        <f t="shared" si="19"/>
        <v>e927</v>
      </c>
      <c r="L210" s="18" t="str">
        <f t="shared" si="20"/>
        <v>Contrats collectifs d'assurance en cas de vie [7]</v>
      </c>
      <c r="M210"/>
      <c r="N210" t="s">
        <v>192</v>
      </c>
      <c r="O210" s="9" t="s">
        <v>426</v>
      </c>
      <c r="P210" s="137"/>
      <c r="Q210" s="137"/>
      <c r="R210" s="137"/>
      <c r="S210" s="137"/>
      <c r="T210" s="100"/>
    </row>
    <row r="211" spans="1:21" s="9" customFormat="1" outlineLevel="3">
      <c r="A211" s="140" t="s">
        <v>2138</v>
      </c>
      <c r="B211" s="140" t="s">
        <v>995</v>
      </c>
      <c r="C211" s="140"/>
      <c r="D211" s="140" t="s">
        <v>426</v>
      </c>
      <c r="E211" s="140"/>
      <c r="F211" s="140"/>
      <c r="G211" s="140"/>
      <c r="H211" s="140">
        <f t="shared" si="18"/>
        <v>2</v>
      </c>
      <c r="I211" s="140"/>
      <c r="J211" s="105" t="s">
        <v>187</v>
      </c>
      <c r="K211" s="91" t="str">
        <f t="shared" si="19"/>
        <v>e959</v>
      </c>
      <c r="L211" s="18" t="str">
        <f t="shared" si="20"/>
        <v>Garanties en cas de décès</v>
      </c>
      <c r="M211" t="s">
        <v>190</v>
      </c>
      <c r="N211" t="s">
        <v>192</v>
      </c>
      <c r="O211" s="9" t="s">
        <v>426</v>
      </c>
      <c r="P211" s="137"/>
      <c r="Q211" s="137"/>
      <c r="R211" s="137"/>
      <c r="S211" s="137"/>
      <c r="T211" s="100"/>
    </row>
    <row r="212" spans="1:21" s="9" customFormat="1" outlineLevel="3">
      <c r="A212" s="81" t="s">
        <v>2139</v>
      </c>
      <c r="B212" s="140" t="s">
        <v>996</v>
      </c>
      <c r="C212" s="140"/>
      <c r="D212" s="140" t="s">
        <v>426</v>
      </c>
      <c r="E212" s="140"/>
      <c r="F212" s="140"/>
      <c r="G212" s="140"/>
      <c r="H212" s="140">
        <f t="shared" si="18"/>
        <v>2</v>
      </c>
      <c r="I212" s="140"/>
      <c r="J212" s="199" t="s">
        <v>127</v>
      </c>
      <c r="K212" s="91" t="str">
        <f t="shared" si="19"/>
        <v>e936</v>
      </c>
      <c r="L212" s="18" t="str">
        <f t="shared" si="20"/>
        <v>Contrats individuels d'assurance temporaire décès (y compris groupes ouverts) [3]</v>
      </c>
      <c r="M212"/>
      <c r="N212" t="s">
        <v>192</v>
      </c>
      <c r="O212" s="9" t="s">
        <v>426</v>
      </c>
      <c r="P212" s="137"/>
      <c r="Q212" s="137"/>
      <c r="R212" s="137"/>
      <c r="S212" s="137"/>
      <c r="T212" s="100"/>
    </row>
    <row r="213" spans="1:21" s="9" customFormat="1" outlineLevel="3">
      <c r="A213" s="81" t="s">
        <v>2140</v>
      </c>
      <c r="B213" s="140" t="s">
        <v>997</v>
      </c>
      <c r="C213" s="140"/>
      <c r="D213" s="140" t="s">
        <v>426</v>
      </c>
      <c r="E213" s="140"/>
      <c r="F213" s="140"/>
      <c r="G213" s="140"/>
      <c r="H213" s="140">
        <f t="shared" si="18"/>
        <v>2</v>
      </c>
      <c r="I213" s="140"/>
      <c r="J213" s="199" t="s">
        <v>130</v>
      </c>
      <c r="K213" s="91" t="str">
        <f t="shared" si="19"/>
        <v>e926</v>
      </c>
      <c r="L213" s="18" t="str">
        <f t="shared" si="20"/>
        <v>Contrats collectifs d'assurance en cas de décès [6]</v>
      </c>
      <c r="M213"/>
      <c r="N213" t="s">
        <v>192</v>
      </c>
      <c r="O213" s="9" t="s">
        <v>426</v>
      </c>
      <c r="P213" s="137"/>
      <c r="Q213" s="137"/>
      <c r="R213" s="137"/>
      <c r="S213" s="137"/>
      <c r="T213" s="100"/>
    </row>
    <row r="214" spans="1:21" s="9" customFormat="1" outlineLevel="3">
      <c r="A214" s="81" t="s">
        <v>2141</v>
      </c>
      <c r="B214" s="140" t="s">
        <v>998</v>
      </c>
      <c r="C214" s="140"/>
      <c r="D214" s="140" t="s">
        <v>426</v>
      </c>
      <c r="E214" s="140"/>
      <c r="F214" s="140"/>
      <c r="G214" s="140"/>
      <c r="H214" s="140">
        <f t="shared" si="18"/>
        <v>2</v>
      </c>
      <c r="I214" s="140"/>
      <c r="J214" s="67" t="s">
        <v>1535</v>
      </c>
      <c r="K214" s="91" t="str">
        <f t="shared" si="19"/>
        <v>e984</v>
      </c>
      <c r="L214" s="18" t="str">
        <f t="shared" si="20"/>
        <v>Retraite [hors Eurocroissance et branche 26, non PERP et non RPS]</v>
      </c>
      <c r="M214" t="s">
        <v>190</v>
      </c>
      <c r="N214" t="s">
        <v>192</v>
      </c>
      <c r="O214" s="9" t="s">
        <v>426</v>
      </c>
      <c r="P214" s="137"/>
      <c r="Q214" s="137"/>
      <c r="R214" s="137"/>
      <c r="S214" s="137"/>
      <c r="T214" s="100"/>
    </row>
    <row r="215" spans="1:21" s="9" customFormat="1" outlineLevel="3">
      <c r="A215" s="140" t="s">
        <v>2142</v>
      </c>
      <c r="B215" s="140" t="s">
        <v>2186</v>
      </c>
      <c r="C215" s="140"/>
      <c r="D215" s="140" t="s">
        <v>426</v>
      </c>
      <c r="E215" s="140"/>
      <c r="F215" s="140"/>
      <c r="G215" s="140"/>
      <c r="H215" s="140">
        <f t="shared" si="18"/>
        <v>2</v>
      </c>
      <c r="I215" s="140"/>
      <c r="J215" s="105" t="s">
        <v>387</v>
      </c>
      <c r="K215" s="91" t="str">
        <f t="shared" si="19"/>
        <v>e938</v>
      </c>
      <c r="L215" s="18" t="str">
        <f t="shared" si="20"/>
        <v>Contrats relevant de l'article L. 144-2 mais ne relevant pas de l'article L. 143-1 (PERP) [11]</v>
      </c>
      <c r="M215"/>
      <c r="N215" t="s">
        <v>192</v>
      </c>
      <c r="O215" s="9" t="s">
        <v>426</v>
      </c>
      <c r="P215" s="137"/>
      <c r="Q215" s="137"/>
      <c r="R215" s="137"/>
      <c r="S215" s="137"/>
      <c r="T215" s="100"/>
    </row>
    <row r="216" spans="1:21" s="9" customFormat="1" outlineLevel="3">
      <c r="A216" s="140" t="s">
        <v>2143</v>
      </c>
      <c r="B216" s="140" t="s">
        <v>2187</v>
      </c>
      <c r="C216" s="140"/>
      <c r="D216" s="140" t="s">
        <v>426</v>
      </c>
      <c r="E216" s="140"/>
      <c r="F216" s="140"/>
      <c r="G216" s="140"/>
      <c r="H216" s="140">
        <f t="shared" si="18"/>
        <v>2</v>
      </c>
      <c r="I216" s="140"/>
      <c r="J216" s="105" t="s">
        <v>135</v>
      </c>
      <c r="K216" s="91" t="str">
        <f t="shared" si="19"/>
        <v>e934</v>
      </c>
      <c r="L216" s="18" t="str">
        <f t="shared" si="20"/>
        <v>Contrats de retraite professionnelle supplémentaire régis par l'article L. 143-1 [12]</v>
      </c>
      <c r="M216"/>
      <c r="N216" t="s">
        <v>192</v>
      </c>
      <c r="O216" s="9" t="s">
        <v>426</v>
      </c>
      <c r="P216" s="137"/>
      <c r="Q216" s="137"/>
      <c r="R216" s="137"/>
      <c r="S216" s="137"/>
      <c r="T216" s="100"/>
    </row>
    <row r="217" spans="1:21" s="9" customFormat="1" outlineLevel="2">
      <c r="A217" s="140" t="s">
        <v>2144</v>
      </c>
      <c r="B217" s="140" t="s">
        <v>2188</v>
      </c>
      <c r="C217" s="140"/>
      <c r="D217" s="140" t="s">
        <v>426</v>
      </c>
      <c r="E217" s="140"/>
      <c r="F217" s="140"/>
      <c r="G217" s="140"/>
      <c r="H217" s="140">
        <f t="shared" si="18"/>
        <v>2</v>
      </c>
      <c r="I217" s="140"/>
      <c r="J217" s="79" t="s">
        <v>1534</v>
      </c>
      <c r="K217" s="91" t="str">
        <f t="shared" si="19"/>
        <v>e917</v>
      </c>
      <c r="L217" s="18" t="str">
        <f t="shared" si="20"/>
        <v>Autres Vie [Eurocroissance et branche 26, non PERP et non RPS]</v>
      </c>
      <c r="M217" t="s">
        <v>190</v>
      </c>
      <c r="N217" t="s">
        <v>192</v>
      </c>
      <c r="O217" s="9" t="s">
        <v>426</v>
      </c>
      <c r="P217" s="137"/>
      <c r="Q217" s="137"/>
      <c r="R217" s="137"/>
      <c r="S217" s="137"/>
      <c r="T217" s="100"/>
    </row>
    <row r="218" spans="1:21" s="9" customFormat="1" outlineLevel="2">
      <c r="A218" s="140" t="s">
        <v>2145</v>
      </c>
      <c r="B218" s="140" t="s">
        <v>2189</v>
      </c>
      <c r="C218" s="140"/>
      <c r="D218" s="140" t="s">
        <v>426</v>
      </c>
      <c r="E218" s="140"/>
      <c r="F218" s="140"/>
      <c r="G218" s="140"/>
      <c r="H218" s="140">
        <f t="shared" si="18"/>
        <v>2</v>
      </c>
      <c r="I218" s="140"/>
      <c r="J218" s="67" t="s">
        <v>134</v>
      </c>
      <c r="K218" s="91" t="str">
        <f t="shared" si="19"/>
        <v>e929</v>
      </c>
      <c r="L218" s="18" t="str">
        <f t="shared" si="20"/>
        <v>Contrats collectifs relevant de l'article L. 441-1 mais ne relevant pas des articles L. 143-1 et L. 144-2 [10]</v>
      </c>
      <c r="M218"/>
      <c r="N218" t="s">
        <v>192</v>
      </c>
      <c r="O218" s="9" t="s">
        <v>426</v>
      </c>
      <c r="P218" s="137"/>
      <c r="Q218" s="137"/>
      <c r="R218" s="137"/>
      <c r="S218" s="137"/>
      <c r="T218" s="100"/>
    </row>
    <row r="219" spans="1:21" s="9" customFormat="1" outlineLevel="3">
      <c r="A219" s="140" t="s">
        <v>2146</v>
      </c>
      <c r="B219" s="140" t="s">
        <v>2190</v>
      </c>
      <c r="C219" s="140"/>
      <c r="D219" s="140" t="s">
        <v>426</v>
      </c>
      <c r="E219" s="140"/>
      <c r="F219" s="140"/>
      <c r="G219" s="140"/>
      <c r="H219" s="140">
        <f t="shared" si="18"/>
        <v>2</v>
      </c>
      <c r="I219" s="140"/>
      <c r="J219" s="67" t="s">
        <v>386</v>
      </c>
      <c r="K219" s="91" t="str">
        <f t="shared" si="19"/>
        <v>e975</v>
      </c>
      <c r="L219" s="18" t="str">
        <f t="shared" si="20"/>
        <v>Opérations relevant de l'article L. 134-1 mais ne relevant pas des articles L. 143-1 et L. 144-2 (Eurocroissance) [13]</v>
      </c>
      <c r="M219"/>
      <c r="N219" t="s">
        <v>192</v>
      </c>
      <c r="O219" s="9" t="s">
        <v>426</v>
      </c>
      <c r="P219" s="137"/>
      <c r="Q219" s="137"/>
      <c r="R219" s="137"/>
      <c r="S219" s="137"/>
      <c r="T219" s="100"/>
    </row>
    <row r="220" spans="1:21" s="9" customFormat="1" outlineLevel="4">
      <c r="A220" s="140" t="s">
        <v>2147</v>
      </c>
      <c r="B220" s="140" t="s">
        <v>2191</v>
      </c>
      <c r="C220" s="140"/>
      <c r="D220" s="140" t="s">
        <v>426</v>
      </c>
      <c r="E220" s="140"/>
      <c r="F220" s="140"/>
      <c r="G220" s="140"/>
      <c r="H220" s="140">
        <f t="shared" si="18"/>
        <v>3</v>
      </c>
      <c r="I220" s="140"/>
      <c r="J220" s="127" t="s">
        <v>547</v>
      </c>
      <c r="K220" s="91" t="str">
        <f t="shared" si="19"/>
        <v>e948</v>
      </c>
      <c r="L220" s="18" t="str">
        <f t="shared" si="20"/>
        <v>Épargne en UC</v>
      </c>
      <c r="M220"/>
      <c r="N220" t="s">
        <v>192</v>
      </c>
      <c r="O220" s="9" t="s">
        <v>426</v>
      </c>
      <c r="P220" s="137"/>
      <c r="Q220" s="137"/>
      <c r="R220" s="137"/>
      <c r="S220" s="137"/>
      <c r="T220" s="100"/>
    </row>
    <row r="221" spans="1:21" s="9" customFormat="1" outlineLevel="4">
      <c r="A221" s="140" t="s">
        <v>2148</v>
      </c>
      <c r="B221" s="140" t="s">
        <v>2192</v>
      </c>
      <c r="C221" s="140"/>
      <c r="D221" s="140" t="s">
        <v>426</v>
      </c>
      <c r="E221" s="140"/>
      <c r="F221" s="140"/>
      <c r="G221" s="140"/>
      <c r="H221" s="140">
        <f t="shared" si="18"/>
        <v>2</v>
      </c>
      <c r="I221" s="140"/>
      <c r="J221" s="42" t="s">
        <v>2545</v>
      </c>
      <c r="K221" s="91"/>
      <c r="L221" s="18"/>
      <c r="M221" s="140"/>
      <c r="N221" s="137"/>
      <c r="O221" s="140" t="s">
        <v>426</v>
      </c>
      <c r="P221" s="137"/>
      <c r="Q221" s="137" t="s">
        <v>248</v>
      </c>
      <c r="R221" s="140" t="s">
        <v>1147</v>
      </c>
      <c r="S221" s="137"/>
      <c r="T221" s="100"/>
      <c r="U221" s="140"/>
    </row>
    <row r="222" spans="1:21" s="9" customFormat="1" outlineLevel="4">
      <c r="A222" s="140" t="s">
        <v>2149</v>
      </c>
      <c r="B222" s="140" t="s">
        <v>2193</v>
      </c>
      <c r="C222" s="140"/>
      <c r="D222" s="140" t="s">
        <v>426</v>
      </c>
      <c r="E222" s="140"/>
      <c r="F222" s="140"/>
      <c r="G222" s="140"/>
      <c r="H222" s="140">
        <f t="shared" si="18"/>
        <v>2</v>
      </c>
      <c r="I222" s="140"/>
      <c r="J222" s="52" t="s">
        <v>244</v>
      </c>
      <c r="K222" s="91" t="str">
        <f t="shared" ref="K222:K237" si="21">VLOOKUP(J222,$A$1:$I$311,2,FALSE)</f>
        <v>x0</v>
      </c>
      <c r="L222" s="18" t="str">
        <f t="shared" ref="L222:L237" si="22">J222</f>
        <v>Total/NA</v>
      </c>
      <c r="M222" s="140" t="s">
        <v>190</v>
      </c>
      <c r="N222" s="140"/>
      <c r="O222" s="140" t="s">
        <v>243</v>
      </c>
      <c r="P222" s="137"/>
      <c r="Q222" s="137"/>
      <c r="R222" s="137"/>
      <c r="S222" s="137"/>
      <c r="T222" s="100"/>
      <c r="U222" s="140"/>
    </row>
    <row r="223" spans="1:21" s="9" customFormat="1" outlineLevel="3">
      <c r="A223" s="140" t="s">
        <v>2150</v>
      </c>
      <c r="B223" s="140" t="s">
        <v>2194</v>
      </c>
      <c r="C223" s="140"/>
      <c r="D223" s="140" t="s">
        <v>426</v>
      </c>
      <c r="E223" s="140"/>
      <c r="F223" s="140"/>
      <c r="G223" s="140"/>
      <c r="H223" s="140">
        <f t="shared" si="18"/>
        <v>2</v>
      </c>
      <c r="I223" s="140"/>
      <c r="J223" s="46" t="s">
        <v>548</v>
      </c>
      <c r="K223" s="91" t="str">
        <f t="shared" si="21"/>
        <v>e992</v>
      </c>
      <c r="L223" s="18" t="str">
        <f t="shared" si="22"/>
        <v>Vie [Hors épargne en UC]</v>
      </c>
      <c r="M223" s="140" t="s">
        <v>190</v>
      </c>
      <c r="N223" s="137" t="s">
        <v>192</v>
      </c>
      <c r="O223" s="140" t="s">
        <v>426</v>
      </c>
      <c r="P223" s="137"/>
      <c r="Q223" s="137"/>
      <c r="R223" s="137"/>
      <c r="S223" s="137"/>
      <c r="T223" s="100"/>
      <c r="U223" s="140"/>
    </row>
    <row r="224" spans="1:21" s="9" customFormat="1" outlineLevel="4">
      <c r="A224" s="140" t="s">
        <v>2151</v>
      </c>
      <c r="B224" s="140" t="s">
        <v>2195</v>
      </c>
      <c r="C224" s="140"/>
      <c r="D224" s="140" t="s">
        <v>426</v>
      </c>
      <c r="E224" s="140"/>
      <c r="F224" s="140"/>
      <c r="G224" s="140"/>
      <c r="H224" s="140">
        <f t="shared" si="18"/>
        <v>2</v>
      </c>
      <c r="I224" s="140"/>
      <c r="J224" s="22" t="s">
        <v>2544</v>
      </c>
      <c r="K224" s="91" t="str">
        <f t="shared" si="21"/>
        <v>e1273</v>
      </c>
      <c r="L224" s="18" t="str">
        <f t="shared" si="22"/>
        <v>Vie [Hors branche 26 non PERP et non RPS]</v>
      </c>
      <c r="M224" s="140" t="s">
        <v>190</v>
      </c>
      <c r="N224" s="137" t="s">
        <v>192</v>
      </c>
      <c r="O224" s="140" t="s">
        <v>426</v>
      </c>
      <c r="P224" s="137"/>
      <c r="Q224" s="137"/>
      <c r="R224" s="137"/>
      <c r="S224" s="137"/>
      <c r="T224" s="100"/>
      <c r="U224" s="140"/>
    </row>
    <row r="225" spans="1:22" s="9" customFormat="1" outlineLevel="4">
      <c r="A225" s="140" t="s">
        <v>2152</v>
      </c>
      <c r="B225" s="140" t="s">
        <v>2196</v>
      </c>
      <c r="C225" s="140"/>
      <c r="D225" s="140" t="s">
        <v>426</v>
      </c>
      <c r="E225" s="140"/>
      <c r="F225" s="140"/>
      <c r="G225" s="140"/>
      <c r="H225" s="140">
        <f t="shared" si="18"/>
        <v>2</v>
      </c>
      <c r="I225" s="140"/>
      <c r="J225" s="55" t="s">
        <v>546</v>
      </c>
      <c r="K225" s="91" t="str">
        <f t="shared" si="21"/>
        <v>x91</v>
      </c>
      <c r="L225" s="18" t="str">
        <f t="shared" si="22"/>
        <v>Épargne hors UC</v>
      </c>
      <c r="M225" s="140" t="s">
        <v>190</v>
      </c>
      <c r="N225" s="137" t="s">
        <v>192</v>
      </c>
      <c r="O225" s="140" t="s">
        <v>243</v>
      </c>
      <c r="P225" s="137"/>
      <c r="Q225" s="137"/>
      <c r="R225" s="137"/>
      <c r="S225" s="137"/>
      <c r="T225" s="100"/>
      <c r="U225" s="140"/>
    </row>
    <row r="226" spans="1:22" s="9" customFormat="1" outlineLevel="4">
      <c r="A226" s="140" t="s">
        <v>2153</v>
      </c>
      <c r="B226" s="140" t="s">
        <v>2197</v>
      </c>
      <c r="C226" s="140"/>
      <c r="D226" s="140" t="s">
        <v>426</v>
      </c>
      <c r="E226" s="140"/>
      <c r="F226" s="140"/>
      <c r="G226" s="140"/>
      <c r="H226" s="140">
        <f t="shared" si="18"/>
        <v>2</v>
      </c>
      <c r="I226" s="140"/>
      <c r="J226" s="69" t="s">
        <v>188</v>
      </c>
      <c r="K226" s="91" t="str">
        <f t="shared" si="21"/>
        <v>e961</v>
      </c>
      <c r="L226" s="18" t="str">
        <f t="shared" si="22"/>
        <v>Garanties en cas de vie et capitalisation [hors contrats en UC]</v>
      </c>
      <c r="M226" s="140" t="s">
        <v>190</v>
      </c>
      <c r="N226" s="137" t="s">
        <v>192</v>
      </c>
      <c r="O226" s="140" t="s">
        <v>426</v>
      </c>
      <c r="P226" s="137"/>
      <c r="Q226" s="137"/>
      <c r="R226" s="137"/>
      <c r="S226" s="137"/>
      <c r="T226" s="100"/>
      <c r="U226" s="140"/>
    </row>
    <row r="227" spans="1:22" s="9" customFormat="1" outlineLevel="3">
      <c r="A227" s="140" t="s">
        <v>2154</v>
      </c>
      <c r="B227" s="140" t="s">
        <v>2198</v>
      </c>
      <c r="C227" s="140"/>
      <c r="D227" s="140" t="s">
        <v>426</v>
      </c>
      <c r="E227" s="140"/>
      <c r="F227" s="140"/>
      <c r="G227" s="140"/>
      <c r="H227" s="140">
        <f t="shared" si="18"/>
        <v>2</v>
      </c>
      <c r="I227" s="140"/>
      <c r="J227" s="70" t="s">
        <v>125</v>
      </c>
      <c r="K227" s="91" t="str">
        <f t="shared" si="21"/>
        <v>e932</v>
      </c>
      <c r="L227" s="18" t="str">
        <f t="shared" si="22"/>
        <v>Contrats de capitalisation à prime unique (ou versements libres) [1]</v>
      </c>
      <c r="M227" s="140"/>
      <c r="N227" s="137" t="s">
        <v>192</v>
      </c>
      <c r="O227" s="140" t="s">
        <v>426</v>
      </c>
      <c r="P227" s="137"/>
      <c r="Q227"/>
      <c r="R227" s="137"/>
      <c r="S227"/>
      <c r="T227" s="100"/>
      <c r="U227" s="140"/>
      <c r="V227" s="140"/>
    </row>
    <row r="228" spans="1:22" s="9" customFormat="1" outlineLevel="4">
      <c r="A228" s="140" t="s">
        <v>2155</v>
      </c>
      <c r="B228" s="140" t="s">
        <v>2199</v>
      </c>
      <c r="C228" s="140"/>
      <c r="D228" s="140" t="s">
        <v>426</v>
      </c>
      <c r="E228" s="140"/>
      <c r="F228" s="140"/>
      <c r="G228" s="140"/>
      <c r="H228" s="140">
        <f t="shared" si="18"/>
        <v>2</v>
      </c>
      <c r="I228" s="140"/>
      <c r="J228" s="70" t="s">
        <v>126</v>
      </c>
      <c r="K228" s="91" t="str">
        <f t="shared" si="21"/>
        <v>e933</v>
      </c>
      <c r="L228" s="18" t="str">
        <f t="shared" si="22"/>
        <v>Contrats de capitalisation à primes périodiques [2]</v>
      </c>
      <c r="M228" s="140"/>
      <c r="N228" s="137" t="s">
        <v>192</v>
      </c>
      <c r="O228" s="140" t="s">
        <v>426</v>
      </c>
      <c r="P228" s="137"/>
      <c r="Q228"/>
      <c r="R228"/>
      <c r="S228"/>
      <c r="T228" s="100"/>
      <c r="U228" s="140"/>
      <c r="V228" s="140"/>
    </row>
    <row r="229" spans="1:22" s="9" customFormat="1" outlineLevel="4">
      <c r="A229" s="140" t="s">
        <v>2156</v>
      </c>
      <c r="B229" s="140" t="s">
        <v>2200</v>
      </c>
      <c r="C229" s="140"/>
      <c r="D229" s="140" t="s">
        <v>426</v>
      </c>
      <c r="E229" s="140"/>
      <c r="F229" s="140"/>
      <c r="G229" s="140"/>
      <c r="H229" s="140">
        <f t="shared" si="18"/>
        <v>2</v>
      </c>
      <c r="I229" s="140"/>
      <c r="J229" s="70" t="s">
        <v>128</v>
      </c>
      <c r="K229" s="91" t="str">
        <f t="shared" si="21"/>
        <v>e911</v>
      </c>
      <c r="L229" s="18" t="str">
        <f t="shared" si="22"/>
        <v>Autres contrats individuels d'assurance vie à prime unique (ou versements libres) (y compris groupes ouverts) [4]</v>
      </c>
      <c r="M229" s="140"/>
      <c r="N229" s="137" t="s">
        <v>192</v>
      </c>
      <c r="O229" s="140" t="s">
        <v>426</v>
      </c>
      <c r="P229" s="137"/>
      <c r="Q229"/>
      <c r="R229"/>
      <c r="S229"/>
      <c r="T229" s="100"/>
      <c r="U229" s="140"/>
      <c r="V229" s="140"/>
    </row>
    <row r="230" spans="1:22" s="9" customFormat="1" outlineLevel="4">
      <c r="A230" s="140" t="s">
        <v>2157</v>
      </c>
      <c r="B230" s="140" t="s">
        <v>2201</v>
      </c>
      <c r="C230" s="140"/>
      <c r="D230" s="140" t="s">
        <v>426</v>
      </c>
      <c r="E230" s="140"/>
      <c r="F230" s="140"/>
      <c r="G230" s="140"/>
      <c r="H230" s="140">
        <f t="shared" si="18"/>
        <v>2</v>
      </c>
      <c r="I230" s="140"/>
      <c r="J230" s="70" t="s">
        <v>129</v>
      </c>
      <c r="K230" s="91" t="str">
        <f t="shared" si="21"/>
        <v>e912</v>
      </c>
      <c r="L230" s="18" t="str">
        <f t="shared" si="22"/>
        <v>Autres contrats individuels d'assurance vie à primes périodiques (y compris groupes ouverts) [5]</v>
      </c>
      <c r="M230" s="140"/>
      <c r="N230" s="137" t="s">
        <v>192</v>
      </c>
      <c r="O230" s="140" t="s">
        <v>426</v>
      </c>
      <c r="P230" s="137"/>
      <c r="Q230"/>
      <c r="R230"/>
      <c r="S230"/>
      <c r="T230" s="100"/>
      <c r="U230" s="140"/>
      <c r="V230" s="140"/>
    </row>
    <row r="231" spans="1:22" s="9" customFormat="1" outlineLevel="4">
      <c r="A231" s="140" t="s">
        <v>2158</v>
      </c>
      <c r="B231" s="140" t="s">
        <v>2202</v>
      </c>
      <c r="C231" s="140"/>
      <c r="D231" s="140" t="s">
        <v>426</v>
      </c>
      <c r="E231" s="140"/>
      <c r="F231" s="140"/>
      <c r="G231" s="140"/>
      <c r="H231" s="140">
        <f t="shared" si="18"/>
        <v>3</v>
      </c>
      <c r="I231" s="140"/>
      <c r="J231" s="70" t="s">
        <v>131</v>
      </c>
      <c r="K231" s="91" t="str">
        <f t="shared" si="21"/>
        <v>e927</v>
      </c>
      <c r="L231" s="18" t="str">
        <f t="shared" si="22"/>
        <v>Contrats collectifs d'assurance en cas de vie [7]</v>
      </c>
      <c r="M231" s="137"/>
      <c r="N231" s="137" t="s">
        <v>192</v>
      </c>
      <c r="O231" s="140" t="s">
        <v>426</v>
      </c>
      <c r="P231" s="137"/>
      <c r="Q231"/>
      <c r="R231"/>
      <c r="S231"/>
      <c r="T231" s="100"/>
      <c r="U231" s="140"/>
      <c r="V231" s="140"/>
    </row>
    <row r="232" spans="1:22" s="9" customFormat="1" outlineLevel="3">
      <c r="A232" s="140" t="s">
        <v>2159</v>
      </c>
      <c r="B232" s="140" t="s">
        <v>2203</v>
      </c>
      <c r="C232" s="140"/>
      <c r="D232" s="140" t="s">
        <v>426</v>
      </c>
      <c r="E232" s="140"/>
      <c r="F232" s="140"/>
      <c r="G232" s="140"/>
      <c r="H232" s="140">
        <f t="shared" si="18"/>
        <v>2</v>
      </c>
      <c r="I232" s="140"/>
      <c r="J232" s="69" t="s">
        <v>187</v>
      </c>
      <c r="K232" s="91" t="str">
        <f t="shared" si="21"/>
        <v>e959</v>
      </c>
      <c r="L232" s="18" t="str">
        <f t="shared" si="22"/>
        <v>Garanties en cas de décès</v>
      </c>
      <c r="M232" s="137" t="s">
        <v>190</v>
      </c>
      <c r="N232" s="137" t="s">
        <v>192</v>
      </c>
      <c r="O232" s="140" t="s">
        <v>426</v>
      </c>
      <c r="P232" s="137"/>
      <c r="Q232"/>
      <c r="R232"/>
      <c r="S232"/>
      <c r="T232" s="100"/>
      <c r="U232" s="140"/>
      <c r="V232" s="140"/>
    </row>
    <row r="233" spans="1:22" s="9" customFormat="1" outlineLevel="4">
      <c r="A233" s="140" t="s">
        <v>2160</v>
      </c>
      <c r="B233" s="140" t="s">
        <v>2204</v>
      </c>
      <c r="C233" s="140"/>
      <c r="D233" s="140" t="s">
        <v>426</v>
      </c>
      <c r="E233" s="140"/>
      <c r="F233" s="140"/>
      <c r="G233" s="140"/>
      <c r="H233" s="140">
        <f t="shared" si="18"/>
        <v>2</v>
      </c>
      <c r="I233" s="140"/>
      <c r="J233" s="70" t="s">
        <v>127</v>
      </c>
      <c r="K233" s="91" t="str">
        <f t="shared" si="21"/>
        <v>e936</v>
      </c>
      <c r="L233" s="18" t="str">
        <f t="shared" si="22"/>
        <v>Contrats individuels d'assurance temporaire décès (y compris groupes ouverts) [3]</v>
      </c>
      <c r="M233" s="137"/>
      <c r="N233" s="137" t="s">
        <v>192</v>
      </c>
      <c r="O233" s="140" t="s">
        <v>426</v>
      </c>
      <c r="P233" s="137"/>
      <c r="Q233"/>
      <c r="R233"/>
      <c r="S233"/>
      <c r="T233" s="100"/>
      <c r="U233" s="140"/>
      <c r="V233" s="140"/>
    </row>
    <row r="234" spans="1:22" s="9" customFormat="1" outlineLevel="4">
      <c r="A234" s="140" t="s">
        <v>2161</v>
      </c>
      <c r="B234" s="140" t="s">
        <v>2205</v>
      </c>
      <c r="C234" s="140"/>
      <c r="D234" s="140" t="s">
        <v>426</v>
      </c>
      <c r="E234" s="140"/>
      <c r="F234" s="140"/>
      <c r="G234" s="140"/>
      <c r="H234" s="140">
        <f t="shared" si="18"/>
        <v>2</v>
      </c>
      <c r="I234" s="140"/>
      <c r="J234" s="70" t="s">
        <v>130</v>
      </c>
      <c r="K234" s="91" t="str">
        <f t="shared" si="21"/>
        <v>e926</v>
      </c>
      <c r="L234" s="18" t="str">
        <f t="shared" si="22"/>
        <v>Contrats collectifs d'assurance en cas de décès [6]</v>
      </c>
      <c r="M234" s="137"/>
      <c r="N234" s="137" t="s">
        <v>192</v>
      </c>
      <c r="O234" s="140" t="s">
        <v>426</v>
      </c>
      <c r="P234" s="137"/>
      <c r="Q234"/>
      <c r="R234"/>
      <c r="S234"/>
      <c r="T234" s="100"/>
      <c r="U234" s="140"/>
      <c r="V234" s="140"/>
    </row>
    <row r="235" spans="1:22" s="9" customFormat="1" outlineLevel="4">
      <c r="A235" s="140" t="s">
        <v>2162</v>
      </c>
      <c r="B235" s="140" t="s">
        <v>2206</v>
      </c>
      <c r="C235" s="140"/>
      <c r="D235" s="140" t="s">
        <v>426</v>
      </c>
      <c r="E235" s="140"/>
      <c r="F235" s="140"/>
      <c r="G235" s="140"/>
      <c r="H235" s="140">
        <f t="shared" si="18"/>
        <v>2</v>
      </c>
      <c r="I235" s="140"/>
      <c r="J235" s="55" t="s">
        <v>387</v>
      </c>
      <c r="K235" s="91" t="str">
        <f t="shared" si="21"/>
        <v>e938</v>
      </c>
      <c r="L235" s="18" t="str">
        <f t="shared" si="22"/>
        <v>Contrats relevant de l'article L. 144-2 mais ne relevant pas de l'article L. 143-1 (PERP) [11]</v>
      </c>
      <c r="M235" s="137"/>
      <c r="N235" s="137" t="s">
        <v>192</v>
      </c>
      <c r="O235" s="140" t="s">
        <v>426</v>
      </c>
      <c r="P235" s="137"/>
      <c r="Q235"/>
      <c r="R235"/>
      <c r="S235"/>
      <c r="T235" s="100"/>
      <c r="U235" s="140"/>
      <c r="V235" s="140"/>
    </row>
    <row r="236" spans="1:22" s="9" customFormat="1" outlineLevel="4">
      <c r="A236" s="140" t="s">
        <v>2163</v>
      </c>
      <c r="B236" s="140" t="s">
        <v>2207</v>
      </c>
      <c r="C236" s="140"/>
      <c r="D236" s="140" t="s">
        <v>426</v>
      </c>
      <c r="E236" s="140"/>
      <c r="F236" s="140"/>
      <c r="G236" s="140"/>
      <c r="H236" s="140">
        <f t="shared" si="18"/>
        <v>2</v>
      </c>
      <c r="I236" s="140"/>
      <c r="J236" s="55" t="s">
        <v>386</v>
      </c>
      <c r="K236" s="91" t="str">
        <f t="shared" si="21"/>
        <v>e975</v>
      </c>
      <c r="L236" s="18" t="str">
        <f t="shared" si="22"/>
        <v>Opérations relevant de l'article L. 134-1 mais ne relevant pas des articles L. 143-1 et L. 144-2 (Eurocroissance) [13]</v>
      </c>
      <c r="M236" s="137"/>
      <c r="N236" s="137" t="s">
        <v>192</v>
      </c>
      <c r="O236" s="140" t="s">
        <v>426</v>
      </c>
      <c r="P236" s="137"/>
      <c r="Q236"/>
      <c r="R236"/>
      <c r="S236" s="137"/>
      <c r="T236" s="100"/>
      <c r="U236" s="140"/>
      <c r="V236" s="140"/>
    </row>
    <row r="237" spans="1:22" s="9" customFormat="1" outlineLevel="3">
      <c r="A237" s="140" t="s">
        <v>2164</v>
      </c>
      <c r="B237" s="140" t="s">
        <v>2208</v>
      </c>
      <c r="C237" s="140"/>
      <c r="D237" s="140" t="s">
        <v>426</v>
      </c>
      <c r="E237" s="140"/>
      <c r="F237" s="140"/>
      <c r="G237" s="140"/>
      <c r="H237" s="140">
        <f t="shared" si="18"/>
        <v>2</v>
      </c>
      <c r="I237" s="140"/>
      <c r="J237" s="22" t="s">
        <v>2542</v>
      </c>
      <c r="K237" s="91" t="str">
        <f t="shared" si="21"/>
        <v>e1272</v>
      </c>
      <c r="L237" s="18" t="str">
        <f t="shared" si="22"/>
        <v>Autres Vie [Branche 26, non PERP et non RPS]</v>
      </c>
      <c r="M237" s="137"/>
      <c r="N237" s="137" t="s">
        <v>192</v>
      </c>
      <c r="O237" s="140" t="s">
        <v>426</v>
      </c>
      <c r="P237" s="137"/>
      <c r="Q237"/>
      <c r="R237" s="137"/>
      <c r="S237"/>
      <c r="T237" s="100"/>
      <c r="U237" s="140"/>
      <c r="V237" s="140"/>
    </row>
    <row r="238" spans="1:22" s="9" customFormat="1" outlineLevel="2">
      <c r="A238" s="140" t="s">
        <v>2165</v>
      </c>
      <c r="B238" s="140" t="s">
        <v>2209</v>
      </c>
      <c r="C238" s="140"/>
      <c r="D238" s="140" t="s">
        <v>426</v>
      </c>
      <c r="E238" s="140"/>
      <c r="F238" s="140"/>
      <c r="G238" s="140"/>
      <c r="H238" s="140">
        <f t="shared" si="18"/>
        <v>2</v>
      </c>
      <c r="I238" s="140"/>
      <c r="J238" s="42" t="s">
        <v>2572</v>
      </c>
      <c r="K238" s="91"/>
      <c r="L238" s="18"/>
      <c r="M238" s="140"/>
      <c r="N238" s="137"/>
      <c r="O238" s="140" t="s">
        <v>426</v>
      </c>
      <c r="P238" s="137"/>
      <c r="Q238" s="137" t="s">
        <v>248</v>
      </c>
      <c r="R238" s="140" t="s">
        <v>1147</v>
      </c>
      <c r="S238"/>
      <c r="T238" s="100"/>
      <c r="U238" s="140"/>
      <c r="V238" s="140"/>
    </row>
    <row r="239" spans="1:22" s="9" customFormat="1" outlineLevel="2">
      <c r="A239" s="140" t="s">
        <v>2166</v>
      </c>
      <c r="B239" s="140" t="s">
        <v>2210</v>
      </c>
      <c r="C239" s="140"/>
      <c r="D239" s="140" t="s">
        <v>426</v>
      </c>
      <c r="E239" s="140"/>
      <c r="F239" s="140"/>
      <c r="G239" s="140"/>
      <c r="H239" s="140">
        <f t="shared" si="18"/>
        <v>2</v>
      </c>
      <c r="I239" s="140"/>
      <c r="J239" s="52" t="s">
        <v>244</v>
      </c>
      <c r="K239" s="91" t="str">
        <f t="shared" ref="K239:K255" si="23">VLOOKUP(J239,$A$1:$I$311,2,FALSE)</f>
        <v>x0</v>
      </c>
      <c r="L239" s="18" t="str">
        <f t="shared" ref="L239:L255" si="24">J239</f>
        <v>Total/NA</v>
      </c>
      <c r="M239" s="140" t="s">
        <v>190</v>
      </c>
      <c r="N239" s="140"/>
      <c r="O239" s="140" t="s">
        <v>243</v>
      </c>
      <c r="P239" s="137"/>
      <c r="Q239"/>
      <c r="R239"/>
      <c r="S239"/>
      <c r="T239" s="100"/>
      <c r="U239" s="140"/>
      <c r="V239" s="140"/>
    </row>
    <row r="240" spans="1:22" s="9" customFormat="1">
      <c r="A240" s="140" t="s">
        <v>2167</v>
      </c>
      <c r="B240" s="140" t="s">
        <v>2211</v>
      </c>
      <c r="C240" s="140"/>
      <c r="D240" s="140" t="s">
        <v>426</v>
      </c>
      <c r="E240" s="140"/>
      <c r="F240" s="140"/>
      <c r="G240" s="140"/>
      <c r="H240" s="140">
        <f t="shared" si="18"/>
        <v>2</v>
      </c>
      <c r="I240" s="140"/>
      <c r="J240" s="46" t="s">
        <v>548</v>
      </c>
      <c r="K240" s="91" t="str">
        <f t="shared" si="23"/>
        <v>e992</v>
      </c>
      <c r="L240" s="18" t="str">
        <f t="shared" si="24"/>
        <v>Vie [Hors épargne en UC]</v>
      </c>
      <c r="M240" s="140" t="s">
        <v>190</v>
      </c>
      <c r="N240" s="137" t="s">
        <v>192</v>
      </c>
      <c r="O240" s="140" t="s">
        <v>426</v>
      </c>
      <c r="P240" s="137"/>
      <c r="Q240"/>
      <c r="R240"/>
      <c r="S240" s="140"/>
      <c r="T240" s="100"/>
      <c r="U240" s="140"/>
      <c r="V240" s="137"/>
    </row>
    <row r="241" spans="1:27" s="9" customFormat="1" outlineLevel="1">
      <c r="A241" s="140" t="s">
        <v>2168</v>
      </c>
      <c r="B241" s="140" t="s">
        <v>2212</v>
      </c>
      <c r="C241" s="140"/>
      <c r="D241" s="140" t="s">
        <v>426</v>
      </c>
      <c r="E241" s="140"/>
      <c r="F241" s="140"/>
      <c r="G241" s="140"/>
      <c r="H241" s="140">
        <f t="shared" si="18"/>
        <v>2</v>
      </c>
      <c r="I241" s="140"/>
      <c r="J241" s="22" t="s">
        <v>2544</v>
      </c>
      <c r="K241" s="91" t="str">
        <f t="shared" si="23"/>
        <v>e1273</v>
      </c>
      <c r="L241" s="18" t="str">
        <f t="shared" si="24"/>
        <v>Vie [Hors branche 26 non PERP et non RPS]</v>
      </c>
      <c r="M241" s="140" t="s">
        <v>190</v>
      </c>
      <c r="N241" s="137" t="s">
        <v>192</v>
      </c>
      <c r="O241" s="140" t="s">
        <v>426</v>
      </c>
      <c r="P241" s="137"/>
      <c r="Q241"/>
      <c r="R241"/>
      <c r="S241" s="140"/>
      <c r="T241" s="100"/>
      <c r="U241" s="140"/>
      <c r="V241" s="137"/>
    </row>
    <row r="242" spans="1:27" s="9" customFormat="1" outlineLevel="2">
      <c r="A242" s="140" t="s">
        <v>2169</v>
      </c>
      <c r="B242" s="140" t="s">
        <v>2213</v>
      </c>
      <c r="C242" s="140"/>
      <c r="D242" s="140" t="s">
        <v>426</v>
      </c>
      <c r="E242" s="140"/>
      <c r="F242" s="140"/>
      <c r="G242" s="140"/>
      <c r="H242" s="140">
        <f t="shared" si="18"/>
        <v>2</v>
      </c>
      <c r="I242" s="140"/>
      <c r="J242" s="55" t="s">
        <v>546</v>
      </c>
      <c r="K242" s="91" t="str">
        <f t="shared" si="23"/>
        <v>x91</v>
      </c>
      <c r="L242" s="18" t="str">
        <f t="shared" si="24"/>
        <v>Épargne hors UC</v>
      </c>
      <c r="M242" s="140" t="s">
        <v>190</v>
      </c>
      <c r="N242" s="137" t="s">
        <v>192</v>
      </c>
      <c r="O242" s="140" t="s">
        <v>243</v>
      </c>
      <c r="P242" s="137"/>
      <c r="Q242"/>
      <c r="R242"/>
      <c r="S242" s="140"/>
      <c r="T242" s="100"/>
      <c r="U242" s="140"/>
      <c r="V242" s="137"/>
    </row>
    <row r="243" spans="1:27" s="9" customFormat="1" outlineLevel="2">
      <c r="A243" s="140" t="s">
        <v>2170</v>
      </c>
      <c r="B243" s="140" t="s">
        <v>2214</v>
      </c>
      <c r="C243" s="140"/>
      <c r="D243" s="140" t="s">
        <v>426</v>
      </c>
      <c r="E243" s="140"/>
      <c r="F243" s="140"/>
      <c r="G243" s="140"/>
      <c r="H243" s="140">
        <f t="shared" si="18"/>
        <v>4</v>
      </c>
      <c r="I243" s="140"/>
      <c r="J243" s="69" t="s">
        <v>188</v>
      </c>
      <c r="K243" s="91" t="str">
        <f t="shared" si="23"/>
        <v>e961</v>
      </c>
      <c r="L243" s="18" t="str">
        <f t="shared" si="24"/>
        <v>Garanties en cas de vie et capitalisation [hors contrats en UC]</v>
      </c>
      <c r="M243" s="140" t="s">
        <v>190</v>
      </c>
      <c r="N243" s="137" t="s">
        <v>192</v>
      </c>
      <c r="O243" s="140" t="s">
        <v>426</v>
      </c>
      <c r="P243" s="137"/>
      <c r="Q243" s="137"/>
      <c r="T243" s="100"/>
      <c r="U243" s="140"/>
      <c r="V243" s="137"/>
    </row>
    <row r="244" spans="1:27" s="9" customFormat="1" outlineLevel="2">
      <c r="A244" s="140" t="s">
        <v>2171</v>
      </c>
      <c r="B244" s="140" t="s">
        <v>2215</v>
      </c>
      <c r="C244" s="140"/>
      <c r="D244" s="140" t="s">
        <v>426</v>
      </c>
      <c r="E244" s="140"/>
      <c r="F244" s="140"/>
      <c r="G244" s="140"/>
      <c r="H244" s="140">
        <f t="shared" si="18"/>
        <v>2</v>
      </c>
      <c r="I244" s="140"/>
      <c r="J244" s="70" t="s">
        <v>125</v>
      </c>
      <c r="K244" s="91" t="str">
        <f t="shared" si="23"/>
        <v>e932</v>
      </c>
      <c r="L244" s="18" t="str">
        <f t="shared" si="24"/>
        <v>Contrats de capitalisation à prime unique (ou versements libres) [1]</v>
      </c>
      <c r="M244" s="140"/>
      <c r="N244" s="137" t="s">
        <v>192</v>
      </c>
      <c r="O244" s="140" t="s">
        <v>426</v>
      </c>
      <c r="P244" s="137"/>
      <c r="Q244" s="137"/>
      <c r="R244" s="137"/>
      <c r="S244" s="137"/>
      <c r="T244" s="100"/>
      <c r="U244" s="140"/>
      <c r="V244" s="137"/>
    </row>
    <row r="245" spans="1:27" s="9" customFormat="1" outlineLevel="2">
      <c r="A245" s="140" t="s">
        <v>2172</v>
      </c>
      <c r="B245" s="140" t="s">
        <v>2216</v>
      </c>
      <c r="C245" s="140"/>
      <c r="D245" s="140" t="s">
        <v>426</v>
      </c>
      <c r="E245" s="140"/>
      <c r="F245" s="140"/>
      <c r="G245" s="140"/>
      <c r="H245" s="140">
        <f t="shared" si="18"/>
        <v>2</v>
      </c>
      <c r="I245" s="140"/>
      <c r="J245" s="70" t="s">
        <v>126</v>
      </c>
      <c r="K245" s="91" t="str">
        <f t="shared" si="23"/>
        <v>e933</v>
      </c>
      <c r="L245" s="18" t="str">
        <f t="shared" si="24"/>
        <v>Contrats de capitalisation à primes périodiques [2]</v>
      </c>
      <c r="M245" s="140"/>
      <c r="N245" s="137" t="s">
        <v>192</v>
      </c>
      <c r="O245" s="140" t="s">
        <v>426</v>
      </c>
      <c r="P245" s="137"/>
      <c r="Q245" s="137"/>
      <c r="R245" s="137"/>
      <c r="S245" s="137"/>
      <c r="T245" s="100"/>
      <c r="U245" s="140"/>
      <c r="V245" s="137"/>
    </row>
    <row r="246" spans="1:27" s="9" customFormat="1" outlineLevel="2">
      <c r="A246" s="140" t="s">
        <v>2173</v>
      </c>
      <c r="B246" s="140" t="s">
        <v>2217</v>
      </c>
      <c r="C246" s="140"/>
      <c r="D246" s="140" t="s">
        <v>426</v>
      </c>
      <c r="E246" s="140"/>
      <c r="F246" s="140"/>
      <c r="G246" s="140"/>
      <c r="H246" s="140">
        <f t="shared" si="18"/>
        <v>4</v>
      </c>
      <c r="I246" s="140"/>
      <c r="J246" s="70" t="s">
        <v>128</v>
      </c>
      <c r="K246" s="91" t="str">
        <f t="shared" si="23"/>
        <v>e911</v>
      </c>
      <c r="L246" s="18" t="str">
        <f t="shared" si="24"/>
        <v>Autres contrats individuels d'assurance vie à prime unique (ou versements libres) (y compris groupes ouverts) [4]</v>
      </c>
      <c r="M246" s="140"/>
      <c r="N246" s="137" t="s">
        <v>192</v>
      </c>
      <c r="O246" s="140" t="s">
        <v>426</v>
      </c>
      <c r="P246" s="137"/>
      <c r="Q246" s="137"/>
      <c r="R246" s="137"/>
      <c r="S246" s="137"/>
      <c r="T246" s="100"/>
      <c r="U246" s="140"/>
      <c r="V246" s="137"/>
    </row>
    <row r="247" spans="1:27" s="140" customFormat="1" outlineLevel="2">
      <c r="A247" s="140" t="s">
        <v>2174</v>
      </c>
      <c r="B247" s="140" t="s">
        <v>2218</v>
      </c>
      <c r="D247" s="140" t="s">
        <v>426</v>
      </c>
      <c r="H247" s="140">
        <f t="shared" si="18"/>
        <v>2</v>
      </c>
      <c r="J247" s="70" t="s">
        <v>129</v>
      </c>
      <c r="K247" s="91" t="str">
        <f t="shared" si="23"/>
        <v>e912</v>
      </c>
      <c r="L247" s="18" t="str">
        <f t="shared" si="24"/>
        <v>Autres contrats individuels d'assurance vie à primes périodiques (y compris groupes ouverts) [5]</v>
      </c>
      <c r="N247" s="137" t="s">
        <v>192</v>
      </c>
      <c r="O247" s="140" t="s">
        <v>426</v>
      </c>
      <c r="P247" s="137"/>
      <c r="Q247"/>
      <c r="R247"/>
      <c r="S247"/>
      <c r="T247" s="100"/>
    </row>
    <row r="248" spans="1:27" s="9" customFormat="1" outlineLevel="2">
      <c r="A248" s="140" t="s">
        <v>2175</v>
      </c>
      <c r="B248" s="140" t="s">
        <v>2219</v>
      </c>
      <c r="C248" s="140"/>
      <c r="D248" s="140" t="s">
        <v>426</v>
      </c>
      <c r="E248" s="140"/>
      <c r="F248" s="140"/>
      <c r="G248" s="140"/>
      <c r="H248" s="140">
        <f t="shared" si="18"/>
        <v>2</v>
      </c>
      <c r="I248" s="140"/>
      <c r="J248" s="70" t="s">
        <v>131</v>
      </c>
      <c r="K248" s="91" t="str">
        <f t="shared" si="23"/>
        <v>e927</v>
      </c>
      <c r="L248" s="18" t="str">
        <f t="shared" si="24"/>
        <v>Contrats collectifs d'assurance en cas de vie [7]</v>
      </c>
      <c r="M248" s="137"/>
      <c r="N248" s="137" t="s">
        <v>192</v>
      </c>
      <c r="O248" s="140" t="s">
        <v>426</v>
      </c>
      <c r="P248" s="137"/>
      <c r="Q248"/>
      <c r="R248"/>
      <c r="S248" s="100"/>
      <c r="T248" s="100"/>
      <c r="U248" s="140"/>
      <c r="V248" s="140"/>
    </row>
    <row r="249" spans="1:27" s="9" customFormat="1">
      <c r="A249" s="140" t="s">
        <v>2176</v>
      </c>
      <c r="B249" s="140" t="s">
        <v>2220</v>
      </c>
      <c r="C249" s="140"/>
      <c r="D249" s="140" t="s">
        <v>426</v>
      </c>
      <c r="E249" s="140"/>
      <c r="F249" s="140"/>
      <c r="G249" s="140"/>
      <c r="H249" s="140">
        <f t="shared" si="18"/>
        <v>2</v>
      </c>
      <c r="I249" s="140"/>
      <c r="J249" s="70" t="s">
        <v>2569</v>
      </c>
      <c r="K249" s="91" t="str">
        <f t="shared" si="23"/>
        <v>e1274</v>
      </c>
      <c r="L249" s="18" t="str">
        <f t="shared" si="24"/>
        <v>Contrats de retraite professionnelle supplémentaire régis par l'article L. 143-1 ne relevant pas des 12, 14 ou 15 [16]</v>
      </c>
      <c r="M249" s="137"/>
      <c r="N249" s="137" t="s">
        <v>192</v>
      </c>
      <c r="O249" s="140" t="s">
        <v>426</v>
      </c>
      <c r="P249" s="137"/>
      <c r="Q249"/>
      <c r="R249"/>
      <c r="S249" s="100"/>
      <c r="T249" s="100"/>
      <c r="U249" s="140"/>
      <c r="V249" s="140"/>
    </row>
    <row r="250" spans="1:27" s="9" customFormat="1" outlineLevel="1">
      <c r="A250" s="140" t="s">
        <v>2177</v>
      </c>
      <c r="B250" s="140" t="s">
        <v>2221</v>
      </c>
      <c r="C250" s="140"/>
      <c r="D250" s="140" t="s">
        <v>426</v>
      </c>
      <c r="E250" s="140"/>
      <c r="F250" s="140"/>
      <c r="G250" s="140"/>
      <c r="H250" s="140">
        <f t="shared" si="18"/>
        <v>3</v>
      </c>
      <c r="I250" s="140"/>
      <c r="J250" s="69" t="s">
        <v>187</v>
      </c>
      <c r="K250" s="91" t="str">
        <f t="shared" si="23"/>
        <v>e959</v>
      </c>
      <c r="L250" s="18" t="str">
        <f t="shared" si="24"/>
        <v>Garanties en cas de décès</v>
      </c>
      <c r="M250" s="137" t="s">
        <v>190</v>
      </c>
      <c r="N250" s="137" t="s">
        <v>192</v>
      </c>
      <c r="O250" s="140" t="s">
        <v>426</v>
      </c>
      <c r="P250" s="137"/>
      <c r="Q250"/>
      <c r="R250"/>
      <c r="S250" s="100"/>
      <c r="T250" s="100"/>
      <c r="U250" s="140"/>
      <c r="V250" s="140"/>
    </row>
    <row r="251" spans="1:27" s="9" customFormat="1" outlineLevel="2">
      <c r="A251" s="140" t="s">
        <v>2178</v>
      </c>
      <c r="B251" s="140" t="s">
        <v>2222</v>
      </c>
      <c r="C251" s="140"/>
      <c r="D251" s="140" t="s">
        <v>426</v>
      </c>
      <c r="E251" s="140"/>
      <c r="F251" s="140"/>
      <c r="G251" s="140"/>
      <c r="H251" s="140">
        <f t="shared" si="18"/>
        <v>3</v>
      </c>
      <c r="I251" s="140"/>
      <c r="J251" s="70" t="s">
        <v>127</v>
      </c>
      <c r="K251" s="91" t="str">
        <f t="shared" si="23"/>
        <v>e936</v>
      </c>
      <c r="L251" s="18" t="str">
        <f t="shared" si="24"/>
        <v>Contrats individuels d'assurance temporaire décès (y compris groupes ouverts) [3]</v>
      </c>
      <c r="M251" s="137"/>
      <c r="N251" s="137" t="s">
        <v>192</v>
      </c>
      <c r="O251" s="140" t="s">
        <v>426</v>
      </c>
      <c r="P251" s="137"/>
      <c r="Q251" s="137"/>
      <c r="R251" s="137"/>
      <c r="S251" s="100"/>
      <c r="T251" s="100"/>
      <c r="U251" s="140"/>
      <c r="V251" s="140"/>
    </row>
    <row r="252" spans="1:27" s="9" customFormat="1" outlineLevel="2">
      <c r="A252" s="140" t="s">
        <v>2179</v>
      </c>
      <c r="B252" s="140" t="s">
        <v>2223</v>
      </c>
      <c r="C252" s="140"/>
      <c r="D252" s="140" t="s">
        <v>426</v>
      </c>
      <c r="E252" s="140"/>
      <c r="F252" s="140"/>
      <c r="G252" s="140"/>
      <c r="H252" s="140">
        <f t="shared" si="18"/>
        <v>3</v>
      </c>
      <c r="I252" s="140"/>
      <c r="J252" s="70" t="s">
        <v>130</v>
      </c>
      <c r="K252" s="91" t="str">
        <f t="shared" si="23"/>
        <v>e926</v>
      </c>
      <c r="L252" s="18" t="str">
        <f t="shared" si="24"/>
        <v>Contrats collectifs d'assurance en cas de décès [6]</v>
      </c>
      <c r="M252" s="137"/>
      <c r="N252" s="137" t="s">
        <v>192</v>
      </c>
      <c r="O252" s="140" t="s">
        <v>426</v>
      </c>
      <c r="P252" s="137"/>
      <c r="Q252" s="137"/>
      <c r="R252" s="137"/>
      <c r="S252" s="100"/>
      <c r="T252" s="100"/>
      <c r="U252" s="140"/>
      <c r="V252" s="140"/>
    </row>
    <row r="253" spans="1:27" s="9" customFormat="1">
      <c r="A253" t="s">
        <v>1966</v>
      </c>
      <c r="B253" s="140" t="s">
        <v>2224</v>
      </c>
      <c r="C253"/>
      <c r="D253" s="140" t="s">
        <v>426</v>
      </c>
      <c r="E253"/>
      <c r="F253"/>
      <c r="G253"/>
      <c r="H253" s="140">
        <f t="shared" si="18"/>
        <v>1</v>
      </c>
      <c r="I253"/>
      <c r="J253" s="55" t="s">
        <v>387</v>
      </c>
      <c r="K253" s="91" t="str">
        <f t="shared" si="23"/>
        <v>e938</v>
      </c>
      <c r="L253" s="18" t="str">
        <f t="shared" si="24"/>
        <v>Contrats relevant de l'article L. 144-2 mais ne relevant pas de l'article L. 143-1 (PERP) [11]</v>
      </c>
      <c r="M253" s="137"/>
      <c r="N253" s="137" t="s">
        <v>192</v>
      </c>
      <c r="O253" s="140" t="s">
        <v>426</v>
      </c>
      <c r="P253" s="137"/>
      <c r="Q253" s="137"/>
      <c r="R253" s="141"/>
      <c r="S253" s="100"/>
      <c r="T253" s="100"/>
      <c r="U253" s="140"/>
      <c r="V253" s="140"/>
    </row>
    <row r="254" spans="1:27" outlineLevel="1">
      <c r="A254" t="s">
        <v>2181</v>
      </c>
      <c r="B254" s="140" t="s">
        <v>2225</v>
      </c>
      <c r="D254" s="140" t="s">
        <v>426</v>
      </c>
      <c r="H254" s="140">
        <f t="shared" si="18"/>
        <v>1</v>
      </c>
      <c r="J254" s="55" t="s">
        <v>386</v>
      </c>
      <c r="K254" s="91" t="str">
        <f t="shared" si="23"/>
        <v>e975</v>
      </c>
      <c r="L254" s="18" t="str">
        <f t="shared" si="24"/>
        <v>Opérations relevant de l'article L. 134-1 mais ne relevant pas des articles L. 143-1 et L. 144-2 (Eurocroissance) [13]</v>
      </c>
      <c r="M254" s="137"/>
      <c r="N254" s="137" t="s">
        <v>192</v>
      </c>
      <c r="O254" s="140" t="s">
        <v>426</v>
      </c>
      <c r="P254" s="137"/>
      <c r="Q254" s="137"/>
      <c r="R254" s="137"/>
      <c r="S254" s="100"/>
      <c r="T254" s="100"/>
      <c r="U254" s="140"/>
      <c r="V254" s="140"/>
      <c r="W254" s="9"/>
      <c r="X254" s="9"/>
      <c r="Y254" s="9"/>
      <c r="Z254" s="9"/>
      <c r="AA254" s="9"/>
    </row>
    <row r="255" spans="1:27" outlineLevel="2">
      <c r="A255" t="s">
        <v>2183</v>
      </c>
      <c r="B255" s="140" t="s">
        <v>2226</v>
      </c>
      <c r="D255" s="140" t="s">
        <v>426</v>
      </c>
      <c r="H255" s="140">
        <f t="shared" si="18"/>
        <v>1</v>
      </c>
      <c r="J255" s="22" t="s">
        <v>2542</v>
      </c>
      <c r="K255" s="91" t="str">
        <f t="shared" si="23"/>
        <v>e1272</v>
      </c>
      <c r="L255" s="18" t="str">
        <f t="shared" si="24"/>
        <v>Autres Vie [Branche 26, non PERP et non RPS]</v>
      </c>
      <c r="M255" s="137"/>
      <c r="N255" s="137" t="s">
        <v>192</v>
      </c>
      <c r="O255" s="140" t="s">
        <v>426</v>
      </c>
      <c r="P255" s="137"/>
      <c r="Q255" s="137"/>
      <c r="R255" s="137"/>
      <c r="S255" s="100"/>
      <c r="T255" s="100"/>
      <c r="U255" s="140"/>
      <c r="V255" s="140"/>
    </row>
    <row r="256" spans="1:27" outlineLevel="3">
      <c r="A256" t="s">
        <v>2184</v>
      </c>
      <c r="B256" s="140" t="s">
        <v>2227</v>
      </c>
      <c r="D256" s="140" t="s">
        <v>426</v>
      </c>
      <c r="H256" s="140">
        <f t="shared" si="18"/>
        <v>1</v>
      </c>
      <c r="J256" s="42" t="s">
        <v>2773</v>
      </c>
      <c r="K256" s="91"/>
      <c r="L256" s="18"/>
      <c r="M256" s="140"/>
      <c r="N256" s="137"/>
      <c r="O256" s="140" t="s">
        <v>426</v>
      </c>
      <c r="P256" s="137"/>
      <c r="Q256" s="137" t="s">
        <v>248</v>
      </c>
      <c r="R256" s="140" t="s">
        <v>1147</v>
      </c>
      <c r="S256" s="137"/>
      <c r="T256" s="100"/>
      <c r="U256" s="140"/>
      <c r="V256" s="140"/>
    </row>
    <row r="257" spans="1:22" outlineLevel="3">
      <c r="A257" s="137" t="s">
        <v>2434</v>
      </c>
      <c r="B257" s="140" t="s">
        <v>2418</v>
      </c>
      <c r="D257" s="140" t="s">
        <v>426</v>
      </c>
      <c r="H257" s="140">
        <f t="shared" si="18"/>
        <v>3</v>
      </c>
      <c r="J257" s="52" t="s">
        <v>244</v>
      </c>
      <c r="K257" s="91" t="str">
        <f t="shared" ref="K257:K274" si="25">VLOOKUP(J257,$A$1:$I$311,2,FALSE)</f>
        <v>x0</v>
      </c>
      <c r="L257" s="18" t="str">
        <f t="shared" ref="L257:L274" si="26">J257</f>
        <v>Total/NA</v>
      </c>
      <c r="M257" s="140" t="s">
        <v>190</v>
      </c>
      <c r="N257" s="140"/>
      <c r="O257" s="140" t="s">
        <v>243</v>
      </c>
      <c r="P257" s="137"/>
      <c r="Q257" s="137"/>
      <c r="R257" s="137"/>
      <c r="S257" s="100"/>
      <c r="T257" s="100"/>
      <c r="U257" s="140"/>
      <c r="V257" s="140"/>
    </row>
    <row r="258" spans="1:22" outlineLevel="3">
      <c r="A258" s="137" t="s">
        <v>2435</v>
      </c>
      <c r="B258" s="140" t="s">
        <v>2419</v>
      </c>
      <c r="D258" s="140" t="s">
        <v>426</v>
      </c>
      <c r="H258" s="140">
        <f t="shared" ref="H258:H296" si="27">COUNTIF($J$2:$J$900,A258)</f>
        <v>3</v>
      </c>
      <c r="J258" s="46" t="s">
        <v>548</v>
      </c>
      <c r="K258" s="91" t="str">
        <f t="shared" si="25"/>
        <v>e992</v>
      </c>
      <c r="L258" s="18" t="str">
        <f t="shared" si="26"/>
        <v>Vie [Hors épargne en UC]</v>
      </c>
      <c r="M258" s="140" t="s">
        <v>190</v>
      </c>
      <c r="N258" s="137" t="s">
        <v>192</v>
      </c>
      <c r="O258" s="140" t="s">
        <v>426</v>
      </c>
      <c r="P258" s="137"/>
      <c r="Q258" s="137"/>
      <c r="R258" s="137"/>
      <c r="S258" s="100"/>
      <c r="T258" s="100"/>
      <c r="U258" s="140"/>
      <c r="V258" s="140"/>
    </row>
    <row r="259" spans="1:22" outlineLevel="3">
      <c r="A259" s="137" t="s">
        <v>2436</v>
      </c>
      <c r="B259" s="140" t="s">
        <v>2420</v>
      </c>
      <c r="D259" s="140" t="s">
        <v>426</v>
      </c>
      <c r="H259" s="140">
        <f t="shared" si="27"/>
        <v>3</v>
      </c>
      <c r="J259" s="22" t="s">
        <v>2544</v>
      </c>
      <c r="K259" s="91" t="str">
        <f t="shared" si="25"/>
        <v>e1273</v>
      </c>
      <c r="L259" s="18" t="str">
        <f t="shared" si="26"/>
        <v>Vie [Hors branche 26 non PERP et non RPS]</v>
      </c>
      <c r="M259" s="140" t="s">
        <v>190</v>
      </c>
      <c r="N259" s="137" t="s">
        <v>192</v>
      </c>
      <c r="O259" s="140" t="s">
        <v>426</v>
      </c>
      <c r="P259" s="137"/>
      <c r="Q259" s="137"/>
      <c r="R259" s="137"/>
      <c r="S259" s="100"/>
      <c r="T259" s="100"/>
      <c r="U259" s="140"/>
      <c r="V259" s="140"/>
    </row>
    <row r="260" spans="1:22" outlineLevel="3">
      <c r="A260" s="137" t="s">
        <v>2437</v>
      </c>
      <c r="B260" s="140" t="s">
        <v>2421</v>
      </c>
      <c r="D260" s="140" t="s">
        <v>426</v>
      </c>
      <c r="H260" s="140">
        <f t="shared" si="27"/>
        <v>3</v>
      </c>
      <c r="J260" s="55" t="s">
        <v>546</v>
      </c>
      <c r="K260" s="91" t="str">
        <f t="shared" si="25"/>
        <v>x91</v>
      </c>
      <c r="L260" s="18" t="str">
        <f t="shared" si="26"/>
        <v>Épargne hors UC</v>
      </c>
      <c r="M260" s="140" t="s">
        <v>190</v>
      </c>
      <c r="N260" s="137" t="s">
        <v>192</v>
      </c>
      <c r="O260" s="140" t="s">
        <v>243</v>
      </c>
      <c r="P260" s="9"/>
      <c r="Q260" s="9"/>
      <c r="R260" s="9"/>
      <c r="S260" s="100"/>
      <c r="T260" s="100"/>
      <c r="U260" s="140"/>
      <c r="V260" s="140"/>
    </row>
    <row r="261" spans="1:22" outlineLevel="3">
      <c r="A261" s="137" t="s">
        <v>2438</v>
      </c>
      <c r="B261" s="140" t="s">
        <v>2422</v>
      </c>
      <c r="D261" s="140" t="s">
        <v>426</v>
      </c>
      <c r="H261" s="140">
        <f t="shared" si="27"/>
        <v>3</v>
      </c>
      <c r="J261" s="69" t="s">
        <v>188</v>
      </c>
      <c r="K261" s="91" t="str">
        <f t="shared" si="25"/>
        <v>e961</v>
      </c>
      <c r="L261" s="18" t="str">
        <f t="shared" si="26"/>
        <v>Garanties en cas de vie et capitalisation [hors contrats en UC]</v>
      </c>
      <c r="M261" s="140" t="s">
        <v>190</v>
      </c>
      <c r="N261" s="137" t="s">
        <v>192</v>
      </c>
      <c r="O261" s="140" t="s">
        <v>426</v>
      </c>
      <c r="P261" s="9"/>
      <c r="Q261" s="9"/>
      <c r="R261" s="9"/>
      <c r="S261" s="100"/>
      <c r="T261" s="100"/>
      <c r="U261" s="140"/>
      <c r="V261" s="140"/>
    </row>
    <row r="262" spans="1:22" outlineLevel="3">
      <c r="A262" s="137" t="s">
        <v>2439</v>
      </c>
      <c r="B262" s="140" t="s">
        <v>2423</v>
      </c>
      <c r="D262" s="140" t="s">
        <v>426</v>
      </c>
      <c r="H262" s="140">
        <f t="shared" si="27"/>
        <v>3</v>
      </c>
      <c r="J262" s="70" t="s">
        <v>125</v>
      </c>
      <c r="K262" s="91" t="str">
        <f t="shared" si="25"/>
        <v>e932</v>
      </c>
      <c r="L262" s="18" t="str">
        <f t="shared" si="26"/>
        <v>Contrats de capitalisation à prime unique (ou versements libres) [1]</v>
      </c>
      <c r="M262" s="140"/>
      <c r="N262" s="137" t="s">
        <v>192</v>
      </c>
      <c r="O262" s="140" t="s">
        <v>426</v>
      </c>
      <c r="P262" s="9"/>
      <c r="Q262" s="9"/>
      <c r="R262" s="9"/>
      <c r="S262" s="100"/>
      <c r="T262" s="100"/>
      <c r="U262" s="140"/>
      <c r="V262" s="140"/>
    </row>
    <row r="263" spans="1:22" outlineLevel="2">
      <c r="A263" s="137" t="s">
        <v>2440</v>
      </c>
      <c r="B263" s="140" t="s">
        <v>2424</v>
      </c>
      <c r="D263" s="140" t="s">
        <v>426</v>
      </c>
      <c r="H263" s="140">
        <f t="shared" si="27"/>
        <v>3</v>
      </c>
      <c r="J263" s="70" t="s">
        <v>126</v>
      </c>
      <c r="K263" s="91" t="str">
        <f t="shared" si="25"/>
        <v>e933</v>
      </c>
      <c r="L263" s="18" t="str">
        <f t="shared" si="26"/>
        <v>Contrats de capitalisation à primes périodiques [2]</v>
      </c>
      <c r="M263" s="140"/>
      <c r="N263" s="137" t="s">
        <v>192</v>
      </c>
      <c r="O263" s="140" t="s">
        <v>426</v>
      </c>
      <c r="P263" s="9"/>
      <c r="Q263" s="9"/>
      <c r="R263" s="9"/>
      <c r="S263" s="100"/>
      <c r="T263" s="100"/>
      <c r="U263" s="140"/>
      <c r="V263" s="140"/>
    </row>
    <row r="264" spans="1:22" outlineLevel="2">
      <c r="A264" s="137" t="s">
        <v>2441</v>
      </c>
      <c r="B264" s="140" t="s">
        <v>2425</v>
      </c>
      <c r="D264" s="140" t="s">
        <v>426</v>
      </c>
      <c r="H264" s="140">
        <f t="shared" si="27"/>
        <v>3</v>
      </c>
      <c r="J264" s="70" t="s">
        <v>128</v>
      </c>
      <c r="K264" s="91" t="str">
        <f t="shared" si="25"/>
        <v>e911</v>
      </c>
      <c r="L264" s="18" t="str">
        <f t="shared" si="26"/>
        <v>Autres contrats individuels d'assurance vie à prime unique (ou versements libres) (y compris groupes ouverts) [4]</v>
      </c>
      <c r="M264" s="140"/>
      <c r="N264" s="137" t="s">
        <v>192</v>
      </c>
      <c r="O264" s="140" t="s">
        <v>426</v>
      </c>
      <c r="P264" s="137"/>
      <c r="Q264" s="137"/>
      <c r="R264" s="137"/>
      <c r="S264" s="100"/>
      <c r="T264" s="100"/>
      <c r="U264" s="140"/>
      <c r="V264" s="140"/>
    </row>
    <row r="265" spans="1:22" outlineLevel="3">
      <c r="A265" s="137" t="s">
        <v>2442</v>
      </c>
      <c r="B265" s="140" t="s">
        <v>2426</v>
      </c>
      <c r="D265" s="140" t="s">
        <v>426</v>
      </c>
      <c r="H265" s="140">
        <f t="shared" si="27"/>
        <v>3</v>
      </c>
      <c r="J265" s="70" t="s">
        <v>129</v>
      </c>
      <c r="K265" s="91" t="str">
        <f t="shared" si="25"/>
        <v>e912</v>
      </c>
      <c r="L265" s="18" t="str">
        <f t="shared" si="26"/>
        <v>Autres contrats individuels d'assurance vie à primes périodiques (y compris groupes ouverts) [5]</v>
      </c>
      <c r="M265" s="140"/>
      <c r="N265" s="137" t="s">
        <v>192</v>
      </c>
      <c r="O265" s="140" t="s">
        <v>426</v>
      </c>
      <c r="P265" s="137"/>
      <c r="Q265" s="137"/>
      <c r="R265" s="137"/>
      <c r="S265" s="100"/>
      <c r="T265" s="100"/>
      <c r="U265" s="140"/>
      <c r="V265" s="140"/>
    </row>
    <row r="266" spans="1:22" outlineLevel="3">
      <c r="A266" s="137" t="s">
        <v>2443</v>
      </c>
      <c r="B266" s="140" t="s">
        <v>2427</v>
      </c>
      <c r="D266" s="140" t="s">
        <v>426</v>
      </c>
      <c r="H266" s="140">
        <f t="shared" si="27"/>
        <v>3</v>
      </c>
      <c r="J266" s="70" t="s">
        <v>131</v>
      </c>
      <c r="K266" s="91" t="str">
        <f t="shared" si="25"/>
        <v>e927</v>
      </c>
      <c r="L266" s="18" t="str">
        <f t="shared" si="26"/>
        <v>Contrats collectifs d'assurance en cas de vie [7]</v>
      </c>
      <c r="M266" s="137"/>
      <c r="N266" s="137" t="s">
        <v>192</v>
      </c>
      <c r="O266" s="140" t="s">
        <v>426</v>
      </c>
      <c r="P266" s="137"/>
      <c r="Q266" s="137"/>
      <c r="R266" s="137"/>
      <c r="S266" s="100"/>
      <c r="T266" s="100"/>
      <c r="U266" s="140"/>
      <c r="V266" s="140"/>
    </row>
    <row r="267" spans="1:22" outlineLevel="2">
      <c r="A267" s="137" t="s">
        <v>2444</v>
      </c>
      <c r="B267" s="140" t="s">
        <v>2428</v>
      </c>
      <c r="D267" s="140" t="s">
        <v>426</v>
      </c>
      <c r="H267" s="140">
        <f t="shared" si="27"/>
        <v>3</v>
      </c>
      <c r="J267" s="69" t="s">
        <v>187</v>
      </c>
      <c r="K267" s="91" t="str">
        <f t="shared" si="25"/>
        <v>e959</v>
      </c>
      <c r="L267" s="18" t="str">
        <f t="shared" si="26"/>
        <v>Garanties en cas de décès</v>
      </c>
      <c r="M267" s="137" t="s">
        <v>190</v>
      </c>
      <c r="N267" s="137" t="s">
        <v>192</v>
      </c>
      <c r="O267" s="140" t="s">
        <v>426</v>
      </c>
      <c r="P267" s="100"/>
      <c r="Q267" s="137"/>
      <c r="R267" s="137"/>
      <c r="S267" s="100"/>
      <c r="T267" s="100"/>
      <c r="U267" s="140"/>
      <c r="V267" s="140"/>
    </row>
    <row r="268" spans="1:22" outlineLevel="3">
      <c r="A268" s="137" t="s">
        <v>2445</v>
      </c>
      <c r="B268" s="140" t="s">
        <v>2429</v>
      </c>
      <c r="D268" s="140" t="s">
        <v>426</v>
      </c>
      <c r="H268" s="140">
        <f t="shared" si="27"/>
        <v>3</v>
      </c>
      <c r="J268" s="70" t="s">
        <v>127</v>
      </c>
      <c r="K268" s="91" t="str">
        <f t="shared" si="25"/>
        <v>e936</v>
      </c>
      <c r="L268" s="18" t="str">
        <f t="shared" si="26"/>
        <v>Contrats individuels d'assurance temporaire décès (y compris groupes ouverts) [3]</v>
      </c>
      <c r="M268" s="137"/>
      <c r="N268" s="137" t="s">
        <v>192</v>
      </c>
      <c r="O268" s="140" t="s">
        <v>426</v>
      </c>
      <c r="P268" s="100"/>
      <c r="Q268" s="100"/>
      <c r="R268" s="100"/>
      <c r="S268" s="100"/>
      <c r="T268" s="140"/>
      <c r="U268" s="140"/>
      <c r="V268" s="140"/>
    </row>
    <row r="269" spans="1:22" outlineLevel="3">
      <c r="A269" s="137" t="s">
        <v>2446</v>
      </c>
      <c r="B269" s="140" t="s">
        <v>2430</v>
      </c>
      <c r="D269" s="140" t="s">
        <v>426</v>
      </c>
      <c r="H269" s="140">
        <f t="shared" si="27"/>
        <v>3</v>
      </c>
      <c r="J269" s="70" t="s">
        <v>130</v>
      </c>
      <c r="K269" s="91" t="str">
        <f t="shared" si="25"/>
        <v>e926</v>
      </c>
      <c r="L269" s="18" t="str">
        <f t="shared" si="26"/>
        <v>Contrats collectifs d'assurance en cas de décès [6]</v>
      </c>
      <c r="M269" s="137"/>
      <c r="N269" s="137" t="s">
        <v>192</v>
      </c>
      <c r="O269" s="140" t="s">
        <v>426</v>
      </c>
      <c r="P269" s="100"/>
      <c r="Q269" s="100"/>
      <c r="R269" s="100"/>
      <c r="S269" s="100"/>
      <c r="T269" s="140"/>
      <c r="U269" s="140"/>
      <c r="V269" s="140"/>
    </row>
    <row r="270" spans="1:22" outlineLevel="3">
      <c r="A270" s="137" t="s">
        <v>2447</v>
      </c>
      <c r="B270" s="140" t="s">
        <v>2431</v>
      </c>
      <c r="D270" s="140" t="s">
        <v>426</v>
      </c>
      <c r="H270" s="140">
        <f t="shared" si="27"/>
        <v>3</v>
      </c>
      <c r="J270" s="55" t="s">
        <v>2789</v>
      </c>
      <c r="K270" s="91" t="str">
        <f t="shared" si="25"/>
        <v>e1280</v>
      </c>
      <c r="L270" s="18" t="str">
        <f t="shared" si="26"/>
        <v>Contrats relevant de l'article L. 144-2 [11]</v>
      </c>
      <c r="M270" s="137"/>
      <c r="N270" s="137" t="s">
        <v>192</v>
      </c>
      <c r="O270" s="140" t="s">
        <v>426</v>
      </c>
      <c r="P270" s="100"/>
      <c r="Q270" s="100"/>
      <c r="R270" s="100"/>
      <c r="S270" s="100"/>
      <c r="T270" s="140"/>
      <c r="U270" s="140"/>
      <c r="V270" s="140"/>
    </row>
    <row r="271" spans="1:22" outlineLevel="3">
      <c r="A271" s="137" t="s">
        <v>2448</v>
      </c>
      <c r="B271" s="140" t="s">
        <v>2432</v>
      </c>
      <c r="D271" s="140" t="s">
        <v>426</v>
      </c>
      <c r="H271" s="140">
        <f t="shared" si="27"/>
        <v>3</v>
      </c>
      <c r="J271" s="55" t="s">
        <v>2726</v>
      </c>
      <c r="K271" s="91" t="str">
        <f t="shared" si="25"/>
        <v>e1282</v>
      </c>
      <c r="L271" s="18" t="str">
        <f t="shared" si="26"/>
        <v>Contrats relevant de l'article L. 134-1 mais pas des catégories 11 ou 12 [13]</v>
      </c>
      <c r="M271" s="137"/>
      <c r="N271" s="137" t="s">
        <v>192</v>
      </c>
      <c r="O271" s="140" t="s">
        <v>426</v>
      </c>
      <c r="P271" s="100"/>
      <c r="Q271" s="100"/>
      <c r="R271" s="100"/>
      <c r="S271" s="100"/>
      <c r="T271" s="140"/>
      <c r="U271" s="140"/>
      <c r="V271" s="140"/>
    </row>
    <row r="272" spans="1:22" outlineLevel="3">
      <c r="A272" s="137" t="s">
        <v>2449</v>
      </c>
      <c r="B272" s="140" t="s">
        <v>2433</v>
      </c>
      <c r="D272" s="140" t="s">
        <v>426</v>
      </c>
      <c r="H272" s="140">
        <f t="shared" si="27"/>
        <v>3</v>
      </c>
      <c r="J272" s="22" t="s">
        <v>2729</v>
      </c>
      <c r="K272" s="91" t="str">
        <f t="shared" si="25"/>
        <v>e1285</v>
      </c>
      <c r="L272" s="18" t="str">
        <f t="shared" si="26"/>
        <v>Contrats relevant d’une comptabilité auxiliaire d’affectation mentionnée au premier alinéa de l’article L. 142-4 mais pas de la catégorie 11 [14]</v>
      </c>
      <c r="M272" s="137"/>
      <c r="N272" s="137" t="s">
        <v>192</v>
      </c>
      <c r="O272" s="140" t="s">
        <v>426</v>
      </c>
      <c r="P272" s="100"/>
      <c r="Q272" s="100"/>
      <c r="R272" s="100"/>
      <c r="S272" s="100"/>
      <c r="T272" s="140"/>
      <c r="U272" s="140"/>
      <c r="V272" s="140"/>
    </row>
    <row r="273" spans="1:22" outlineLevel="2">
      <c r="A273" s="81" t="s">
        <v>2523</v>
      </c>
      <c r="B273" s="140" t="s">
        <v>2524</v>
      </c>
      <c r="C273" s="140"/>
      <c r="D273" s="140" t="s">
        <v>426</v>
      </c>
      <c r="E273" s="140"/>
      <c r="F273" s="140"/>
      <c r="G273" s="140"/>
      <c r="H273" s="140">
        <f t="shared" si="27"/>
        <v>1</v>
      </c>
      <c r="J273" s="22" t="s">
        <v>2775</v>
      </c>
      <c r="K273" s="91" t="str">
        <f t="shared" si="25"/>
        <v>e1291</v>
      </c>
      <c r="L273" s="18" t="str">
        <f t="shared" si="26"/>
        <v>Vie hors catégorie 14 [Hors épargne en UC]</v>
      </c>
      <c r="M273" s="137"/>
      <c r="N273" s="137" t="s">
        <v>192</v>
      </c>
      <c r="O273" s="140" t="s">
        <v>426</v>
      </c>
      <c r="P273" s="100"/>
      <c r="Q273" s="100"/>
      <c r="R273" s="100"/>
      <c r="S273" s="100"/>
      <c r="T273" s="140"/>
      <c r="U273" s="140"/>
      <c r="V273" s="140"/>
    </row>
    <row r="274" spans="1:22" outlineLevel="2">
      <c r="A274" s="137" t="s">
        <v>2542</v>
      </c>
      <c r="B274" s="140" t="s">
        <v>2525</v>
      </c>
      <c r="C274" s="140"/>
      <c r="D274" s="140" t="s">
        <v>426</v>
      </c>
      <c r="E274" s="140"/>
      <c r="F274" s="140"/>
      <c r="G274" s="140"/>
      <c r="H274" s="140">
        <f t="shared" si="27"/>
        <v>4</v>
      </c>
      <c r="J274" s="22" t="s">
        <v>2542</v>
      </c>
      <c r="K274" s="91" t="str">
        <f t="shared" si="25"/>
        <v>e1272</v>
      </c>
      <c r="L274" s="18" t="str">
        <f t="shared" si="26"/>
        <v>Autres Vie [Branche 26, non PERP et non RPS]</v>
      </c>
      <c r="M274" s="137"/>
      <c r="N274" s="137" t="s">
        <v>192</v>
      </c>
      <c r="O274" s="140" t="s">
        <v>426</v>
      </c>
      <c r="P274" s="100"/>
      <c r="Q274" s="100"/>
      <c r="R274" s="100"/>
      <c r="S274" s="100"/>
      <c r="T274" s="140"/>
      <c r="U274" s="140"/>
      <c r="V274" s="140"/>
    </row>
    <row r="275" spans="1:22" outlineLevel="3">
      <c r="A275" s="42" t="s">
        <v>2544</v>
      </c>
      <c r="B275" s="140" t="s">
        <v>2543</v>
      </c>
      <c r="C275" s="140"/>
      <c r="D275" s="140" t="s">
        <v>426</v>
      </c>
      <c r="E275" s="140"/>
      <c r="F275" s="140"/>
      <c r="G275" s="140"/>
      <c r="H275" s="140">
        <f t="shared" si="27"/>
        <v>4</v>
      </c>
      <c r="J275" s="42" t="s">
        <v>627</v>
      </c>
      <c r="K275" s="91"/>
      <c r="L275" s="18"/>
      <c r="M275" s="137"/>
      <c r="N275" s="137"/>
      <c r="O275" s="140" t="s">
        <v>426</v>
      </c>
      <c r="P275" s="100"/>
      <c r="Q275" s="137" t="s">
        <v>248</v>
      </c>
      <c r="R275" s="137" t="s">
        <v>2341</v>
      </c>
      <c r="S275" s="137"/>
      <c r="T275" s="140"/>
      <c r="U275" s="140"/>
      <c r="V275" s="140"/>
    </row>
    <row r="276" spans="1:22" outlineLevel="3">
      <c r="A276" s="140" t="s">
        <v>2569</v>
      </c>
      <c r="B276" s="140" t="s">
        <v>2570</v>
      </c>
      <c r="C276" s="140"/>
      <c r="D276" s="140" t="s">
        <v>426</v>
      </c>
      <c r="E276" s="140"/>
      <c r="F276" s="140"/>
      <c r="G276" s="140"/>
      <c r="H276" s="140">
        <f t="shared" si="27"/>
        <v>4</v>
      </c>
      <c r="J276" s="52" t="s">
        <v>244</v>
      </c>
      <c r="K276" s="91" t="str">
        <f t="shared" ref="K276:K286" si="28">VLOOKUP(J276,$A$1:$I$311,2,FALSE)</f>
        <v>x0</v>
      </c>
      <c r="L276" s="18" t="str">
        <f t="shared" ref="L276:L286" si="29">J276</f>
        <v>Total/NA</v>
      </c>
      <c r="M276" s="140" t="s">
        <v>190</v>
      </c>
      <c r="N276" s="140"/>
      <c r="O276" s="140" t="s">
        <v>243</v>
      </c>
      <c r="P276" s="100"/>
      <c r="Q276" s="137"/>
      <c r="R276" s="137"/>
      <c r="S276" s="137"/>
      <c r="T276" s="140"/>
      <c r="U276" s="140"/>
      <c r="V276" s="140"/>
    </row>
    <row r="277" spans="1:22">
      <c r="A277" s="140" t="s">
        <v>2578</v>
      </c>
      <c r="B277" s="140" t="s">
        <v>2575</v>
      </c>
      <c r="C277" s="140"/>
      <c r="D277" s="140" t="s">
        <v>426</v>
      </c>
      <c r="E277" s="140"/>
      <c r="F277" s="140"/>
      <c r="G277" s="140"/>
      <c r="H277" s="140">
        <f t="shared" si="27"/>
        <v>1</v>
      </c>
      <c r="J277" s="46" t="s">
        <v>60</v>
      </c>
      <c r="K277" s="91" t="str">
        <f t="shared" si="28"/>
        <v>e991</v>
      </c>
      <c r="L277" s="18" t="str">
        <f t="shared" si="29"/>
        <v>Vie</v>
      </c>
      <c r="M277" s="137" t="s">
        <v>190</v>
      </c>
      <c r="N277" s="137" t="s">
        <v>192</v>
      </c>
      <c r="O277" s="140" t="s">
        <v>426</v>
      </c>
      <c r="P277" s="100"/>
      <c r="Q277" s="137"/>
      <c r="R277" s="137"/>
      <c r="S277" s="137"/>
      <c r="T277" s="140"/>
      <c r="U277" s="140"/>
      <c r="V277" s="140"/>
    </row>
    <row r="278" spans="1:22" outlineLevel="1">
      <c r="A278" s="140" t="s">
        <v>2579</v>
      </c>
      <c r="B278" s="140" t="s">
        <v>2576</v>
      </c>
      <c r="C278" s="140"/>
      <c r="D278" s="140" t="s">
        <v>426</v>
      </c>
      <c r="E278" s="140"/>
      <c r="F278" s="140"/>
      <c r="G278" s="140"/>
      <c r="H278" s="140">
        <f t="shared" si="27"/>
        <v>1</v>
      </c>
      <c r="J278" s="22" t="s">
        <v>180</v>
      </c>
      <c r="K278" s="91" t="str">
        <f t="shared" si="28"/>
        <v>e994</v>
      </c>
      <c r="L278" s="18" t="str">
        <f t="shared" si="29"/>
        <v>Vie-Décès</v>
      </c>
      <c r="M278" s="137"/>
      <c r="N278" s="137" t="s">
        <v>192</v>
      </c>
      <c r="O278" s="140" t="s">
        <v>426</v>
      </c>
      <c r="P278" s="100"/>
      <c r="Q278" s="137"/>
      <c r="R278" s="137"/>
      <c r="S278" s="137"/>
      <c r="T278" s="140"/>
      <c r="U278" s="140"/>
      <c r="V278" s="140"/>
    </row>
    <row r="279" spans="1:22" outlineLevel="1">
      <c r="A279" s="81" t="s">
        <v>2714</v>
      </c>
      <c r="B279" s="140" t="s">
        <v>2713</v>
      </c>
      <c r="C279" s="140"/>
      <c r="D279" s="140" t="s">
        <v>426</v>
      </c>
      <c r="E279" s="140"/>
      <c r="F279" s="140"/>
      <c r="G279" s="140"/>
      <c r="H279" s="140">
        <f t="shared" si="27"/>
        <v>5</v>
      </c>
      <c r="J279" s="22" t="s">
        <v>181</v>
      </c>
      <c r="K279" s="91" t="str">
        <f t="shared" si="28"/>
        <v>e972</v>
      </c>
      <c r="L279" s="18" t="str">
        <f t="shared" si="29"/>
        <v>Nuptialité-natalité</v>
      </c>
      <c r="M279" s="137"/>
      <c r="N279" s="137" t="s">
        <v>192</v>
      </c>
      <c r="O279" s="140" t="s">
        <v>426</v>
      </c>
      <c r="P279" s="100"/>
      <c r="Q279" s="137"/>
      <c r="R279" s="137"/>
      <c r="S279" s="137"/>
      <c r="T279" s="140"/>
      <c r="U279" s="140"/>
      <c r="V279" s="140"/>
    </row>
    <row r="280" spans="1:22" outlineLevel="1">
      <c r="A280" s="140" t="s">
        <v>2719</v>
      </c>
      <c r="B280" s="140" t="s">
        <v>2715</v>
      </c>
      <c r="C280" s="140"/>
      <c r="D280" s="140" t="s">
        <v>426</v>
      </c>
      <c r="E280" s="140"/>
      <c r="F280" s="140"/>
      <c r="G280" s="140"/>
      <c r="H280" s="140">
        <f t="shared" si="27"/>
        <v>2</v>
      </c>
      <c r="J280" s="22" t="s">
        <v>182</v>
      </c>
      <c r="K280" s="91" t="str">
        <f t="shared" si="28"/>
        <v>e907</v>
      </c>
      <c r="L280" s="18" t="str">
        <f t="shared" si="29"/>
        <v>Assurance liées à des fonds d'investissement</v>
      </c>
      <c r="M280" s="137"/>
      <c r="N280" s="137" t="s">
        <v>192</v>
      </c>
      <c r="O280" s="140" t="s">
        <v>426</v>
      </c>
      <c r="P280" s="100"/>
      <c r="Q280" s="137"/>
      <c r="R280" s="137"/>
      <c r="S280" s="137"/>
      <c r="T280" s="140"/>
      <c r="U280" s="140"/>
      <c r="V280" s="140"/>
    </row>
    <row r="281" spans="1:22" outlineLevel="1">
      <c r="A281" s="140" t="s">
        <v>2720</v>
      </c>
      <c r="B281" s="140" t="s">
        <v>2716</v>
      </c>
      <c r="C281" s="140"/>
      <c r="D281" s="140" t="s">
        <v>426</v>
      </c>
      <c r="E281" s="140"/>
      <c r="F281" s="140"/>
      <c r="G281" s="140"/>
      <c r="H281" s="140">
        <f t="shared" si="27"/>
        <v>2</v>
      </c>
      <c r="J281" s="22" t="s">
        <v>183</v>
      </c>
      <c r="K281" s="91" t="str">
        <f t="shared" si="28"/>
        <v>e920</v>
      </c>
      <c r="L281" s="18" t="str">
        <f t="shared" si="29"/>
        <v>Capitalisation</v>
      </c>
      <c r="M281" s="137"/>
      <c r="N281" s="137" t="s">
        <v>192</v>
      </c>
      <c r="O281" s="140" t="s">
        <v>426</v>
      </c>
      <c r="P281" s="100"/>
      <c r="Q281" s="137"/>
      <c r="R281" s="137"/>
      <c r="S281" s="137"/>
      <c r="T281" s="140"/>
      <c r="U281" s="140"/>
      <c r="V281" s="140"/>
    </row>
    <row r="282" spans="1:22">
      <c r="A282" s="140" t="s">
        <v>2789</v>
      </c>
      <c r="B282" s="140" t="s">
        <v>2717</v>
      </c>
      <c r="C282" s="140"/>
      <c r="D282" s="140" t="s">
        <v>426</v>
      </c>
      <c r="E282" s="140"/>
      <c r="F282" s="140"/>
      <c r="G282" s="140"/>
      <c r="H282" s="140">
        <f t="shared" si="27"/>
        <v>7</v>
      </c>
      <c r="J282" s="22" t="s">
        <v>184</v>
      </c>
      <c r="K282" s="91" t="str">
        <f t="shared" si="28"/>
        <v>e965</v>
      </c>
      <c r="L282" s="18" t="str">
        <f t="shared" si="29"/>
        <v>Gestion des fonds collectifs</v>
      </c>
      <c r="M282" s="137"/>
      <c r="N282" s="137" t="s">
        <v>192</v>
      </c>
      <c r="O282" s="140" t="s">
        <v>426</v>
      </c>
      <c r="P282" s="100"/>
      <c r="Q282" s="137"/>
      <c r="R282" s="137"/>
      <c r="S282" s="137"/>
      <c r="T282" s="140"/>
      <c r="U282" s="140"/>
      <c r="V282" s="140"/>
    </row>
    <row r="283" spans="1:22" outlineLevel="1">
      <c r="A283" s="140" t="s">
        <v>2790</v>
      </c>
      <c r="B283" s="140" t="s">
        <v>2721</v>
      </c>
      <c r="C283" s="140"/>
      <c r="D283" s="140" t="s">
        <v>426</v>
      </c>
      <c r="E283" s="140"/>
      <c r="F283" s="140"/>
      <c r="G283" s="140"/>
      <c r="H283" s="140">
        <f t="shared" si="27"/>
        <v>5</v>
      </c>
      <c r="J283" s="22" t="s">
        <v>525</v>
      </c>
      <c r="K283" s="91" t="str">
        <f t="shared" si="28"/>
        <v>e973</v>
      </c>
      <c r="L283" s="18" t="str">
        <f t="shared" si="29"/>
        <v>Opérations collectives de retraite</v>
      </c>
      <c r="M283" s="137"/>
      <c r="N283" s="137" t="s">
        <v>192</v>
      </c>
      <c r="O283" s="140" t="s">
        <v>426</v>
      </c>
      <c r="P283" s="100"/>
      <c r="Q283" s="137"/>
      <c r="R283" s="137"/>
      <c r="S283" s="137"/>
      <c r="T283" s="140"/>
      <c r="U283" s="140"/>
      <c r="V283" s="140"/>
    </row>
    <row r="284" spans="1:22" outlineLevel="2">
      <c r="A284" s="140" t="s">
        <v>2726</v>
      </c>
      <c r="B284" s="140" t="s">
        <v>2722</v>
      </c>
      <c r="C284" s="140"/>
      <c r="D284" s="140" t="s">
        <v>426</v>
      </c>
      <c r="E284" s="140"/>
      <c r="F284" s="140"/>
      <c r="G284" s="140"/>
      <c r="H284" s="140">
        <f t="shared" si="27"/>
        <v>7</v>
      </c>
      <c r="J284" s="46" t="s">
        <v>61</v>
      </c>
      <c r="K284" s="91" t="str">
        <f t="shared" si="28"/>
        <v>e968</v>
      </c>
      <c r="L284" s="18" t="str">
        <f t="shared" si="29"/>
        <v>Non Vie</v>
      </c>
      <c r="M284" s="137" t="s">
        <v>190</v>
      </c>
      <c r="N284" s="137" t="s">
        <v>192</v>
      </c>
      <c r="O284" s="140" t="s">
        <v>426</v>
      </c>
      <c r="P284" s="100"/>
      <c r="Q284" s="137"/>
      <c r="R284" s="137"/>
      <c r="S284" s="137"/>
      <c r="T284" s="140"/>
      <c r="U284" s="140"/>
      <c r="V284" s="140"/>
    </row>
    <row r="285" spans="1:22" outlineLevel="2">
      <c r="A285" s="140" t="s">
        <v>2727</v>
      </c>
      <c r="B285" s="140" t="s">
        <v>2723</v>
      </c>
      <c r="C285" s="140"/>
      <c r="D285" s="140" t="s">
        <v>426</v>
      </c>
      <c r="E285" s="140"/>
      <c r="F285" s="140"/>
      <c r="G285" s="140"/>
      <c r="H285" s="140">
        <f t="shared" si="27"/>
        <v>2</v>
      </c>
      <c r="J285" s="22" t="s">
        <v>178</v>
      </c>
      <c r="K285" s="91" t="str">
        <f t="shared" si="28"/>
        <v>e900</v>
      </c>
      <c r="L285" s="18" t="str">
        <f t="shared" si="29"/>
        <v>Accidents-Maladie</v>
      </c>
      <c r="M285" s="137"/>
      <c r="N285" s="137" t="s">
        <v>192</v>
      </c>
      <c r="O285" s="140" t="s">
        <v>426</v>
      </c>
      <c r="P285" s="100"/>
      <c r="Q285" s="137"/>
      <c r="R285" s="137"/>
      <c r="S285" s="137"/>
      <c r="T285" s="140"/>
      <c r="U285" s="140"/>
      <c r="V285" s="140"/>
    </row>
    <row r="286" spans="1:22">
      <c r="A286" s="140" t="s">
        <v>2728</v>
      </c>
      <c r="B286" s="140" t="s">
        <v>2724</v>
      </c>
      <c r="C286" s="140"/>
      <c r="D286" s="140" t="s">
        <v>426</v>
      </c>
      <c r="E286" s="140"/>
      <c r="F286" s="140"/>
      <c r="G286" s="140"/>
      <c r="H286" s="140">
        <f t="shared" si="27"/>
        <v>2</v>
      </c>
      <c r="J286" s="22" t="s">
        <v>179</v>
      </c>
      <c r="K286" s="91" t="str">
        <f t="shared" si="28"/>
        <v>e924</v>
      </c>
      <c r="L286" s="18" t="str">
        <f t="shared" si="29"/>
        <v>Chômage</v>
      </c>
      <c r="M286" s="137"/>
      <c r="N286" s="137" t="s">
        <v>192</v>
      </c>
      <c r="O286" s="140" t="s">
        <v>426</v>
      </c>
      <c r="P286" s="100"/>
      <c r="Q286" s="137"/>
      <c r="R286" s="137"/>
      <c r="S286" s="137"/>
      <c r="T286" s="140"/>
      <c r="U286" s="140"/>
      <c r="V286" s="140"/>
    </row>
    <row r="287" spans="1:22" outlineLevel="1">
      <c r="A287" s="140" t="s">
        <v>2729</v>
      </c>
      <c r="B287" s="140" t="s">
        <v>2725</v>
      </c>
      <c r="C287" s="140"/>
      <c r="D287" s="140" t="s">
        <v>426</v>
      </c>
      <c r="E287" s="140"/>
      <c r="F287" s="140"/>
      <c r="G287" s="140"/>
      <c r="H287" s="140">
        <f t="shared" si="27"/>
        <v>5</v>
      </c>
      <c r="J287" s="42" t="s">
        <v>628</v>
      </c>
      <c r="K287" s="91"/>
      <c r="L287" s="18"/>
      <c r="M287" s="137"/>
      <c r="N287" s="137"/>
      <c r="O287" s="140" t="s">
        <v>426</v>
      </c>
      <c r="P287" s="100"/>
      <c r="Q287" s="137" t="s">
        <v>248</v>
      </c>
      <c r="R287" s="140" t="s">
        <v>1450</v>
      </c>
      <c r="S287" s="137"/>
      <c r="T287" s="140"/>
      <c r="U287" s="140"/>
      <c r="V287" s="140"/>
    </row>
    <row r="288" spans="1:22" outlineLevel="2">
      <c r="A288" s="140" t="s">
        <v>2730</v>
      </c>
      <c r="B288" s="140" t="s">
        <v>2732</v>
      </c>
      <c r="C288" s="140"/>
      <c r="D288" s="140" t="s">
        <v>426</v>
      </c>
      <c r="E288" s="140"/>
      <c r="F288" s="140"/>
      <c r="G288" s="140"/>
      <c r="H288" s="140">
        <f t="shared" si="27"/>
        <v>4</v>
      </c>
      <c r="J288" s="52" t="s">
        <v>244</v>
      </c>
      <c r="K288" s="91" t="str">
        <f t="shared" ref="K288:K320" si="30">VLOOKUP(J288,$A$1:$I$311,2,FALSE)</f>
        <v>x0</v>
      </c>
      <c r="L288" s="18" t="str">
        <f t="shared" ref="L288:L320" si="31">J288</f>
        <v>Total/NA</v>
      </c>
      <c r="M288" s="140" t="s">
        <v>190</v>
      </c>
      <c r="N288" s="140"/>
      <c r="O288" s="140" t="s">
        <v>243</v>
      </c>
      <c r="P288" s="100"/>
      <c r="Q288" s="100"/>
      <c r="R288" s="100"/>
      <c r="S288" s="100"/>
      <c r="T288" s="140"/>
      <c r="U288" s="140"/>
      <c r="V288" s="140"/>
    </row>
    <row r="289" spans="1:22" outlineLevel="3">
      <c r="A289" s="140" t="s">
        <v>2731</v>
      </c>
      <c r="B289" s="140" t="s">
        <v>2733</v>
      </c>
      <c r="C289" s="140"/>
      <c r="D289" s="140" t="s">
        <v>426</v>
      </c>
      <c r="E289" s="140"/>
      <c r="F289" s="140"/>
      <c r="G289" s="140"/>
      <c r="H289" s="140">
        <f t="shared" si="27"/>
        <v>2</v>
      </c>
      <c r="J289" s="46" t="s">
        <v>125</v>
      </c>
      <c r="K289" s="91" t="str">
        <f t="shared" si="30"/>
        <v>e932</v>
      </c>
      <c r="L289" s="18" t="str">
        <f t="shared" si="31"/>
        <v>Contrats de capitalisation à prime unique (ou versements libres) [1]</v>
      </c>
      <c r="M289" s="137"/>
      <c r="N289" s="137" t="s">
        <v>192</v>
      </c>
      <c r="O289" s="140" t="s">
        <v>426</v>
      </c>
      <c r="P289" s="100"/>
      <c r="Q289" s="100"/>
      <c r="R289" s="100"/>
      <c r="S289" s="100"/>
      <c r="T289" s="140"/>
      <c r="U289" s="140"/>
      <c r="V289" s="140"/>
    </row>
    <row r="290" spans="1:22" outlineLevel="4">
      <c r="A290" s="140" t="s">
        <v>2739</v>
      </c>
      <c r="B290" s="140" t="s">
        <v>2740</v>
      </c>
      <c r="C290" s="140"/>
      <c r="D290" s="140" t="s">
        <v>426</v>
      </c>
      <c r="E290" s="140"/>
      <c r="F290" s="140"/>
      <c r="G290" s="140"/>
      <c r="H290" s="140">
        <f t="shared" si="27"/>
        <v>1</v>
      </c>
      <c r="J290" s="46" t="s">
        <v>126</v>
      </c>
      <c r="K290" s="91" t="str">
        <f t="shared" si="30"/>
        <v>e933</v>
      </c>
      <c r="L290" s="18" t="str">
        <f t="shared" si="31"/>
        <v>Contrats de capitalisation à primes périodiques [2]</v>
      </c>
      <c r="M290" s="137"/>
      <c r="N290" s="137" t="s">
        <v>192</v>
      </c>
      <c r="O290" s="140" t="s">
        <v>426</v>
      </c>
      <c r="P290" s="100"/>
      <c r="Q290" s="100"/>
      <c r="R290" s="100"/>
      <c r="S290" s="100"/>
      <c r="T290" s="140"/>
      <c r="U290" s="140"/>
      <c r="V290" s="140"/>
    </row>
    <row r="291" spans="1:22" outlineLevel="5">
      <c r="A291" s="140" t="s">
        <v>2741</v>
      </c>
      <c r="B291" s="140" t="s">
        <v>2743</v>
      </c>
      <c r="C291" s="140"/>
      <c r="D291" s="140" t="s">
        <v>426</v>
      </c>
      <c r="E291" s="140"/>
      <c r="F291" s="140"/>
      <c r="G291" s="140"/>
      <c r="H291" s="140">
        <f t="shared" si="27"/>
        <v>1</v>
      </c>
      <c r="J291" s="46" t="s">
        <v>127</v>
      </c>
      <c r="K291" s="91" t="str">
        <f t="shared" si="30"/>
        <v>e936</v>
      </c>
      <c r="L291" s="18" t="str">
        <f t="shared" si="31"/>
        <v>Contrats individuels d'assurance temporaire décès (y compris groupes ouverts) [3]</v>
      </c>
      <c r="M291" s="137"/>
      <c r="N291" s="137" t="s">
        <v>192</v>
      </c>
      <c r="O291" s="140" t="s">
        <v>426</v>
      </c>
      <c r="P291" s="100"/>
      <c r="Q291" s="100"/>
      <c r="R291" s="100"/>
      <c r="S291" s="100"/>
      <c r="T291" s="140"/>
      <c r="U291" s="140"/>
      <c r="V291" s="140"/>
    </row>
    <row r="292" spans="1:22" outlineLevel="5">
      <c r="A292" s="140" t="s">
        <v>2742</v>
      </c>
      <c r="B292" s="140" t="s">
        <v>2744</v>
      </c>
      <c r="C292" s="140"/>
      <c r="D292" s="140" t="s">
        <v>426</v>
      </c>
      <c r="E292" s="140"/>
      <c r="F292" s="140"/>
      <c r="G292" s="140"/>
      <c r="H292" s="140">
        <f t="shared" si="27"/>
        <v>1</v>
      </c>
      <c r="J292" s="46" t="s">
        <v>128</v>
      </c>
      <c r="K292" s="91" t="str">
        <f t="shared" si="30"/>
        <v>e911</v>
      </c>
      <c r="L292" s="18" t="str">
        <f t="shared" si="31"/>
        <v>Autres contrats individuels d'assurance vie à prime unique (ou versements libres) (y compris groupes ouverts) [4]</v>
      </c>
      <c r="M292" s="137"/>
      <c r="N292" s="137" t="s">
        <v>192</v>
      </c>
      <c r="O292" s="140" t="s">
        <v>426</v>
      </c>
      <c r="P292" s="100"/>
      <c r="Q292" s="100"/>
      <c r="R292" s="100"/>
      <c r="S292" s="100"/>
      <c r="T292" s="140"/>
      <c r="U292" s="140"/>
      <c r="V292" s="140"/>
    </row>
    <row r="293" spans="1:22" outlineLevel="4">
      <c r="A293" s="140" t="s">
        <v>2775</v>
      </c>
      <c r="B293" s="140" t="s">
        <v>2774</v>
      </c>
      <c r="C293" s="140"/>
      <c r="D293" s="140" t="s">
        <v>426</v>
      </c>
      <c r="E293" s="140"/>
      <c r="F293" s="140"/>
      <c r="G293" s="140"/>
      <c r="H293" s="140">
        <f t="shared" si="27"/>
        <v>2</v>
      </c>
      <c r="I293" s="137"/>
      <c r="J293" s="46" t="s">
        <v>129</v>
      </c>
      <c r="K293" s="91" t="str">
        <f t="shared" si="30"/>
        <v>e912</v>
      </c>
      <c r="L293" s="18" t="str">
        <f t="shared" si="31"/>
        <v>Autres contrats individuels d'assurance vie à primes périodiques (y compris groupes ouverts) [5]</v>
      </c>
      <c r="M293" s="137"/>
      <c r="N293" s="137" t="s">
        <v>192</v>
      </c>
      <c r="O293" s="140" t="s">
        <v>426</v>
      </c>
      <c r="P293" s="100"/>
      <c r="Q293" s="100"/>
      <c r="R293" s="100"/>
      <c r="S293" s="100"/>
      <c r="T293" s="140"/>
      <c r="U293" s="140"/>
      <c r="V293" s="140"/>
    </row>
    <row r="294" spans="1:22" outlineLevel="5">
      <c r="A294" s="140" t="s">
        <v>5373</v>
      </c>
      <c r="B294" s="140" t="s">
        <v>5376</v>
      </c>
      <c r="C294" s="140"/>
      <c r="D294" s="140" t="s">
        <v>426</v>
      </c>
      <c r="H294" s="140">
        <f t="shared" si="27"/>
        <v>1</v>
      </c>
      <c r="J294" s="46" t="s">
        <v>130</v>
      </c>
      <c r="K294" s="91" t="str">
        <f t="shared" si="30"/>
        <v>e926</v>
      </c>
      <c r="L294" s="18" t="str">
        <f t="shared" si="31"/>
        <v>Contrats collectifs d'assurance en cas de décès [6]</v>
      </c>
      <c r="M294" s="137"/>
      <c r="N294" s="137" t="s">
        <v>192</v>
      </c>
      <c r="O294" s="140" t="s">
        <v>426</v>
      </c>
      <c r="P294" s="100"/>
      <c r="Q294" s="100"/>
      <c r="R294" s="100"/>
      <c r="S294" s="100"/>
      <c r="T294" s="140"/>
      <c r="U294" s="140"/>
      <c r="V294" s="140"/>
    </row>
    <row r="295" spans="1:22" outlineLevel="5">
      <c r="A295" s="140" t="s">
        <v>5374</v>
      </c>
      <c r="B295" s="140" t="s">
        <v>5377</v>
      </c>
      <c r="C295" s="140"/>
      <c r="D295" s="140" t="s">
        <v>426</v>
      </c>
      <c r="H295" s="140">
        <f t="shared" si="27"/>
        <v>1</v>
      </c>
      <c r="J295" s="46" t="s">
        <v>131</v>
      </c>
      <c r="K295" s="91" t="str">
        <f t="shared" si="30"/>
        <v>e927</v>
      </c>
      <c r="L295" s="18" t="str">
        <f t="shared" si="31"/>
        <v>Contrats collectifs d'assurance en cas de vie [7]</v>
      </c>
      <c r="M295" s="137"/>
      <c r="N295" s="137" t="s">
        <v>192</v>
      </c>
      <c r="O295" s="140" t="s">
        <v>426</v>
      </c>
      <c r="P295" s="100"/>
      <c r="Q295" s="100"/>
      <c r="R295" s="100"/>
      <c r="S295" s="100"/>
      <c r="T295" s="140"/>
      <c r="U295" s="140"/>
      <c r="V295" s="140"/>
    </row>
    <row r="296" spans="1:22" outlineLevel="3">
      <c r="A296" s="140" t="s">
        <v>5375</v>
      </c>
      <c r="B296" s="140" t="s">
        <v>5378</v>
      </c>
      <c r="C296" s="140"/>
      <c r="D296" s="140" t="s">
        <v>426</v>
      </c>
      <c r="E296" s="137"/>
      <c r="F296" s="137"/>
      <c r="G296" s="137"/>
      <c r="H296" s="140">
        <f t="shared" si="27"/>
        <v>1</v>
      </c>
      <c r="I296" s="137"/>
      <c r="J296" s="46" t="s">
        <v>132</v>
      </c>
      <c r="K296" s="91" t="str">
        <f t="shared" si="30"/>
        <v>e930</v>
      </c>
      <c r="L296" s="18" t="str">
        <f t="shared" si="31"/>
        <v>Contrats d'assurance vie ou de capitalisation en unités de compte à prime unique (ou versements libres) [8]</v>
      </c>
      <c r="N296" t="s">
        <v>192</v>
      </c>
      <c r="O296" s="9" t="s">
        <v>426</v>
      </c>
      <c r="P296" s="100"/>
      <c r="Q296" s="100"/>
      <c r="R296" s="100"/>
      <c r="S296" s="100"/>
      <c r="T296" s="140"/>
      <c r="U296" s="140"/>
      <c r="V296" s="140"/>
    </row>
    <row r="297" spans="1:22" outlineLevel="4">
      <c r="A297" s="201" t="s">
        <v>5630</v>
      </c>
      <c r="B297" s="201" t="s">
        <v>5806</v>
      </c>
      <c r="C297" s="201"/>
      <c r="D297" s="201" t="s">
        <v>5382</v>
      </c>
      <c r="E297" s="201"/>
      <c r="F297" s="201"/>
      <c r="G297" s="201"/>
      <c r="H297" s="201">
        <f t="shared" ref="H297:H313" si="32">COUNTIF($J$2:$J$1000,A297)</f>
        <v>1</v>
      </c>
      <c r="I297" s="137"/>
      <c r="J297" s="46" t="s">
        <v>133</v>
      </c>
      <c r="K297" s="91" t="str">
        <f t="shared" si="30"/>
        <v>e931</v>
      </c>
      <c r="L297" s="18" t="str">
        <f t="shared" si="31"/>
        <v>Contrats d'assurance vie ou de capitalisation en unités de compte à primes périodiques [9]</v>
      </c>
      <c r="M297" s="137"/>
      <c r="N297" s="137" t="s">
        <v>192</v>
      </c>
      <c r="O297" s="9" t="s">
        <v>426</v>
      </c>
      <c r="P297" s="100"/>
      <c r="Q297" s="100"/>
      <c r="R297" s="100"/>
      <c r="S297" s="100"/>
      <c r="T297" s="140"/>
      <c r="U297" s="140"/>
      <c r="V297" s="140"/>
    </row>
    <row r="298" spans="1:22" outlineLevel="5">
      <c r="A298" s="201" t="s">
        <v>5631</v>
      </c>
      <c r="B298" s="201" t="s">
        <v>5807</v>
      </c>
      <c r="C298" s="201"/>
      <c r="D298" s="201" t="s">
        <v>5382</v>
      </c>
      <c r="E298" s="201"/>
      <c r="F298" s="201"/>
      <c r="G298" s="201"/>
      <c r="H298" s="201">
        <f t="shared" si="32"/>
        <v>1</v>
      </c>
      <c r="I298" s="137"/>
      <c r="J298" s="46" t="s">
        <v>134</v>
      </c>
      <c r="K298" s="91" t="str">
        <f t="shared" si="30"/>
        <v>e929</v>
      </c>
      <c r="L298" s="18" t="str">
        <f t="shared" si="31"/>
        <v>Contrats collectifs relevant de l'article L. 441-1 mais ne relevant pas des articles L. 143-1 et L. 144-2 [10]</v>
      </c>
      <c r="N298" t="s">
        <v>192</v>
      </c>
      <c r="O298" s="9" t="s">
        <v>426</v>
      </c>
      <c r="P298" s="100"/>
      <c r="Q298" s="100"/>
      <c r="R298" s="100"/>
      <c r="S298" s="100"/>
      <c r="T298" s="140"/>
      <c r="U298" s="140"/>
      <c r="V298" s="140"/>
    </row>
    <row r="299" spans="1:22" outlineLevel="6">
      <c r="A299" s="201" t="s">
        <v>5632</v>
      </c>
      <c r="B299" s="201" t="s">
        <v>5808</v>
      </c>
      <c r="C299" s="201"/>
      <c r="D299" s="201" t="s">
        <v>5382</v>
      </c>
      <c r="E299" s="201"/>
      <c r="F299" s="201"/>
      <c r="G299" s="201"/>
      <c r="H299" s="201">
        <f t="shared" si="32"/>
        <v>1</v>
      </c>
      <c r="I299" s="137"/>
      <c r="J299" s="46" t="s">
        <v>387</v>
      </c>
      <c r="K299" s="91" t="str">
        <f t="shared" si="30"/>
        <v>e938</v>
      </c>
      <c r="L299" s="18" t="str">
        <f t="shared" si="31"/>
        <v>Contrats relevant de l'article L. 144-2 mais ne relevant pas de l'article L. 143-1 (PERP) [11]</v>
      </c>
      <c r="N299" t="s">
        <v>192</v>
      </c>
      <c r="O299" s="9" t="s">
        <v>426</v>
      </c>
      <c r="P299" s="100"/>
      <c r="Q299" s="100"/>
      <c r="R299" s="100"/>
      <c r="S299" s="100"/>
      <c r="T299" s="140"/>
      <c r="U299" s="140"/>
      <c r="V299" s="140"/>
    </row>
    <row r="300" spans="1:22" outlineLevel="6">
      <c r="A300" s="201" t="s">
        <v>5633</v>
      </c>
      <c r="B300" s="201" t="s">
        <v>5809</v>
      </c>
      <c r="C300" s="201"/>
      <c r="D300" s="201" t="s">
        <v>5382</v>
      </c>
      <c r="E300" s="201"/>
      <c r="F300" s="201"/>
      <c r="G300" s="201"/>
      <c r="H300" s="201">
        <f t="shared" si="32"/>
        <v>1</v>
      </c>
      <c r="I300" s="137"/>
      <c r="J300" s="46" t="s">
        <v>135</v>
      </c>
      <c r="K300" s="91" t="str">
        <f t="shared" si="30"/>
        <v>e934</v>
      </c>
      <c r="L300" s="18" t="str">
        <f t="shared" si="31"/>
        <v>Contrats de retraite professionnelle supplémentaire régis par l'article L. 143-1 [12]</v>
      </c>
      <c r="N300" t="s">
        <v>192</v>
      </c>
      <c r="O300" s="9" t="s">
        <v>426</v>
      </c>
      <c r="P300" s="100"/>
      <c r="Q300" s="100"/>
      <c r="R300" s="100"/>
      <c r="S300" s="100"/>
      <c r="T300" s="140"/>
      <c r="U300" s="140"/>
      <c r="V300" s="140"/>
    </row>
    <row r="301" spans="1:22" outlineLevel="6">
      <c r="A301" s="201" t="s">
        <v>5635</v>
      </c>
      <c r="B301" s="201" t="s">
        <v>5810</v>
      </c>
      <c r="C301" s="201"/>
      <c r="D301" s="201" t="s">
        <v>5382</v>
      </c>
      <c r="E301" s="201"/>
      <c r="F301" s="201"/>
      <c r="G301" s="201"/>
      <c r="H301" s="201">
        <f t="shared" si="32"/>
        <v>1</v>
      </c>
      <c r="I301" s="137"/>
      <c r="J301" s="46" t="s">
        <v>386</v>
      </c>
      <c r="K301" s="91" t="str">
        <f t="shared" si="30"/>
        <v>e975</v>
      </c>
      <c r="L301" s="18" t="str">
        <f t="shared" si="31"/>
        <v>Opérations relevant de l'article L. 134-1 mais ne relevant pas des articles L. 143-1 et L. 144-2 (Eurocroissance) [13]</v>
      </c>
      <c r="N301" t="s">
        <v>192</v>
      </c>
      <c r="O301" s="9" t="s">
        <v>426</v>
      </c>
      <c r="P301" s="100"/>
      <c r="Q301" s="100"/>
      <c r="R301" s="100"/>
      <c r="S301" s="100"/>
      <c r="T301" s="140"/>
      <c r="U301" s="140"/>
      <c r="V301" s="140"/>
    </row>
    <row r="302" spans="1:22" outlineLevel="5">
      <c r="A302" s="201" t="s">
        <v>5634</v>
      </c>
      <c r="B302" s="201" t="s">
        <v>5811</v>
      </c>
      <c r="C302" s="201"/>
      <c r="D302" s="201" t="s">
        <v>5382</v>
      </c>
      <c r="E302" s="201"/>
      <c r="F302" s="201"/>
      <c r="G302" s="201"/>
      <c r="H302" s="201">
        <f t="shared" si="32"/>
        <v>1</v>
      </c>
      <c r="I302" s="137"/>
      <c r="J302" s="46" t="s">
        <v>630</v>
      </c>
      <c r="K302" s="91" t="str">
        <f t="shared" si="30"/>
        <v>e947</v>
      </c>
      <c r="L302" s="18" t="str">
        <f t="shared" si="31"/>
        <v>Dommages corporels (contrats individuels) [20]</v>
      </c>
      <c r="N302" t="s">
        <v>192</v>
      </c>
      <c r="O302" s="9" t="s">
        <v>426</v>
      </c>
      <c r="P302" s="100"/>
      <c r="Q302" s="100"/>
      <c r="R302" s="100"/>
      <c r="S302" s="100"/>
      <c r="T302" s="140"/>
      <c r="U302" s="140"/>
      <c r="V302" s="140"/>
    </row>
    <row r="303" spans="1:22" outlineLevel="6">
      <c r="A303" s="201" t="s">
        <v>5637</v>
      </c>
      <c r="B303" s="201" t="s">
        <v>5812</v>
      </c>
      <c r="C303" s="201"/>
      <c r="D303" s="201" t="s">
        <v>5382</v>
      </c>
      <c r="E303" s="201"/>
      <c r="F303" s="201"/>
      <c r="G303" s="201"/>
      <c r="H303" s="201">
        <f t="shared" si="32"/>
        <v>1</v>
      </c>
      <c r="I303" s="137"/>
      <c r="J303" s="46" t="s">
        <v>631</v>
      </c>
      <c r="K303" s="91" t="str">
        <f t="shared" si="30"/>
        <v>e945</v>
      </c>
      <c r="L303" s="18" t="str">
        <f t="shared" si="31"/>
        <v>Dommages corporels (contrats collectifs) [21]</v>
      </c>
      <c r="N303" t="s">
        <v>192</v>
      </c>
      <c r="O303" s="9" t="s">
        <v>426</v>
      </c>
      <c r="P303" s="100"/>
      <c r="Q303" s="100"/>
      <c r="R303" s="100"/>
      <c r="S303" s="100"/>
      <c r="T303" s="140"/>
      <c r="U303" s="140"/>
      <c r="V303" s="140"/>
    </row>
    <row r="304" spans="1:22" outlineLevel="6">
      <c r="A304" s="201" t="s">
        <v>5636</v>
      </c>
      <c r="B304" s="201" t="s">
        <v>5813</v>
      </c>
      <c r="C304" s="201"/>
      <c r="D304" s="201" t="s">
        <v>5382</v>
      </c>
      <c r="E304" s="201"/>
      <c r="F304" s="201"/>
      <c r="G304" s="201"/>
      <c r="H304" s="201">
        <f t="shared" si="32"/>
        <v>1</v>
      </c>
      <c r="I304" s="137"/>
      <c r="J304" s="46" t="s">
        <v>136</v>
      </c>
      <c r="K304" s="91" t="str">
        <f t="shared" si="30"/>
        <v>e910</v>
      </c>
      <c r="L304" s="18" t="str">
        <f t="shared" si="31"/>
        <v>Automobile (responsabilité civile) [22]</v>
      </c>
      <c r="N304" t="s">
        <v>192</v>
      </c>
      <c r="O304" s="9" t="s">
        <v>426</v>
      </c>
      <c r="P304" s="100"/>
      <c r="Q304" s="100"/>
      <c r="R304" s="100"/>
      <c r="S304" s="100"/>
      <c r="T304" s="140"/>
      <c r="U304" s="140"/>
      <c r="V304" s="137"/>
    </row>
    <row r="305" spans="1:22" outlineLevel="5">
      <c r="A305" s="201" t="s">
        <v>5639</v>
      </c>
      <c r="B305" s="201" t="s">
        <v>5814</v>
      </c>
      <c r="C305" s="201"/>
      <c r="D305" s="201" t="s">
        <v>5382</v>
      </c>
      <c r="E305" s="201"/>
      <c r="F305" s="201"/>
      <c r="G305" s="201"/>
      <c r="H305" s="201">
        <f t="shared" si="32"/>
        <v>1</v>
      </c>
      <c r="I305" s="137"/>
      <c r="J305" s="46" t="s">
        <v>137</v>
      </c>
      <c r="K305" s="91" t="str">
        <f t="shared" si="30"/>
        <v>e909</v>
      </c>
      <c r="L305" s="18" t="str">
        <f t="shared" si="31"/>
        <v>Automobile (dommages) [23]</v>
      </c>
      <c r="N305" t="s">
        <v>192</v>
      </c>
      <c r="O305" s="9" t="s">
        <v>426</v>
      </c>
      <c r="P305" s="100"/>
      <c r="Q305" s="100"/>
      <c r="R305" s="100"/>
      <c r="S305" s="100"/>
      <c r="T305" s="140"/>
      <c r="U305" s="140"/>
      <c r="V305" s="137"/>
    </row>
    <row r="306" spans="1:22" outlineLevel="6">
      <c r="A306" s="201" t="s">
        <v>5638</v>
      </c>
      <c r="B306" s="201" t="s">
        <v>5815</v>
      </c>
      <c r="C306" s="201"/>
      <c r="D306" s="201" t="s">
        <v>5382</v>
      </c>
      <c r="E306" s="201"/>
      <c r="F306" s="201"/>
      <c r="G306" s="201"/>
      <c r="H306" s="201">
        <f t="shared" si="32"/>
        <v>1</v>
      </c>
      <c r="I306" s="137"/>
      <c r="J306" s="46" t="s">
        <v>138</v>
      </c>
      <c r="K306" s="91" t="str">
        <f t="shared" si="30"/>
        <v>e942</v>
      </c>
      <c r="L306" s="18" t="str">
        <f t="shared" si="31"/>
        <v>Dommages aux biens des particuliers [24]</v>
      </c>
      <c r="N306" t="s">
        <v>192</v>
      </c>
      <c r="O306" s="9" t="s">
        <v>426</v>
      </c>
      <c r="P306" s="100"/>
      <c r="Q306" s="100"/>
      <c r="R306" s="100"/>
      <c r="S306" s="100"/>
      <c r="T306" s="140"/>
      <c r="U306" s="140"/>
      <c r="V306" s="137"/>
    </row>
    <row r="307" spans="1:22" outlineLevel="6">
      <c r="A307" s="201" t="s">
        <v>5640</v>
      </c>
      <c r="B307" s="201" t="s">
        <v>5816</v>
      </c>
      <c r="C307" s="201"/>
      <c r="D307" s="201" t="s">
        <v>5382</v>
      </c>
      <c r="E307" s="201"/>
      <c r="F307" s="201"/>
      <c r="G307" s="201"/>
      <c r="H307" s="201">
        <f t="shared" si="32"/>
        <v>1</v>
      </c>
      <c r="I307" s="137"/>
      <c r="J307" s="46" t="s">
        <v>139</v>
      </c>
      <c r="K307" s="91" t="str">
        <f t="shared" si="30"/>
        <v>e943</v>
      </c>
      <c r="L307" s="18" t="str">
        <f t="shared" si="31"/>
        <v>Dommages aux biens professionnels [25]</v>
      </c>
      <c r="N307" t="s">
        <v>192</v>
      </c>
      <c r="O307" s="9" t="s">
        <v>426</v>
      </c>
      <c r="P307" s="100"/>
      <c r="Q307" s="100"/>
      <c r="R307" s="100"/>
      <c r="S307" s="100"/>
      <c r="T307" s="140"/>
      <c r="U307" s="140"/>
      <c r="V307" s="137"/>
    </row>
    <row r="308" spans="1:22" outlineLevel="6">
      <c r="A308" s="201" t="s">
        <v>5641</v>
      </c>
      <c r="B308" s="201" t="s">
        <v>5817</v>
      </c>
      <c r="C308" s="201"/>
      <c r="D308" s="201" t="s">
        <v>5382</v>
      </c>
      <c r="E308" s="201"/>
      <c r="F308" s="201"/>
      <c r="G308" s="201"/>
      <c r="H308" s="201">
        <f t="shared" si="32"/>
        <v>1</v>
      </c>
      <c r="I308" s="137"/>
      <c r="J308" s="46" t="s">
        <v>140</v>
      </c>
      <c r="K308" s="91" t="str">
        <f t="shared" si="30"/>
        <v>e941</v>
      </c>
      <c r="L308" s="18" t="str">
        <f t="shared" si="31"/>
        <v>Dommages aux biens agricoles [26]</v>
      </c>
      <c r="N308" t="s">
        <v>192</v>
      </c>
      <c r="O308" s="9" t="s">
        <v>426</v>
      </c>
      <c r="P308" s="100"/>
      <c r="Q308" s="100"/>
      <c r="R308" s="100"/>
      <c r="S308" s="140"/>
      <c r="T308" s="140"/>
      <c r="U308" s="140"/>
      <c r="V308" s="137"/>
    </row>
    <row r="309" spans="1:22" outlineLevel="5">
      <c r="A309" s="201" t="s">
        <v>5642</v>
      </c>
      <c r="B309" s="201" t="s">
        <v>5818</v>
      </c>
      <c r="C309" s="201"/>
      <c r="D309" s="201" t="s">
        <v>5382</v>
      </c>
      <c r="E309" s="201"/>
      <c r="F309" s="201"/>
      <c r="G309" s="201"/>
      <c r="H309" s="201">
        <f t="shared" si="32"/>
        <v>1</v>
      </c>
      <c r="I309" s="137"/>
      <c r="J309" s="46" t="s">
        <v>141</v>
      </c>
      <c r="K309" s="91" t="str">
        <f t="shared" si="30"/>
        <v>e922</v>
      </c>
      <c r="L309" s="18" t="str">
        <f t="shared" si="31"/>
        <v>Catastrophes naturelles [27]</v>
      </c>
      <c r="N309" t="s">
        <v>192</v>
      </c>
      <c r="O309" s="9" t="s">
        <v>426</v>
      </c>
      <c r="P309" s="100"/>
      <c r="Q309" s="100"/>
      <c r="R309" s="100"/>
      <c r="S309" s="140"/>
      <c r="T309" s="140"/>
      <c r="U309" s="140"/>
      <c r="V309" s="137"/>
    </row>
    <row r="310" spans="1:22" outlineLevel="6">
      <c r="A310" s="201" t="s">
        <v>5643</v>
      </c>
      <c r="B310" s="201" t="s">
        <v>5819</v>
      </c>
      <c r="C310" s="201"/>
      <c r="D310" s="201" t="s">
        <v>5382</v>
      </c>
      <c r="E310" s="201"/>
      <c r="F310" s="201"/>
      <c r="G310" s="201"/>
      <c r="H310" s="201">
        <f t="shared" si="32"/>
        <v>1</v>
      </c>
      <c r="I310" s="137"/>
      <c r="J310" s="46" t="s">
        <v>142</v>
      </c>
      <c r="K310" s="91" t="str">
        <f t="shared" si="30"/>
        <v>e980</v>
      </c>
      <c r="L310" s="18" t="str">
        <f t="shared" si="31"/>
        <v>Responsabilité civile générale [28]</v>
      </c>
      <c r="M310" t="s">
        <v>190</v>
      </c>
      <c r="N310" t="s">
        <v>192</v>
      </c>
      <c r="O310" s="9" t="s">
        <v>426</v>
      </c>
      <c r="P310" s="100"/>
      <c r="Q310" s="100"/>
      <c r="R310" s="100"/>
      <c r="S310" s="140"/>
      <c r="T310" s="140"/>
      <c r="U310" s="140"/>
      <c r="V310" s="137"/>
    </row>
    <row r="311" spans="1:22" outlineLevel="6">
      <c r="A311" s="201" t="s">
        <v>5644</v>
      </c>
      <c r="B311" s="201" t="s">
        <v>5820</v>
      </c>
      <c r="C311" s="201"/>
      <c r="D311" s="201" t="s">
        <v>5382</v>
      </c>
      <c r="E311" s="201"/>
      <c r="F311" s="201"/>
      <c r="G311" s="201"/>
      <c r="H311" s="201">
        <f t="shared" si="32"/>
        <v>1</v>
      </c>
      <c r="I311" s="137"/>
      <c r="J311" s="22" t="s">
        <v>1236</v>
      </c>
      <c r="K311" s="91" t="str">
        <f t="shared" si="30"/>
        <v>e982</v>
      </c>
      <c r="L311" s="18" t="str">
        <f t="shared" si="31"/>
        <v>Responsabilité civile médicale</v>
      </c>
      <c r="N311" t="s">
        <v>192</v>
      </c>
      <c r="O311" s="9" t="s">
        <v>426</v>
      </c>
      <c r="P311" s="100"/>
      <c r="Q311" s="100"/>
      <c r="R311" s="100"/>
      <c r="S311" s="140"/>
      <c r="T311" s="140"/>
      <c r="U311" s="140"/>
      <c r="V311" s="140"/>
    </row>
    <row r="312" spans="1:22" outlineLevel="6">
      <c r="A312" s="201" t="s">
        <v>5645</v>
      </c>
      <c r="B312" s="201" t="s">
        <v>5821</v>
      </c>
      <c r="C312" s="201"/>
      <c r="D312" s="201" t="s">
        <v>5382</v>
      </c>
      <c r="E312" s="201"/>
      <c r="F312" s="201"/>
      <c r="G312" s="201"/>
      <c r="H312" s="201">
        <f t="shared" si="32"/>
        <v>1</v>
      </c>
      <c r="I312" s="137"/>
      <c r="J312" s="22" t="s">
        <v>1237</v>
      </c>
      <c r="K312" s="91" t="str">
        <f t="shared" si="30"/>
        <v>e981</v>
      </c>
      <c r="L312" s="18" t="str">
        <f t="shared" si="31"/>
        <v>Responsabilité civile générale [hors RC médicale]</v>
      </c>
      <c r="N312" t="s">
        <v>192</v>
      </c>
      <c r="O312" s="9" t="s">
        <v>426</v>
      </c>
      <c r="P312" s="100"/>
      <c r="Q312" s="100"/>
      <c r="R312" s="100"/>
      <c r="S312" s="140"/>
      <c r="T312" s="140"/>
      <c r="U312" s="140"/>
      <c r="V312" s="140"/>
    </row>
    <row r="313" spans="1:22" outlineLevel="5">
      <c r="A313" s="201" t="s">
        <v>5646</v>
      </c>
      <c r="B313" s="201" t="s">
        <v>5822</v>
      </c>
      <c r="C313" s="201"/>
      <c r="D313" s="201" t="s">
        <v>5382</v>
      </c>
      <c r="E313" s="201"/>
      <c r="F313" s="201"/>
      <c r="G313" s="201"/>
      <c r="H313" s="201">
        <f t="shared" si="32"/>
        <v>1</v>
      </c>
      <c r="I313" s="137"/>
      <c r="J313" s="46" t="s">
        <v>143</v>
      </c>
      <c r="K313" s="91" t="str">
        <f t="shared" si="30"/>
        <v>e978</v>
      </c>
      <c r="L313" s="18" t="str">
        <f t="shared" si="31"/>
        <v>Protection juridique [29]</v>
      </c>
      <c r="N313" t="s">
        <v>192</v>
      </c>
      <c r="O313" s="9" t="s">
        <v>426</v>
      </c>
      <c r="P313" s="100"/>
      <c r="Q313" s="100"/>
      <c r="R313" s="100"/>
      <c r="S313" s="140"/>
      <c r="T313" s="140"/>
      <c r="U313" s="140"/>
      <c r="V313" s="140"/>
    </row>
    <row r="314" spans="1:22" outlineLevel="4">
      <c r="A314" s="319"/>
      <c r="H314" s="140"/>
      <c r="I314" s="137"/>
      <c r="J314" s="46" t="s">
        <v>144</v>
      </c>
      <c r="K314" s="91" t="str">
        <f t="shared" si="30"/>
        <v>e904</v>
      </c>
      <c r="L314" s="18" t="str">
        <f t="shared" si="31"/>
        <v>Assistance [30]</v>
      </c>
      <c r="N314" t="s">
        <v>192</v>
      </c>
      <c r="O314" s="9" t="s">
        <v>426</v>
      </c>
      <c r="P314" s="100"/>
      <c r="Q314" s="100"/>
      <c r="R314" s="100"/>
      <c r="S314" s="140"/>
      <c r="T314" s="140"/>
      <c r="U314" s="140"/>
      <c r="V314" s="140"/>
    </row>
    <row r="315" spans="1:22" outlineLevel="3">
      <c r="A315" s="319"/>
      <c r="H315" s="140"/>
      <c r="I315" s="137"/>
      <c r="J315" s="46" t="s">
        <v>145</v>
      </c>
      <c r="K315" s="91" t="str">
        <f t="shared" si="30"/>
        <v>e977</v>
      </c>
      <c r="L315" s="18" t="str">
        <f t="shared" si="31"/>
        <v>Pertes pécuniaires diverses [31]</v>
      </c>
      <c r="N315" t="s">
        <v>192</v>
      </c>
      <c r="O315" s="9" t="s">
        <v>426</v>
      </c>
      <c r="P315" s="100"/>
      <c r="Q315" s="100"/>
      <c r="R315" s="100"/>
      <c r="S315" s="140"/>
      <c r="T315" s="140"/>
      <c r="U315" s="140"/>
      <c r="V315" s="140"/>
    </row>
    <row r="316" spans="1:22" outlineLevel="4">
      <c r="A316" s="319"/>
      <c r="H316" s="140"/>
      <c r="I316" s="137"/>
      <c r="J316" s="46" t="s">
        <v>146</v>
      </c>
      <c r="K316" s="91" t="str">
        <f t="shared" si="30"/>
        <v>e986</v>
      </c>
      <c r="L316" s="18" t="str">
        <f t="shared" si="31"/>
        <v>Transports [34]</v>
      </c>
      <c r="N316" t="s">
        <v>192</v>
      </c>
      <c r="O316" s="9" t="s">
        <v>426</v>
      </c>
      <c r="P316" s="100"/>
      <c r="Q316" s="100"/>
      <c r="R316" s="100"/>
      <c r="S316" s="140"/>
      <c r="T316" s="140"/>
      <c r="U316" s="140"/>
      <c r="V316" s="140"/>
    </row>
    <row r="317" spans="1:22" outlineLevel="4">
      <c r="A317" s="319"/>
      <c r="H317" s="140"/>
      <c r="J317" s="46" t="s">
        <v>147</v>
      </c>
      <c r="K317" s="91" t="str">
        <f t="shared" si="30"/>
        <v>e905</v>
      </c>
      <c r="L317" s="18" t="str">
        <f t="shared" si="31"/>
        <v>Assurance construction (dommages) [35]</v>
      </c>
      <c r="N317" t="s">
        <v>192</v>
      </c>
      <c r="O317" s="9" t="s">
        <v>426</v>
      </c>
      <c r="P317" s="100"/>
      <c r="Q317" s="100"/>
      <c r="R317" s="100"/>
      <c r="S317" s="140"/>
      <c r="T317" s="140"/>
      <c r="U317" s="140"/>
      <c r="V317" s="140"/>
    </row>
    <row r="318" spans="1:22" outlineLevel="4">
      <c r="A318" s="319"/>
      <c r="H318" s="140"/>
      <c r="J318" s="46" t="s">
        <v>148</v>
      </c>
      <c r="K318" s="91" t="str">
        <f t="shared" si="30"/>
        <v>e906</v>
      </c>
      <c r="L318" s="18" t="str">
        <f t="shared" si="31"/>
        <v>Assurance construction (responsabilité civile) [36]</v>
      </c>
      <c r="N318" t="s">
        <v>192</v>
      </c>
      <c r="O318" s="9" t="s">
        <v>426</v>
      </c>
      <c r="P318" s="100"/>
      <c r="Q318" s="100"/>
      <c r="R318" s="100"/>
      <c r="S318" s="140"/>
      <c r="T318" s="140"/>
      <c r="U318" s="140"/>
      <c r="V318" s="140"/>
    </row>
    <row r="319" spans="1:22" outlineLevel="3">
      <c r="A319" s="319"/>
      <c r="H319" s="140"/>
      <c r="J319" s="46" t="s">
        <v>149</v>
      </c>
      <c r="K319" s="91" t="str">
        <f t="shared" si="30"/>
        <v>e939</v>
      </c>
      <c r="L319" s="18" t="str">
        <f t="shared" si="31"/>
        <v>Crédit [37]</v>
      </c>
      <c r="N319" t="s">
        <v>192</v>
      </c>
      <c r="O319" s="9" t="s">
        <v>426</v>
      </c>
      <c r="P319" s="100"/>
      <c r="Q319" s="100"/>
      <c r="R319" s="100"/>
      <c r="S319" s="140"/>
      <c r="T319" s="140"/>
      <c r="U319" s="140"/>
      <c r="V319" s="140"/>
    </row>
    <row r="320" spans="1:22" outlineLevel="4">
      <c r="A320" s="319"/>
      <c r="H320" s="140"/>
      <c r="J320" s="46" t="s">
        <v>150</v>
      </c>
      <c r="K320" s="91" t="str">
        <f t="shared" si="30"/>
        <v>e923</v>
      </c>
      <c r="L320" s="18" t="str">
        <f t="shared" si="31"/>
        <v>Caution [38]</v>
      </c>
      <c r="N320" t="s">
        <v>192</v>
      </c>
      <c r="O320" s="9" t="s">
        <v>426</v>
      </c>
      <c r="P320" s="100"/>
      <c r="Q320" s="100"/>
      <c r="R320" s="100"/>
      <c r="S320" s="140"/>
      <c r="T320" s="140"/>
      <c r="U320" s="140"/>
      <c r="V320" s="140"/>
    </row>
    <row r="321" spans="1:21" outlineLevel="4">
      <c r="A321" s="319"/>
      <c r="H321" s="140"/>
      <c r="J321" s="18" t="s">
        <v>629</v>
      </c>
      <c r="K321" s="91"/>
      <c r="L321" s="18"/>
      <c r="O321" s="9" t="s">
        <v>426</v>
      </c>
      <c r="P321" s="100"/>
      <c r="Q321" s="137" t="s">
        <v>186</v>
      </c>
      <c r="R321" s="140" t="s">
        <v>1926</v>
      </c>
      <c r="S321" s="137"/>
      <c r="T321" s="137"/>
      <c r="U321" s="140"/>
    </row>
    <row r="322" spans="1:21" outlineLevel="3">
      <c r="A322" s="319"/>
      <c r="H322" s="140"/>
      <c r="J322" s="52" t="s">
        <v>244</v>
      </c>
      <c r="K322" s="91" t="str">
        <f t="shared" ref="K322:K330" si="33">VLOOKUP(J322,$A$1:$I$311,2,FALSE)</f>
        <v>x0</v>
      </c>
      <c r="L322" s="18" t="str">
        <f t="shared" ref="L322:L330" si="34">J322</f>
        <v>Total/NA</v>
      </c>
      <c r="M322" t="s">
        <v>190</v>
      </c>
      <c r="O322" s="137" t="s">
        <v>243</v>
      </c>
      <c r="P322" s="100"/>
      <c r="Q322" s="137"/>
      <c r="R322" s="137"/>
      <c r="S322" s="137"/>
      <c r="T322" s="137"/>
      <c r="U322" s="140"/>
    </row>
    <row r="323" spans="1:21" outlineLevel="4">
      <c r="A323" s="319"/>
      <c r="H323" s="140"/>
      <c r="J323" s="46" t="s">
        <v>319</v>
      </c>
      <c r="K323" s="91" t="str">
        <f t="shared" si="33"/>
        <v>e964</v>
      </c>
      <c r="L323" s="18" t="str">
        <f t="shared" si="34"/>
        <v>Garanties principales</v>
      </c>
      <c r="N323" t="s">
        <v>192</v>
      </c>
      <c r="O323" s="9" t="s">
        <v>426</v>
      </c>
      <c r="P323" s="100"/>
      <c r="Q323" s="137"/>
      <c r="R323" s="137"/>
      <c r="S323" s="137"/>
      <c r="T323" s="137"/>
      <c r="U323" s="140"/>
    </row>
    <row r="324" spans="1:21" outlineLevel="4">
      <c r="A324" s="319"/>
      <c r="H324" s="140"/>
      <c r="J324" s="46" t="s">
        <v>318</v>
      </c>
      <c r="K324" s="91" t="str">
        <f t="shared" si="33"/>
        <v>e952</v>
      </c>
      <c r="L324" s="18" t="str">
        <f t="shared" si="34"/>
        <v>Garanties accessoires</v>
      </c>
      <c r="M324" t="s">
        <v>190</v>
      </c>
      <c r="N324" t="s">
        <v>192</v>
      </c>
      <c r="O324" s="9" t="s">
        <v>426</v>
      </c>
      <c r="P324" s="100"/>
      <c r="Q324" s="137"/>
      <c r="R324" s="137"/>
      <c r="S324" s="137"/>
      <c r="T324" s="137"/>
      <c r="U324" s="140"/>
    </row>
    <row r="325" spans="1:21" outlineLevel="4">
      <c r="A325" s="319"/>
      <c r="H325" s="140"/>
      <c r="J325" s="22" t="s">
        <v>344</v>
      </c>
      <c r="K325" s="91" t="str">
        <f t="shared" si="33"/>
        <v>e954</v>
      </c>
      <c r="L325" s="18" t="str">
        <f t="shared" si="34"/>
        <v>Garanties accessoires - Dommages corporels (contrats individuels) [20]</v>
      </c>
      <c r="M325" t="s">
        <v>190</v>
      </c>
      <c r="N325" t="s">
        <v>192</v>
      </c>
      <c r="O325" s="9" t="s">
        <v>426</v>
      </c>
      <c r="P325" s="100"/>
      <c r="Q325" s="137"/>
      <c r="R325" s="137"/>
      <c r="S325" s="137"/>
      <c r="T325" s="137"/>
      <c r="U325" s="140"/>
    </row>
    <row r="326" spans="1:21" outlineLevel="3">
      <c r="A326" s="319"/>
      <c r="H326" s="140"/>
      <c r="J326" s="55" t="s">
        <v>316</v>
      </c>
      <c r="K326" s="91" t="str">
        <f t="shared" si="33"/>
        <v>e962</v>
      </c>
      <c r="L326" s="18" t="str">
        <f t="shared" si="34"/>
        <v>Garanties frais de soins [201]</v>
      </c>
      <c r="N326" t="s">
        <v>192</v>
      </c>
      <c r="O326" s="9" t="s">
        <v>426</v>
      </c>
      <c r="P326" s="100"/>
      <c r="Q326" s="137"/>
      <c r="R326" s="137"/>
      <c r="S326" s="137"/>
      <c r="T326" s="137"/>
      <c r="U326" s="140"/>
    </row>
    <row r="327" spans="1:21" outlineLevel="4">
      <c r="A327" s="319"/>
      <c r="H327" s="140"/>
      <c r="J327" s="55" t="s">
        <v>317</v>
      </c>
      <c r="K327" s="91" t="str">
        <f t="shared" si="33"/>
        <v>e916</v>
      </c>
      <c r="L327" s="18" t="str">
        <f t="shared" si="34"/>
        <v>Autres garanties [202]</v>
      </c>
      <c r="N327" t="s">
        <v>192</v>
      </c>
      <c r="O327" s="9" t="s">
        <v>426</v>
      </c>
      <c r="P327" s="140"/>
      <c r="Q327" s="137"/>
      <c r="R327" s="137"/>
      <c r="S327" s="137"/>
      <c r="T327" s="137"/>
      <c r="U327" s="140"/>
    </row>
    <row r="328" spans="1:21" outlineLevel="4">
      <c r="A328" s="319"/>
      <c r="H328" s="140"/>
      <c r="J328" s="22" t="s">
        <v>353</v>
      </c>
      <c r="K328" s="91" t="str">
        <f t="shared" si="33"/>
        <v>e953</v>
      </c>
      <c r="L328" s="18" t="str">
        <f t="shared" si="34"/>
        <v>Garanties accessoires - Dommages corporels (contrats collectifs) [21]</v>
      </c>
      <c r="M328" t="s">
        <v>190</v>
      </c>
      <c r="N328" t="s">
        <v>192</v>
      </c>
      <c r="O328" s="9" t="s">
        <v>426</v>
      </c>
      <c r="P328" s="140"/>
      <c r="Q328" s="137"/>
      <c r="R328" s="137"/>
      <c r="S328" s="137"/>
      <c r="T328" s="137"/>
      <c r="U328" s="140"/>
    </row>
    <row r="329" spans="1:21" outlineLevel="4">
      <c r="A329" s="319"/>
      <c r="H329" s="137"/>
      <c r="I329" s="137"/>
      <c r="J329" s="55" t="s">
        <v>320</v>
      </c>
      <c r="K329" s="91" t="str">
        <f t="shared" si="33"/>
        <v>e963</v>
      </c>
      <c r="L329" s="18" t="str">
        <f t="shared" si="34"/>
        <v>Garanties frais de soins [211]</v>
      </c>
      <c r="M329" s="137"/>
      <c r="N329" s="137" t="s">
        <v>192</v>
      </c>
      <c r="O329" s="140" t="s">
        <v>426</v>
      </c>
      <c r="P329" s="140"/>
      <c r="Q329" s="137"/>
      <c r="R329" s="137"/>
      <c r="S329" s="137"/>
      <c r="T329" s="137"/>
      <c r="U329" s="140"/>
    </row>
    <row r="330" spans="1:21" outlineLevel="3">
      <c r="A330" s="319"/>
      <c r="H330" s="137"/>
      <c r="I330" s="137"/>
      <c r="J330" s="55" t="s">
        <v>321</v>
      </c>
      <c r="K330" s="91" t="str">
        <f t="shared" si="33"/>
        <v>e915</v>
      </c>
      <c r="L330" s="18" t="str">
        <f t="shared" si="34"/>
        <v>Autres garanties (dont incap. Inval) [212]</v>
      </c>
      <c r="M330" s="137"/>
      <c r="N330" s="137" t="s">
        <v>192</v>
      </c>
      <c r="O330" s="9" t="s">
        <v>426</v>
      </c>
      <c r="P330" s="140"/>
      <c r="Q330" s="137"/>
      <c r="R330" s="137"/>
      <c r="S330" s="137"/>
      <c r="T330" s="137"/>
      <c r="U330" s="140"/>
    </row>
    <row r="331" spans="1:21" outlineLevel="2">
      <c r="A331" s="319"/>
      <c r="H331" s="137"/>
      <c r="I331" s="137"/>
      <c r="J331" s="18" t="s">
        <v>1862</v>
      </c>
      <c r="K331" s="91"/>
      <c r="L331" s="18"/>
      <c r="M331" s="137"/>
      <c r="N331" s="137"/>
      <c r="O331" s="140" t="s">
        <v>426</v>
      </c>
      <c r="P331" s="140"/>
      <c r="Q331" s="137" t="s">
        <v>327</v>
      </c>
      <c r="R331" s="141" t="s">
        <v>1866</v>
      </c>
      <c r="S331" s="137"/>
      <c r="T331" s="137"/>
    </row>
    <row r="332" spans="1:21" outlineLevel="3">
      <c r="A332" s="319"/>
      <c r="H332" s="137"/>
      <c r="I332" s="137"/>
      <c r="J332" s="52" t="s">
        <v>244</v>
      </c>
      <c r="K332" s="91" t="str">
        <f>VLOOKUP(J332,$A$1:$I$311,2,FALSE)</f>
        <v>x0</v>
      </c>
      <c r="L332" s="18" t="str">
        <f>J332</f>
        <v>Total/NA</v>
      </c>
      <c r="M332" s="137" t="s">
        <v>190</v>
      </c>
      <c r="N332" s="137"/>
      <c r="O332" s="137" t="s">
        <v>243</v>
      </c>
      <c r="P332" s="140"/>
      <c r="Q332" s="137"/>
      <c r="R332" s="137"/>
      <c r="S332" s="137"/>
      <c r="T332" s="137"/>
    </row>
    <row r="333" spans="1:21" outlineLevel="4">
      <c r="A333" s="319"/>
      <c r="H333" s="137"/>
      <c r="I333" s="137"/>
      <c r="J333" s="46" t="s">
        <v>2523</v>
      </c>
      <c r="K333" s="91" t="str">
        <f>VLOOKUP(J333,$A$1:$I$311,2,FALSE)</f>
        <v>e1271</v>
      </c>
      <c r="L333" s="18" t="str">
        <f>J333</f>
        <v>Tout établissement</v>
      </c>
      <c r="M333" s="137" t="s">
        <v>190</v>
      </c>
      <c r="N333" s="137" t="s">
        <v>192</v>
      </c>
      <c r="O333" s="137" t="s">
        <v>426</v>
      </c>
      <c r="P333" s="140"/>
      <c r="Q333" s="137"/>
      <c r="R333" s="137"/>
      <c r="S333" s="137"/>
      <c r="T333" s="137"/>
    </row>
    <row r="334" spans="1:21" outlineLevel="5">
      <c r="A334" s="319"/>
      <c r="H334" s="137"/>
      <c r="I334" s="137"/>
      <c r="J334" s="22" t="s">
        <v>549</v>
      </c>
      <c r="K334" s="91" t="str">
        <f>VLOOKUP(J334,$A$1:$I$311,2,FALSE)</f>
        <v>e950</v>
      </c>
      <c r="L334" s="18" t="str">
        <f>J334</f>
        <v>Établissement principal</v>
      </c>
      <c r="M334" s="137"/>
      <c r="N334" s="137" t="s">
        <v>192</v>
      </c>
      <c r="O334" s="9" t="s">
        <v>426</v>
      </c>
      <c r="P334" s="140"/>
      <c r="Q334" s="137"/>
      <c r="R334" s="137"/>
      <c r="S334" s="137"/>
      <c r="T334" s="137"/>
    </row>
    <row r="335" spans="1:21" outlineLevel="5">
      <c r="A335" s="319"/>
      <c r="H335" s="137"/>
      <c r="J335" s="22" t="s">
        <v>326</v>
      </c>
      <c r="K335" s="91" t="str">
        <f>VLOOKUP(J335,$A$1:$I$311,2,FALSE)</f>
        <v>e967</v>
      </c>
      <c r="L335" s="18" t="str">
        <f>J335</f>
        <v>Libre prestation de service</v>
      </c>
      <c r="N335" t="s">
        <v>192</v>
      </c>
      <c r="O335" s="9" t="s">
        <v>426</v>
      </c>
      <c r="P335" s="140"/>
      <c r="Q335" s="137"/>
      <c r="R335" s="137"/>
      <c r="S335" s="137"/>
      <c r="T335" s="137"/>
    </row>
    <row r="336" spans="1:21" outlineLevel="5">
      <c r="A336" s="319"/>
      <c r="H336" s="137"/>
      <c r="J336" s="22" t="s">
        <v>224</v>
      </c>
      <c r="K336" s="91" t="str">
        <f>VLOOKUP(J336,$A$1:$I$311,2,FALSE)</f>
        <v>e985</v>
      </c>
      <c r="L336" s="18" t="str">
        <f>J336</f>
        <v>Succursale</v>
      </c>
      <c r="N336" t="s">
        <v>192</v>
      </c>
      <c r="O336" s="9" t="s">
        <v>426</v>
      </c>
      <c r="P336" s="140"/>
      <c r="Q336" s="137"/>
      <c r="R336" s="137"/>
      <c r="S336" s="137"/>
      <c r="T336" s="137"/>
    </row>
    <row r="337" spans="1:22" outlineLevel="5">
      <c r="A337" s="319"/>
      <c r="J337" s="18" t="s">
        <v>1929</v>
      </c>
      <c r="K337" s="91"/>
      <c r="L337" s="18"/>
      <c r="M337" s="140"/>
      <c r="N337" s="140"/>
      <c r="O337" s="9" t="s">
        <v>426</v>
      </c>
      <c r="P337" s="140"/>
      <c r="Q337" s="140" t="s">
        <v>283</v>
      </c>
      <c r="R337" s="140" t="s">
        <v>1928</v>
      </c>
      <c r="S337" s="140"/>
      <c r="T337" s="137"/>
    </row>
    <row r="338" spans="1:22" outlineLevel="4">
      <c r="A338" s="319"/>
      <c r="J338" s="52" t="s">
        <v>244</v>
      </c>
      <c r="K338" s="91" t="str">
        <f>VLOOKUP(J338,$A$1:$I$311,2,FALSE)</f>
        <v>x0</v>
      </c>
      <c r="L338" s="18" t="str">
        <f>J338</f>
        <v>Total/NA</v>
      </c>
      <c r="M338" s="140" t="s">
        <v>190</v>
      </c>
      <c r="N338" s="140"/>
      <c r="O338" s="9" t="s">
        <v>243</v>
      </c>
      <c r="P338" s="140"/>
      <c r="Q338" s="140"/>
      <c r="R338" s="140"/>
      <c r="S338" s="140"/>
      <c r="T338" s="137"/>
    </row>
    <row r="339" spans="1:22" outlineLevel="5">
      <c r="J339" s="46" t="s">
        <v>225</v>
      </c>
      <c r="K339" s="91" t="str">
        <f>VLOOKUP(J339,$A$1:$I$311,2,FALSE)</f>
        <v>x119</v>
      </c>
      <c r="L339" s="18" t="str">
        <f>J339</f>
        <v>UC</v>
      </c>
      <c r="M339" s="140"/>
      <c r="N339" s="140" t="s">
        <v>192</v>
      </c>
      <c r="O339" s="9" t="s">
        <v>243</v>
      </c>
      <c r="P339" s="140"/>
      <c r="Q339" s="140"/>
      <c r="R339" s="140"/>
      <c r="S339" s="140"/>
      <c r="T339" s="137"/>
    </row>
    <row r="340" spans="1:22" outlineLevel="5">
      <c r="J340" s="11" t="s">
        <v>286</v>
      </c>
      <c r="K340" s="91" t="str">
        <f>VLOOKUP(J340,$A$1:$I$311,2,FALSE)</f>
        <v>e966</v>
      </c>
      <c r="L340" s="18" t="str">
        <f>J340</f>
        <v>Hors UC</v>
      </c>
      <c r="M340" s="140"/>
      <c r="N340" s="140" t="s">
        <v>192</v>
      </c>
      <c r="O340" s="9" t="s">
        <v>426</v>
      </c>
      <c r="P340" s="140"/>
      <c r="Q340" s="140"/>
      <c r="R340" s="140"/>
      <c r="S340" s="140"/>
      <c r="T340" s="137"/>
    </row>
    <row r="341" spans="1:22" outlineLevel="5">
      <c r="J341" s="41" t="s">
        <v>1944</v>
      </c>
      <c r="K341" s="91"/>
      <c r="L341" s="18"/>
      <c r="O341" s="9" t="s">
        <v>426</v>
      </c>
      <c r="P341" s="140"/>
      <c r="Q341" s="137" t="s">
        <v>1079</v>
      </c>
      <c r="R341" s="137" t="s">
        <v>1927</v>
      </c>
      <c r="S341" s="137"/>
      <c r="T341" s="137"/>
      <c r="V341" s="137"/>
    </row>
    <row r="342" spans="1:22" outlineLevel="5">
      <c r="J342" s="52" t="s">
        <v>244</v>
      </c>
      <c r="K342" s="91" t="str">
        <f>VLOOKUP(J342,$A$1:$I$311,2,FALSE)</f>
        <v>x0</v>
      </c>
      <c r="L342" s="18" t="str">
        <f>J342</f>
        <v>Total/NA</v>
      </c>
      <c r="M342" t="s">
        <v>190</v>
      </c>
      <c r="O342" s="137" t="s">
        <v>243</v>
      </c>
      <c r="P342" s="140"/>
      <c r="Q342" s="137"/>
      <c r="R342" s="137"/>
      <c r="S342" s="137"/>
      <c r="T342" s="137"/>
      <c r="V342" s="137"/>
    </row>
    <row r="343" spans="1:22" outlineLevel="4">
      <c r="J343" s="88" t="s">
        <v>1081</v>
      </c>
      <c r="K343" s="91" t="str">
        <f>VLOOKUP(J343,$A$1:$I$311,2,FALSE)</f>
        <v>e956</v>
      </c>
      <c r="L343" s="18" t="str">
        <f>J343</f>
        <v>Garanties décennales de responsabilité civile</v>
      </c>
      <c r="N343" t="s">
        <v>192</v>
      </c>
      <c r="O343" s="137" t="s">
        <v>426</v>
      </c>
      <c r="P343" s="140"/>
      <c r="Q343" s="137"/>
      <c r="R343" s="137"/>
      <c r="S343" s="137"/>
      <c r="T343" s="137"/>
      <c r="V343" s="137"/>
    </row>
    <row r="344" spans="1:22" outlineLevel="3">
      <c r="J344" s="46" t="s">
        <v>1082</v>
      </c>
      <c r="K344" s="91" t="str">
        <f>VLOOKUP(J344,$A$1:$I$311,2,FALSE)</f>
        <v>e955</v>
      </c>
      <c r="L344" s="18" t="str">
        <f>J344</f>
        <v>Garanties décennales de dommage ouvrage</v>
      </c>
      <c r="N344" t="s">
        <v>192</v>
      </c>
      <c r="O344" s="137" t="s">
        <v>426</v>
      </c>
      <c r="P344" s="140"/>
      <c r="Q344" s="137"/>
      <c r="R344" s="137"/>
      <c r="S344" s="137"/>
      <c r="T344" s="137"/>
      <c r="V344" s="137"/>
    </row>
    <row r="345" spans="1:22" outlineLevel="4">
      <c r="J345" s="148" t="s">
        <v>1452</v>
      </c>
      <c r="K345" s="164"/>
      <c r="L345" s="18"/>
      <c r="M345" s="100"/>
      <c r="N345" s="100"/>
      <c r="O345" s="100" t="s">
        <v>426</v>
      </c>
      <c r="P345" s="140"/>
      <c r="Q345" s="100" t="s">
        <v>248</v>
      </c>
      <c r="R345" s="100" t="s">
        <v>1451</v>
      </c>
      <c r="S345" s="100"/>
      <c r="T345" s="137"/>
      <c r="V345" s="137"/>
    </row>
    <row r="346" spans="1:22" outlineLevel="5">
      <c r="J346" s="149" t="s">
        <v>244</v>
      </c>
      <c r="K346" s="164" t="str">
        <f t="shared" ref="K346:K377" si="35">VLOOKUP(J346,$A$1:$I$311,2,FALSE)</f>
        <v>x0</v>
      </c>
      <c r="L346" s="18" t="str">
        <f t="shared" ref="L346:L377" si="36">J346</f>
        <v>Total/NA</v>
      </c>
      <c r="M346" s="100" t="s">
        <v>190</v>
      </c>
      <c r="N346" s="100"/>
      <c r="O346" s="100" t="s">
        <v>243</v>
      </c>
      <c r="P346" s="140"/>
      <c r="Q346" s="140"/>
      <c r="R346" s="140"/>
      <c r="S346" s="140"/>
      <c r="V346" s="137"/>
    </row>
    <row r="347" spans="1:22" outlineLevel="5">
      <c r="J347" s="127" t="s">
        <v>125</v>
      </c>
      <c r="K347" s="164" t="str">
        <f t="shared" si="35"/>
        <v>e932</v>
      </c>
      <c r="L347" s="18" t="str">
        <f t="shared" si="36"/>
        <v>Contrats de capitalisation à prime unique (ou versements libres) [1]</v>
      </c>
      <c r="M347" s="100"/>
      <c r="N347" s="100" t="s">
        <v>192</v>
      </c>
      <c r="O347" s="100" t="s">
        <v>426</v>
      </c>
      <c r="P347" s="140"/>
      <c r="Q347" s="140"/>
      <c r="R347" s="140"/>
      <c r="S347" s="140"/>
      <c r="V347" s="137"/>
    </row>
    <row r="348" spans="1:22" outlineLevel="5">
      <c r="J348" s="127" t="s">
        <v>126</v>
      </c>
      <c r="K348" s="164" t="str">
        <f t="shared" si="35"/>
        <v>e933</v>
      </c>
      <c r="L348" s="18" t="str">
        <f t="shared" si="36"/>
        <v>Contrats de capitalisation à primes périodiques [2]</v>
      </c>
      <c r="M348" s="100"/>
      <c r="N348" s="100" t="s">
        <v>192</v>
      </c>
      <c r="O348" s="100" t="s">
        <v>426</v>
      </c>
      <c r="P348" s="140"/>
      <c r="Q348" s="140"/>
      <c r="R348" s="140"/>
      <c r="S348" s="140"/>
      <c r="V348" s="137"/>
    </row>
    <row r="349" spans="1:22" outlineLevel="5">
      <c r="J349" s="127" t="s">
        <v>127</v>
      </c>
      <c r="K349" s="164" t="str">
        <f t="shared" si="35"/>
        <v>e936</v>
      </c>
      <c r="L349" s="18" t="str">
        <f t="shared" si="36"/>
        <v>Contrats individuels d'assurance temporaire décès (y compris groupes ouverts) [3]</v>
      </c>
      <c r="M349" s="100" t="s">
        <v>190</v>
      </c>
      <c r="N349" s="100" t="s">
        <v>192</v>
      </c>
      <c r="O349" s="100" t="s">
        <v>426</v>
      </c>
      <c r="P349" s="140"/>
      <c r="Q349" s="140"/>
      <c r="R349" s="140"/>
      <c r="S349" s="140"/>
      <c r="V349" s="137"/>
    </row>
    <row r="350" spans="1:22" outlineLevel="4">
      <c r="J350" s="165" t="s">
        <v>1453</v>
      </c>
      <c r="K350" s="164" t="str">
        <f t="shared" si="35"/>
        <v>e995</v>
      </c>
      <c r="L350" s="18" t="str">
        <f t="shared" si="36"/>
        <v>Temporaires décès à prime unique ou versements libres [031]</v>
      </c>
      <c r="M350" s="100"/>
      <c r="N350" s="100" t="s">
        <v>192</v>
      </c>
      <c r="O350" s="100" t="s">
        <v>426</v>
      </c>
      <c r="P350" s="140"/>
      <c r="Q350" s="140"/>
      <c r="R350" s="140"/>
      <c r="S350" s="140"/>
      <c r="V350" s="137"/>
    </row>
    <row r="351" spans="1:22" outlineLevel="5">
      <c r="J351" s="165" t="s">
        <v>1454</v>
      </c>
      <c r="K351" s="164" t="str">
        <f t="shared" si="35"/>
        <v>e996</v>
      </c>
      <c r="L351" s="18" t="str">
        <f t="shared" si="36"/>
        <v>Temporaires décès à primes périodiques [032]</v>
      </c>
      <c r="M351" s="100"/>
      <c r="N351" s="100" t="s">
        <v>192</v>
      </c>
      <c r="O351" s="100" t="s">
        <v>426</v>
      </c>
      <c r="P351" s="140"/>
      <c r="Q351" s="140"/>
      <c r="R351" s="140"/>
      <c r="S351" s="140"/>
      <c r="U351" s="137"/>
      <c r="V351" s="137"/>
    </row>
    <row r="352" spans="1:22" outlineLevel="5">
      <c r="J352" s="127" t="s">
        <v>128</v>
      </c>
      <c r="K352" s="164" t="str">
        <f t="shared" si="35"/>
        <v>e911</v>
      </c>
      <c r="L352" s="18" t="str">
        <f t="shared" si="36"/>
        <v>Autres contrats individuels d'assurance vie à prime unique (ou versements libres) (y compris groupes ouverts) [4]</v>
      </c>
      <c r="M352" s="100" t="s">
        <v>190</v>
      </c>
      <c r="N352" s="100" t="s">
        <v>192</v>
      </c>
      <c r="O352" s="100" t="s">
        <v>426</v>
      </c>
      <c r="P352" s="140"/>
      <c r="Q352" s="140"/>
      <c r="R352" s="140"/>
      <c r="S352" s="140"/>
      <c r="U352" s="137"/>
      <c r="V352" s="137"/>
    </row>
    <row r="353" spans="10:22" outlineLevel="5">
      <c r="J353" s="165" t="s">
        <v>1455</v>
      </c>
      <c r="K353" s="164" t="str">
        <f t="shared" si="35"/>
        <v>e997</v>
      </c>
      <c r="L353" s="18" t="str">
        <f t="shared" si="36"/>
        <v>Rentes à prime unique ou versements libres [041]</v>
      </c>
      <c r="M353" s="100"/>
      <c r="N353" s="100" t="s">
        <v>192</v>
      </c>
      <c r="O353" s="100" t="s">
        <v>426</v>
      </c>
      <c r="P353" s="140"/>
      <c r="Q353" s="140"/>
      <c r="R353" s="140"/>
      <c r="S353" s="140"/>
      <c r="U353" s="137"/>
      <c r="V353" s="137"/>
    </row>
    <row r="354" spans="10:22" outlineLevel="5">
      <c r="J354" s="165" t="s">
        <v>1456</v>
      </c>
      <c r="K354" s="164" t="str">
        <f t="shared" si="35"/>
        <v>e998</v>
      </c>
      <c r="L354" s="18" t="str">
        <f t="shared" si="36"/>
        <v>Autres contrats à prime unique ou versements libres [042]</v>
      </c>
      <c r="M354" s="100"/>
      <c r="N354" s="100" t="s">
        <v>192</v>
      </c>
      <c r="O354" s="100" t="s">
        <v>426</v>
      </c>
      <c r="P354" s="140"/>
      <c r="Q354" s="140"/>
      <c r="R354" s="140"/>
      <c r="S354" s="140"/>
      <c r="U354" s="137"/>
      <c r="V354" s="137"/>
    </row>
    <row r="355" spans="10:22" outlineLevel="4">
      <c r="J355" s="127" t="s">
        <v>129</v>
      </c>
      <c r="K355" s="164" t="str">
        <f t="shared" si="35"/>
        <v>e912</v>
      </c>
      <c r="L355" s="18" t="str">
        <f t="shared" si="36"/>
        <v>Autres contrats individuels d'assurance vie à primes périodiques (y compris groupes ouverts) [5]</v>
      </c>
      <c r="M355" s="100" t="s">
        <v>190</v>
      </c>
      <c r="N355" s="100" t="s">
        <v>192</v>
      </c>
      <c r="O355" s="100" t="s">
        <v>426</v>
      </c>
      <c r="P355" s="140"/>
      <c r="Q355" s="140"/>
      <c r="R355" s="140"/>
      <c r="S355" s="140"/>
      <c r="U355" s="137"/>
      <c r="V355" s="137"/>
    </row>
    <row r="356" spans="10:22" outlineLevel="2">
      <c r="J356" s="165" t="s">
        <v>1457</v>
      </c>
      <c r="K356" s="164" t="str">
        <f t="shared" si="35"/>
        <v>e999</v>
      </c>
      <c r="L356" s="18" t="str">
        <f t="shared" si="36"/>
        <v>Rentes à primes périodiques [051]</v>
      </c>
      <c r="M356" s="100" t="s">
        <v>190</v>
      </c>
      <c r="N356" s="100" t="s">
        <v>192</v>
      </c>
      <c r="O356" s="100" t="s">
        <v>426</v>
      </c>
      <c r="P356" s="140"/>
      <c r="Q356" s="140"/>
      <c r="R356" s="140"/>
      <c r="S356" s="140"/>
      <c r="U356" s="137"/>
      <c r="V356" s="137"/>
    </row>
    <row r="357" spans="10:22" outlineLevel="3">
      <c r="J357" s="165" t="s">
        <v>1458</v>
      </c>
      <c r="K357" s="164" t="str">
        <f t="shared" si="35"/>
        <v>e1000</v>
      </c>
      <c r="L357" s="18" t="str">
        <f t="shared" si="36"/>
        <v>Autres contrats à primes périodiques [052]</v>
      </c>
      <c r="M357" s="100"/>
      <c r="N357" s="100" t="s">
        <v>192</v>
      </c>
      <c r="O357" s="100" t="s">
        <v>426</v>
      </c>
      <c r="P357" s="140"/>
      <c r="Q357" s="140"/>
      <c r="R357" s="140"/>
      <c r="S357" s="140"/>
      <c r="U357" s="137"/>
      <c r="V357" s="137"/>
    </row>
    <row r="358" spans="10:22" outlineLevel="4">
      <c r="J358" s="127" t="s">
        <v>130</v>
      </c>
      <c r="K358" s="164" t="str">
        <f t="shared" si="35"/>
        <v>e926</v>
      </c>
      <c r="L358" s="18" t="str">
        <f t="shared" si="36"/>
        <v>Contrats collectifs d'assurance en cas de décès [6]</v>
      </c>
      <c r="M358" s="100" t="s">
        <v>190</v>
      </c>
      <c r="N358" s="100" t="s">
        <v>192</v>
      </c>
      <c r="O358" s="100" t="s">
        <v>426</v>
      </c>
      <c r="P358" s="140"/>
      <c r="Q358" s="140"/>
      <c r="R358" s="140"/>
      <c r="S358" s="140"/>
      <c r="T358" s="137"/>
      <c r="U358" s="137"/>
      <c r="V358" s="137"/>
    </row>
    <row r="359" spans="10:22" outlineLevel="4">
      <c r="J359" s="165" t="s">
        <v>2415</v>
      </c>
      <c r="K359" s="164" t="str">
        <f t="shared" si="35"/>
        <v>e1001</v>
      </c>
      <c r="L359" s="18" t="str">
        <f t="shared" si="36"/>
        <v>Contrats collectifs en cas de décès visés à l’article 2 de la loi n° 89-1009 du 31 décembre 1989 [061]</v>
      </c>
      <c r="M359" s="100"/>
      <c r="N359" s="100" t="s">
        <v>192</v>
      </c>
      <c r="O359" s="100" t="s">
        <v>426</v>
      </c>
      <c r="P359" s="140"/>
      <c r="Q359" s="140"/>
      <c r="R359" s="140"/>
      <c r="S359" s="140"/>
      <c r="T359" s="137"/>
      <c r="U359" s="137"/>
      <c r="V359" s="137"/>
    </row>
    <row r="360" spans="10:22" outlineLevel="4">
      <c r="J360" s="165" t="s">
        <v>1459</v>
      </c>
      <c r="K360" s="164" t="str">
        <f t="shared" si="35"/>
        <v>e1002</v>
      </c>
      <c r="L360" s="18" t="str">
        <f t="shared" si="36"/>
        <v>Autres contrats collectifs en cas de décès [062]</v>
      </c>
      <c r="M360" s="100"/>
      <c r="N360" s="100" t="s">
        <v>192</v>
      </c>
      <c r="O360" s="100" t="s">
        <v>426</v>
      </c>
      <c r="P360" s="140"/>
      <c r="Q360" s="140"/>
      <c r="R360" s="140"/>
      <c r="S360" s="140"/>
      <c r="T360" s="137"/>
      <c r="U360" s="137"/>
      <c r="V360" s="137"/>
    </row>
    <row r="361" spans="10:22" outlineLevel="4">
      <c r="J361" s="127" t="s">
        <v>131</v>
      </c>
      <c r="K361" s="164" t="str">
        <f t="shared" si="35"/>
        <v>e927</v>
      </c>
      <c r="L361" s="18" t="str">
        <f t="shared" si="36"/>
        <v>Contrats collectifs d'assurance en cas de vie [7]</v>
      </c>
      <c r="M361" s="100" t="s">
        <v>190</v>
      </c>
      <c r="N361" s="100" t="s">
        <v>192</v>
      </c>
      <c r="O361" s="100" t="s">
        <v>426</v>
      </c>
      <c r="P361" s="140"/>
      <c r="Q361" s="140"/>
      <c r="R361" s="140"/>
      <c r="S361" s="140"/>
      <c r="T361" s="137"/>
      <c r="U361" s="137"/>
      <c r="V361" s="137"/>
    </row>
    <row r="362" spans="10:22" outlineLevel="4">
      <c r="J362" s="165" t="s">
        <v>1460</v>
      </c>
      <c r="K362" s="164" t="str">
        <f t="shared" si="35"/>
        <v>e1003</v>
      </c>
      <c r="L362" s="18" t="str">
        <f t="shared" si="36"/>
        <v>Contrats collectifs de rentes [071]</v>
      </c>
      <c r="M362" s="100"/>
      <c r="N362" s="100" t="s">
        <v>192</v>
      </c>
      <c r="O362" s="100" t="s">
        <v>426</v>
      </c>
      <c r="P362" s="140"/>
      <c r="Q362" s="140"/>
      <c r="R362" s="140"/>
      <c r="S362" s="140"/>
      <c r="T362" s="137"/>
      <c r="U362" s="137"/>
      <c r="V362" s="137"/>
    </row>
    <row r="363" spans="10:22" outlineLevel="4">
      <c r="J363" s="165" t="s">
        <v>1461</v>
      </c>
      <c r="K363" s="164" t="str">
        <f t="shared" si="35"/>
        <v>e1004</v>
      </c>
      <c r="L363" s="18" t="str">
        <f t="shared" si="36"/>
        <v>Autres contrats collectifs en cas de vie [072]</v>
      </c>
      <c r="M363" s="100"/>
      <c r="N363" s="100" t="s">
        <v>192</v>
      </c>
      <c r="O363" s="100" t="s">
        <v>426</v>
      </c>
      <c r="P363" s="140"/>
      <c r="Q363" s="140"/>
      <c r="R363" s="140"/>
      <c r="S363" s="140"/>
      <c r="T363" s="137"/>
      <c r="U363" s="137"/>
      <c r="V363" s="137"/>
    </row>
    <row r="364" spans="10:22" outlineLevel="4">
      <c r="J364" s="166" t="s">
        <v>2434</v>
      </c>
      <c r="K364" s="164" t="str">
        <f t="shared" si="35"/>
        <v>e1255</v>
      </c>
      <c r="L364" s="18" t="str">
        <f t="shared" si="36"/>
        <v>Contrats d'assurance vie ou de capitalisation en unités de compte à prime unique (ou versements libres) [008]</v>
      </c>
      <c r="M364" s="100" t="s">
        <v>190</v>
      </c>
      <c r="N364" s="100" t="s">
        <v>192</v>
      </c>
      <c r="O364" s="100" t="s">
        <v>426</v>
      </c>
      <c r="P364" s="140"/>
      <c r="Q364" s="140"/>
      <c r="R364" s="140"/>
      <c r="S364" s="140"/>
      <c r="T364" s="137"/>
      <c r="U364" s="137"/>
      <c r="V364" s="137"/>
    </row>
    <row r="365" spans="10:22" outlineLevel="4">
      <c r="J365" s="165" t="s">
        <v>2435</v>
      </c>
      <c r="K365" s="164" t="str">
        <f t="shared" si="35"/>
        <v>e1256</v>
      </c>
      <c r="L365" s="18" t="str">
        <f t="shared" si="36"/>
        <v>Contrats de capitalisation en unités de compte à prime unique ou versements libres [081]</v>
      </c>
      <c r="M365" s="100"/>
      <c r="N365" s="100" t="s">
        <v>192</v>
      </c>
      <c r="O365" s="100" t="s">
        <v>426</v>
      </c>
      <c r="P365" s="140"/>
      <c r="Q365" s="140"/>
      <c r="R365" s="140"/>
      <c r="S365" s="140"/>
      <c r="T365" s="137"/>
      <c r="U365" s="137"/>
      <c r="V365" s="137"/>
    </row>
    <row r="366" spans="10:22" outlineLevel="4">
      <c r="J366" s="165" t="s">
        <v>2436</v>
      </c>
      <c r="K366" s="164" t="str">
        <f t="shared" si="35"/>
        <v>e1257</v>
      </c>
      <c r="L366" s="18" t="str">
        <f t="shared" si="36"/>
        <v>Temporaires décès en unités de compte à prime unique ou versements libres [082]</v>
      </c>
      <c r="M366" s="100"/>
      <c r="N366" s="100" t="s">
        <v>192</v>
      </c>
      <c r="O366" s="100" t="s">
        <v>426</v>
      </c>
      <c r="P366" s="140"/>
      <c r="Q366" s="140"/>
      <c r="R366" s="140"/>
      <c r="S366" s="140"/>
      <c r="T366" s="137"/>
      <c r="U366" s="137"/>
      <c r="V366" s="137"/>
    </row>
    <row r="367" spans="10:22" outlineLevel="4">
      <c r="J367" s="165" t="s">
        <v>2437</v>
      </c>
      <c r="K367" s="164" t="str">
        <f t="shared" si="35"/>
        <v>e1258</v>
      </c>
      <c r="L367" s="18" t="str">
        <f t="shared" si="36"/>
        <v>Rentes individuelles en unités de compte à prime unique ou versements libres [083]</v>
      </c>
      <c r="M367" s="100"/>
      <c r="N367" s="100" t="s">
        <v>192</v>
      </c>
      <c r="O367" s="100" t="s">
        <v>426</v>
      </c>
      <c r="P367" s="140"/>
      <c r="Q367" s="140"/>
      <c r="R367" s="140"/>
      <c r="S367" s="140"/>
      <c r="T367" s="137"/>
      <c r="U367" s="137"/>
      <c r="V367" s="137"/>
    </row>
    <row r="368" spans="10:22" outlineLevel="3">
      <c r="J368" s="165" t="s">
        <v>2438</v>
      </c>
      <c r="K368" s="164" t="str">
        <f t="shared" si="35"/>
        <v>e1259</v>
      </c>
      <c r="L368" s="18" t="str">
        <f t="shared" si="36"/>
        <v>Autres contrats individuels en unités de compte à prime unique ou versements libres [084]</v>
      </c>
      <c r="M368" s="100"/>
      <c r="N368" s="100" t="s">
        <v>192</v>
      </c>
      <c r="O368" s="100" t="s">
        <v>426</v>
      </c>
      <c r="P368" s="140"/>
      <c r="Q368" s="140"/>
      <c r="R368" s="140"/>
      <c r="S368" s="140"/>
      <c r="T368" s="137"/>
      <c r="U368" s="137"/>
      <c r="V368" s="137"/>
    </row>
    <row r="369" spans="10:22" outlineLevel="4">
      <c r="J369" s="165" t="s">
        <v>2439</v>
      </c>
      <c r="K369" s="164" t="str">
        <f t="shared" si="35"/>
        <v>e1260</v>
      </c>
      <c r="L369" s="18" t="str">
        <f t="shared" si="36"/>
        <v>Autres contrats collectifs d’assurance en cas de décès en unités de compte à prime unique ou versements libres [085]</v>
      </c>
      <c r="M369" s="100"/>
      <c r="N369" s="100" t="s">
        <v>192</v>
      </c>
      <c r="O369" s="100" t="s">
        <v>426</v>
      </c>
      <c r="P369" s="140"/>
      <c r="Q369" s="140"/>
      <c r="R369" s="140"/>
      <c r="S369" s="140"/>
      <c r="T369" s="137"/>
      <c r="U369" s="137"/>
      <c r="V369" s="137"/>
    </row>
    <row r="370" spans="10:22" outlineLevel="4">
      <c r="J370" s="165" t="s">
        <v>2440</v>
      </c>
      <c r="K370" s="164" t="str">
        <f t="shared" si="35"/>
        <v>e1261</v>
      </c>
      <c r="L370" s="18" t="str">
        <f t="shared" si="36"/>
        <v>Contrats collectifs de rentes en unités de compte à prime unique ou versements libres [086]</v>
      </c>
      <c r="M370" s="100"/>
      <c r="N370" s="100" t="s">
        <v>192</v>
      </c>
      <c r="O370" s="100" t="s">
        <v>426</v>
      </c>
      <c r="P370" s="140"/>
      <c r="Q370" s="140"/>
      <c r="R370" s="140"/>
      <c r="S370" s="140"/>
      <c r="T370" s="137"/>
      <c r="U370" s="137"/>
      <c r="V370" s="137"/>
    </row>
    <row r="371" spans="10:22" outlineLevel="4">
      <c r="J371" s="165" t="s">
        <v>2441</v>
      </c>
      <c r="K371" s="164" t="str">
        <f t="shared" si="35"/>
        <v>e1262</v>
      </c>
      <c r="L371" s="18" t="str">
        <f t="shared" si="36"/>
        <v>Autres contrats collectifs d’assurance en cas de vie en unités de compte à prime unique ou versements libres [087]</v>
      </c>
      <c r="M371" s="100"/>
      <c r="N371" s="100" t="s">
        <v>192</v>
      </c>
      <c r="O371" s="100" t="s">
        <v>426</v>
      </c>
      <c r="P371" s="140"/>
      <c r="Q371" s="140"/>
      <c r="R371" s="140"/>
      <c r="S371" s="140"/>
      <c r="T371" s="137"/>
      <c r="U371" s="137"/>
      <c r="V371" s="137"/>
    </row>
    <row r="372" spans="10:22" outlineLevel="4">
      <c r="J372" s="166" t="s">
        <v>2442</v>
      </c>
      <c r="K372" s="164" t="str">
        <f t="shared" si="35"/>
        <v>e1263</v>
      </c>
      <c r="L372" s="18" t="str">
        <f t="shared" si="36"/>
        <v>Contrats d'assurance vie ou de capitalisation en unités de compte à primes périodiques [009]</v>
      </c>
      <c r="M372" s="100" t="s">
        <v>190</v>
      </c>
      <c r="N372" s="100" t="s">
        <v>192</v>
      </c>
      <c r="O372" s="100" t="s">
        <v>426</v>
      </c>
      <c r="P372" s="140"/>
      <c r="Q372" s="9"/>
      <c r="R372" s="140"/>
      <c r="S372" s="9"/>
      <c r="T372" s="137"/>
      <c r="U372" s="137"/>
      <c r="V372" s="137"/>
    </row>
    <row r="373" spans="10:22" outlineLevel="4">
      <c r="J373" s="165" t="s">
        <v>2443</v>
      </c>
      <c r="K373" s="164" t="str">
        <f t="shared" si="35"/>
        <v>e1264</v>
      </c>
      <c r="L373" s="18" t="str">
        <f t="shared" si="36"/>
        <v>Contrats de capitalisation en unités de compte à primes périodiques [091]</v>
      </c>
      <c r="M373" s="100"/>
      <c r="N373" s="100" t="s">
        <v>192</v>
      </c>
      <c r="O373" s="100" t="s">
        <v>426</v>
      </c>
      <c r="P373" s="140"/>
      <c r="Q373" s="9"/>
      <c r="R373" s="9"/>
      <c r="S373" s="9"/>
      <c r="T373" s="137"/>
      <c r="U373" s="137"/>
      <c r="V373" s="137"/>
    </row>
    <row r="374" spans="10:22" outlineLevel="4">
      <c r="J374" s="165" t="s">
        <v>2444</v>
      </c>
      <c r="K374" s="164" t="str">
        <f t="shared" si="35"/>
        <v>e1265</v>
      </c>
      <c r="L374" s="18" t="str">
        <f t="shared" si="36"/>
        <v>Temporaires décès en unités de compte à primes périodiques [092]</v>
      </c>
      <c r="M374" s="100"/>
      <c r="N374" s="100" t="s">
        <v>192</v>
      </c>
      <c r="O374" s="100" t="s">
        <v>426</v>
      </c>
      <c r="P374" s="140"/>
      <c r="Q374" s="9"/>
      <c r="R374" s="9"/>
      <c r="S374" s="9"/>
      <c r="T374" s="137"/>
      <c r="U374" s="137"/>
      <c r="V374" s="137"/>
    </row>
    <row r="375" spans="10:22" outlineLevel="4">
      <c r="J375" s="165" t="s">
        <v>2445</v>
      </c>
      <c r="K375" s="164" t="str">
        <f t="shared" si="35"/>
        <v>e1266</v>
      </c>
      <c r="L375" s="18" t="str">
        <f t="shared" si="36"/>
        <v>Rentes individuelles en unités de compte à primes périodiques [093]</v>
      </c>
      <c r="M375" s="100"/>
      <c r="N375" s="100" t="s">
        <v>192</v>
      </c>
      <c r="O375" s="100" t="s">
        <v>426</v>
      </c>
      <c r="P375" s="140"/>
      <c r="Q375" s="9"/>
      <c r="R375" s="9"/>
      <c r="S375" s="9"/>
      <c r="T375" s="137"/>
      <c r="U375" s="137"/>
      <c r="V375" s="137"/>
    </row>
    <row r="376" spans="10:22" outlineLevel="4">
      <c r="J376" s="165" t="s">
        <v>2446</v>
      </c>
      <c r="K376" s="164" t="str">
        <f t="shared" si="35"/>
        <v>e1267</v>
      </c>
      <c r="L376" s="18" t="str">
        <f t="shared" si="36"/>
        <v>Autres contrats individuels en unités de compte à primes périodiques [094]</v>
      </c>
      <c r="M376" s="100"/>
      <c r="N376" s="100" t="s">
        <v>192</v>
      </c>
      <c r="O376" s="100" t="s">
        <v>426</v>
      </c>
      <c r="P376" s="140"/>
      <c r="Q376" s="9"/>
      <c r="R376" s="9"/>
      <c r="S376" s="9"/>
      <c r="T376" s="137"/>
      <c r="U376" s="137"/>
      <c r="V376" s="137"/>
    </row>
    <row r="377" spans="10:22" outlineLevel="4">
      <c r="J377" s="165" t="s">
        <v>2447</v>
      </c>
      <c r="K377" s="164" t="str">
        <f t="shared" si="35"/>
        <v>e1268</v>
      </c>
      <c r="L377" s="18" t="str">
        <f t="shared" si="36"/>
        <v>Autres contrats collectifs d’assurance en cas de décès en unités de compte à primes périodiques [095]</v>
      </c>
      <c r="M377" s="100"/>
      <c r="N377" s="100" t="s">
        <v>192</v>
      </c>
      <c r="O377" s="100" t="s">
        <v>426</v>
      </c>
      <c r="P377" s="140"/>
      <c r="Q377" s="9"/>
      <c r="R377" s="9"/>
      <c r="S377" s="9"/>
      <c r="T377" s="137"/>
      <c r="U377" s="137"/>
      <c r="V377" s="137"/>
    </row>
    <row r="378" spans="10:22" outlineLevel="4">
      <c r="J378" s="165" t="s">
        <v>2448</v>
      </c>
      <c r="K378" s="164" t="str">
        <f t="shared" ref="K378:K402" si="37">VLOOKUP(J378,$A$1:$I$311,2,FALSE)</f>
        <v>e1269</v>
      </c>
      <c r="L378" s="18" t="str">
        <f t="shared" ref="L378:L402" si="38">J378</f>
        <v>Contrats collectifs de rentes en unités de compte à primes périodiques [096]</v>
      </c>
      <c r="M378" s="100"/>
      <c r="N378" s="100" t="s">
        <v>192</v>
      </c>
      <c r="O378" s="100" t="s">
        <v>426</v>
      </c>
      <c r="P378" s="140"/>
      <c r="Q378" s="9"/>
      <c r="R378" s="9"/>
      <c r="S378" s="137"/>
      <c r="T378" s="137"/>
      <c r="U378" s="137"/>
      <c r="V378" s="137"/>
    </row>
    <row r="379" spans="10:22" outlineLevel="2">
      <c r="J379" s="165" t="s">
        <v>2449</v>
      </c>
      <c r="K379" s="164" t="str">
        <f t="shared" si="37"/>
        <v>e1270</v>
      </c>
      <c r="L379" s="18" t="str">
        <f t="shared" si="38"/>
        <v>Autres contrats collectifs d’assurance en cas de vie en unités de compte à primes périodiques [097]</v>
      </c>
      <c r="M379" s="100"/>
      <c r="N379" s="100" t="s">
        <v>192</v>
      </c>
      <c r="O379" s="100" t="s">
        <v>426</v>
      </c>
      <c r="P379" s="140"/>
      <c r="Q379" s="9"/>
      <c r="R379" s="9"/>
      <c r="S379" s="137"/>
      <c r="T379" s="137"/>
      <c r="U379" s="137"/>
      <c r="V379" s="137"/>
    </row>
    <row r="380" spans="10:22" outlineLevel="3">
      <c r="J380" s="127" t="s">
        <v>134</v>
      </c>
      <c r="K380" s="164" t="str">
        <f t="shared" si="37"/>
        <v>e929</v>
      </c>
      <c r="L380" s="18" t="str">
        <f t="shared" si="38"/>
        <v>Contrats collectifs relevant de l'article L. 441-1 mais ne relevant pas des articles L. 143-1 et L. 144-2 [10]</v>
      </c>
      <c r="M380" s="100"/>
      <c r="N380" s="100" t="s">
        <v>192</v>
      </c>
      <c r="O380" s="100" t="s">
        <v>426</v>
      </c>
      <c r="Q380" s="137"/>
      <c r="R380" s="9"/>
      <c r="S380" s="137"/>
      <c r="T380" s="137"/>
      <c r="U380" s="137"/>
      <c r="V380" s="137"/>
    </row>
    <row r="381" spans="10:22" outlineLevel="4">
      <c r="J381" s="127" t="s">
        <v>387</v>
      </c>
      <c r="K381" s="164" t="str">
        <f t="shared" si="37"/>
        <v>e938</v>
      </c>
      <c r="L381" s="18" t="str">
        <f t="shared" si="38"/>
        <v>Contrats relevant de l'article L. 144-2 mais ne relevant pas de l'article L. 143-1 (PERP) [11]</v>
      </c>
      <c r="M381" s="100" t="s">
        <v>190</v>
      </c>
      <c r="N381" s="100" t="s">
        <v>192</v>
      </c>
      <c r="O381" s="100" t="s">
        <v>426</v>
      </c>
      <c r="Q381" s="137"/>
      <c r="R381" s="137"/>
      <c r="S381" s="137"/>
      <c r="T381" s="137"/>
      <c r="U381" s="137"/>
      <c r="V381" s="137"/>
    </row>
    <row r="382" spans="10:22" outlineLevel="4">
      <c r="J382" s="79" t="s">
        <v>1462</v>
      </c>
      <c r="K382" s="164" t="str">
        <f t="shared" si="37"/>
        <v>e1005</v>
      </c>
      <c r="L382" s="18" t="str">
        <f t="shared" si="38"/>
        <v>Plans consistant en l’acquisition d’une rente viagère différée, en primes uniques et à versements libres [111]</v>
      </c>
      <c r="M382" s="100" t="s">
        <v>190</v>
      </c>
      <c r="N382" s="100" t="s">
        <v>192</v>
      </c>
      <c r="O382" s="167" t="s">
        <v>426</v>
      </c>
      <c r="Q382" s="137"/>
      <c r="R382" s="137"/>
      <c r="S382" s="137"/>
      <c r="T382" s="137"/>
      <c r="U382" s="137"/>
      <c r="V382" s="137"/>
    </row>
    <row r="383" spans="10:22" outlineLevel="3">
      <c r="J383" s="67" t="s">
        <v>1463</v>
      </c>
      <c r="K383" s="164" t="str">
        <f t="shared" si="37"/>
        <v>e1006</v>
      </c>
      <c r="L383" s="18" t="str">
        <f t="shared" si="38"/>
        <v>Plans prévoyant une provision technique de diversification [1111]</v>
      </c>
      <c r="M383" s="100"/>
      <c r="N383" s="100" t="s">
        <v>192</v>
      </c>
      <c r="O383" s="100" t="s">
        <v>426</v>
      </c>
      <c r="T383" s="137"/>
      <c r="U383" s="137"/>
      <c r="V383" s="137"/>
    </row>
    <row r="384" spans="10:22" outlineLevel="4">
      <c r="J384" s="67" t="s">
        <v>1464</v>
      </c>
      <c r="K384" s="164" t="str">
        <f t="shared" si="37"/>
        <v>e1007</v>
      </c>
      <c r="L384" s="18" t="str">
        <f t="shared" si="38"/>
        <v>Plans ne prévoyant pas de provision technique de diversification et pour lesquels la prime est entièrement affectée à l’acquisition de la provision mathématique [1112]</v>
      </c>
      <c r="M384" s="100"/>
      <c r="N384" s="100" t="s">
        <v>192</v>
      </c>
      <c r="O384" s="100" t="s">
        <v>426</v>
      </c>
      <c r="T384" s="137"/>
      <c r="U384" s="137"/>
      <c r="V384" s="137"/>
    </row>
    <row r="385" spans="10:22" outlineLevel="4">
      <c r="J385" s="67" t="s">
        <v>1465</v>
      </c>
      <c r="K385" s="164" t="str">
        <f t="shared" si="37"/>
        <v>e1008</v>
      </c>
      <c r="L385" s="18" t="str">
        <f t="shared" si="38"/>
        <v>Plans ne prévoyant pas de provision technique de diversification et pour lesquels la prime est partiellement affectée à l’acquisition de la provision mathématique [1113]</v>
      </c>
      <c r="M385" s="100"/>
      <c r="N385" s="100" t="s">
        <v>192</v>
      </c>
      <c r="O385" s="100" t="s">
        <v>426</v>
      </c>
      <c r="P385" s="140"/>
      <c r="T385" s="137"/>
      <c r="U385" s="137"/>
      <c r="V385" s="137"/>
    </row>
    <row r="386" spans="10:22" outlineLevel="2">
      <c r="J386" s="79" t="s">
        <v>1466</v>
      </c>
      <c r="K386" s="164" t="str">
        <f t="shared" si="37"/>
        <v>e1009</v>
      </c>
      <c r="L386" s="18" t="str">
        <f t="shared" si="38"/>
        <v>Plans consistant en l’acquisition d’une rente viagère différée en primes périodiques [112]</v>
      </c>
      <c r="M386" s="100" t="s">
        <v>190</v>
      </c>
      <c r="N386" s="100" t="s">
        <v>192</v>
      </c>
      <c r="O386" s="100" t="s">
        <v>426</v>
      </c>
      <c r="T386" s="137"/>
      <c r="U386" s="137"/>
      <c r="V386" s="137"/>
    </row>
    <row r="387" spans="10:22" outlineLevel="3">
      <c r="J387" s="67" t="s">
        <v>1467</v>
      </c>
      <c r="K387" s="164" t="str">
        <f t="shared" si="37"/>
        <v>e1010</v>
      </c>
      <c r="L387" s="18" t="str">
        <f t="shared" si="38"/>
        <v>Plans prévoyant une provision technique de diversification [1121]</v>
      </c>
      <c r="M387" s="100"/>
      <c r="N387" s="100" t="s">
        <v>192</v>
      </c>
      <c r="O387" s="100" t="s">
        <v>426</v>
      </c>
      <c r="T387" s="137"/>
      <c r="U387" s="137"/>
      <c r="V387" s="137"/>
    </row>
    <row r="388" spans="10:22" outlineLevel="3">
      <c r="J388" s="67" t="s">
        <v>1468</v>
      </c>
      <c r="K388" s="164" t="str">
        <f t="shared" si="37"/>
        <v>e1011</v>
      </c>
      <c r="L388" s="18" t="str">
        <f t="shared" si="38"/>
        <v>Plans ne prévoyant pas de provision technique de diversification et pour lesquels la prime est entièrement affectée à l’acquisition de la provision mathématique [1122]</v>
      </c>
      <c r="M388" s="100"/>
      <c r="N388" s="100" t="s">
        <v>192</v>
      </c>
      <c r="O388" s="100" t="s">
        <v>426</v>
      </c>
      <c r="T388" s="137"/>
      <c r="U388" s="137"/>
      <c r="V388" s="137"/>
    </row>
    <row r="389" spans="10:22" outlineLevel="2">
      <c r="J389" s="67" t="s">
        <v>1469</v>
      </c>
      <c r="K389" s="164" t="str">
        <f t="shared" si="37"/>
        <v>e1012</v>
      </c>
      <c r="L389" s="18" t="str">
        <f t="shared" si="38"/>
        <v>Plans ne prévoyant pas de provision technique de diversification et pour lesquels la prime est partiellement affectée à l’acquisition de la provision mathématique [1123]</v>
      </c>
      <c r="M389" s="100"/>
      <c r="N389" s="100" t="s">
        <v>192</v>
      </c>
      <c r="O389" s="100" t="s">
        <v>426</v>
      </c>
      <c r="T389" s="137"/>
      <c r="U389" s="137"/>
      <c r="V389" s="137"/>
    </row>
    <row r="390" spans="10:22">
      <c r="J390" s="79" t="s">
        <v>1470</v>
      </c>
      <c r="K390" s="164" t="str">
        <f t="shared" si="37"/>
        <v>e1013</v>
      </c>
      <c r="L390" s="18" t="str">
        <f t="shared" si="38"/>
        <v>Plans consistant en la constitution d’une épargne convertie en rente, en primes uniques et à versements libres [113]</v>
      </c>
      <c r="M390" s="100" t="s">
        <v>190</v>
      </c>
      <c r="N390" s="100" t="s">
        <v>192</v>
      </c>
      <c r="O390" s="100" t="s">
        <v>426</v>
      </c>
      <c r="T390" s="137"/>
      <c r="U390" s="137"/>
      <c r="V390" s="137"/>
    </row>
    <row r="391" spans="10:22" outlineLevel="1">
      <c r="J391" s="67" t="s">
        <v>1471</v>
      </c>
      <c r="K391" s="164" t="str">
        <f t="shared" si="37"/>
        <v>e1014</v>
      </c>
      <c r="L391" s="18" t="str">
        <f t="shared" si="38"/>
        <v>Plans prévoyant une provision technique de diversification et pour lesquels la prime est affectée à l’acquisition de la provision mathématique selon une proportion choisie par l’adhérent [1131]</v>
      </c>
      <c r="M391" s="100"/>
      <c r="N391" s="100" t="s">
        <v>192</v>
      </c>
      <c r="O391" s="100" t="s">
        <v>426</v>
      </c>
      <c r="T391" s="137"/>
      <c r="U391" s="137"/>
      <c r="V391" s="137"/>
    </row>
    <row r="392" spans="10:22" outlineLevel="2">
      <c r="J392" s="67" t="s">
        <v>1472</v>
      </c>
      <c r="K392" s="164" t="str">
        <f t="shared" si="37"/>
        <v>e1015</v>
      </c>
      <c r="L392" s="18" t="str">
        <f t="shared" si="38"/>
        <v>Plans prévoyant une provision technique de diversification et pour lesquels la prime est affectée à l’acquisition de la provision mathématique selon une proportion fixée par le plan [1132]</v>
      </c>
      <c r="M392" s="100"/>
      <c r="N392" s="100" t="s">
        <v>192</v>
      </c>
      <c r="O392" s="100" t="s">
        <v>426</v>
      </c>
      <c r="T392" s="137"/>
      <c r="U392" s="137"/>
      <c r="V392" s="137"/>
    </row>
    <row r="393" spans="10:22" outlineLevel="2">
      <c r="J393" s="67" t="s">
        <v>1473</v>
      </c>
      <c r="K393" s="164" t="str">
        <f t="shared" si="37"/>
        <v>e1016</v>
      </c>
      <c r="L393" s="18" t="str">
        <f t="shared" si="38"/>
        <v>Plans ne prévoyant pas de provision technique de diversification et pour lesquels la prime est entièrement affectée à l’acquisition de la provision mathématique [1133]</v>
      </c>
      <c r="M393" s="100"/>
      <c r="N393" s="100" t="s">
        <v>192</v>
      </c>
      <c r="O393" s="100" t="s">
        <v>426</v>
      </c>
      <c r="T393" s="137"/>
      <c r="U393" s="137"/>
      <c r="V393" s="137"/>
    </row>
    <row r="394" spans="10:22">
      <c r="J394" s="67" t="s">
        <v>1474</v>
      </c>
      <c r="K394" s="164" t="str">
        <f t="shared" si="37"/>
        <v>e1017</v>
      </c>
      <c r="L394" s="18" t="str">
        <f t="shared" si="38"/>
        <v>Plans ne prévoyant pas de provision technique de diversification et pour lesquels la prime est partiellement affectée à l’acquisition de la provision mathématique [1134]</v>
      </c>
      <c r="M394" s="100"/>
      <c r="N394" s="100" t="s">
        <v>192</v>
      </c>
      <c r="O394" s="100" t="s">
        <v>426</v>
      </c>
      <c r="T394" s="137"/>
      <c r="U394" s="137"/>
      <c r="V394" s="137"/>
    </row>
    <row r="395" spans="10:22" outlineLevel="1">
      <c r="J395" s="79" t="s">
        <v>1475</v>
      </c>
      <c r="K395" s="164" t="str">
        <f t="shared" si="37"/>
        <v>e1018</v>
      </c>
      <c r="L395" s="18" t="str">
        <f t="shared" si="38"/>
        <v>Plans consistant en la constitution d’une épargne convertie en rente, en primes périodiques [114]</v>
      </c>
      <c r="M395" s="100" t="s">
        <v>190</v>
      </c>
      <c r="N395" s="100" t="s">
        <v>192</v>
      </c>
      <c r="O395" s="100" t="s">
        <v>426</v>
      </c>
      <c r="T395" s="137"/>
      <c r="U395" s="137"/>
      <c r="V395" s="137"/>
    </row>
    <row r="396" spans="10:22" outlineLevel="2">
      <c r="J396" s="67" t="s">
        <v>1476</v>
      </c>
      <c r="K396" s="164" t="str">
        <f t="shared" si="37"/>
        <v>e1019</v>
      </c>
      <c r="L396" s="18" t="str">
        <f t="shared" si="38"/>
        <v>Plans prévoyant une provision technique de diversification et pour lesquels la prime est affectée à l’acquisition de la provision mathématique selon une proportion choisie par l’adhérent [1141]</v>
      </c>
      <c r="M396" s="100"/>
      <c r="N396" s="100" t="s">
        <v>192</v>
      </c>
      <c r="O396" s="100" t="s">
        <v>426</v>
      </c>
      <c r="T396" s="137"/>
      <c r="U396" s="137"/>
      <c r="V396" s="137"/>
    </row>
    <row r="397" spans="10:22" outlineLevel="3">
      <c r="J397" s="67" t="s">
        <v>1477</v>
      </c>
      <c r="K397" s="164" t="str">
        <f t="shared" si="37"/>
        <v>e1020</v>
      </c>
      <c r="L397" s="18" t="str">
        <f t="shared" si="38"/>
        <v>Plans prévoyant une provision technique de diversification et pour lesquels la prime est affectée à l’acquisition de la provision mathématique selon une proportion fixée par le plan [1142]</v>
      </c>
      <c r="M397" s="100"/>
      <c r="N397" s="100" t="s">
        <v>192</v>
      </c>
      <c r="O397" s="100" t="s">
        <v>426</v>
      </c>
      <c r="T397" s="137"/>
      <c r="U397" s="137"/>
      <c r="V397" s="137"/>
    </row>
    <row r="398" spans="10:22" outlineLevel="4">
      <c r="J398" s="67" t="s">
        <v>1478</v>
      </c>
      <c r="K398" s="164" t="str">
        <f t="shared" si="37"/>
        <v>e1021</v>
      </c>
      <c r="L398" s="18" t="str">
        <f t="shared" si="38"/>
        <v>Plans ne prévoyant pas de provision technique de diversification et pour lesquels la prime est entièrement affectée à l’acquisition de la provision mathématique [1143]</v>
      </c>
      <c r="M398" s="100"/>
      <c r="N398" s="100" t="s">
        <v>192</v>
      </c>
      <c r="O398" s="100" t="s">
        <v>426</v>
      </c>
      <c r="S398" s="137"/>
      <c r="T398" s="137"/>
      <c r="U398" s="137"/>
      <c r="V398" s="137"/>
    </row>
    <row r="399" spans="10:22" outlineLevel="4">
      <c r="J399" s="67" t="s">
        <v>1479</v>
      </c>
      <c r="K399" s="164" t="str">
        <f t="shared" si="37"/>
        <v>e1022</v>
      </c>
      <c r="L399" s="18" t="str">
        <f t="shared" si="38"/>
        <v>Plans ne prévoyant pas de provision technique de diversification et pour lesquels la prime est partiellement affectée à l’acquisition de la provision mathématique [1144]</v>
      </c>
      <c r="M399" s="100"/>
      <c r="N399" s="100" t="s">
        <v>192</v>
      </c>
      <c r="O399" s="100" t="s">
        <v>426</v>
      </c>
      <c r="S399" s="137"/>
      <c r="T399" s="137"/>
      <c r="U399" s="137"/>
      <c r="V399" s="137"/>
    </row>
    <row r="400" spans="10:22" outlineLevel="4">
      <c r="J400" s="79" t="s">
        <v>2416</v>
      </c>
      <c r="K400" s="164" t="str">
        <f t="shared" si="37"/>
        <v>e1023</v>
      </c>
      <c r="L400" s="18" t="str">
        <f t="shared" si="38"/>
        <v>Plans régis par l’article L 441-1 [115]</v>
      </c>
      <c r="M400" s="100"/>
      <c r="N400" s="100" t="s">
        <v>192</v>
      </c>
      <c r="O400" s="100" t="s">
        <v>426</v>
      </c>
      <c r="S400" s="137"/>
      <c r="T400" s="137"/>
      <c r="U400" s="137"/>
      <c r="V400" s="137"/>
    </row>
    <row r="401" spans="10:22" outlineLevel="4">
      <c r="J401" s="127" t="s">
        <v>135</v>
      </c>
      <c r="K401" s="164" t="str">
        <f t="shared" si="37"/>
        <v>e934</v>
      </c>
      <c r="L401" s="18" t="str">
        <f t="shared" si="38"/>
        <v>Contrats de retraite professionnelle supplémentaire régis par l'article L. 143-1 [12]</v>
      </c>
      <c r="M401" s="100"/>
      <c r="N401" s="100" t="s">
        <v>192</v>
      </c>
      <c r="O401" s="100" t="s">
        <v>426</v>
      </c>
      <c r="S401" s="137"/>
      <c r="T401" s="137"/>
      <c r="U401" s="137"/>
      <c r="V401" s="137"/>
    </row>
    <row r="402" spans="10:22" outlineLevel="4">
      <c r="J402" s="127" t="s">
        <v>386</v>
      </c>
      <c r="K402" s="164" t="str">
        <f t="shared" si="37"/>
        <v>e975</v>
      </c>
      <c r="L402" s="18" t="str">
        <f t="shared" si="38"/>
        <v>Opérations relevant de l'article L. 134-1 mais ne relevant pas des articles L. 143-1 et L. 144-2 (Eurocroissance) [13]</v>
      </c>
      <c r="M402" s="100"/>
      <c r="N402" s="100" t="s">
        <v>192</v>
      </c>
      <c r="O402" s="100" t="s">
        <v>426</v>
      </c>
      <c r="S402" s="137"/>
      <c r="T402" s="137"/>
      <c r="U402" s="137"/>
      <c r="V402" s="137"/>
    </row>
    <row r="403" spans="10:22" outlineLevel="4">
      <c r="J403" s="148" t="s">
        <v>2529</v>
      </c>
      <c r="K403" s="164"/>
      <c r="L403" s="18"/>
      <c r="M403" s="100"/>
      <c r="N403" s="100"/>
      <c r="O403" s="100" t="s">
        <v>426</v>
      </c>
      <c r="Q403" s="100" t="s">
        <v>248</v>
      </c>
      <c r="R403" s="100" t="s">
        <v>1451</v>
      </c>
      <c r="S403" s="137"/>
      <c r="T403" s="137"/>
      <c r="U403" s="137"/>
      <c r="V403" s="137"/>
    </row>
    <row r="404" spans="10:22" outlineLevel="3">
      <c r="J404" s="52" t="s">
        <v>244</v>
      </c>
      <c r="K404" s="91" t="str">
        <f t="shared" ref="K404:K448" si="39">VLOOKUP(J404,$A$1:$I$311,2,FALSE)</f>
        <v>x0</v>
      </c>
      <c r="L404" s="18" t="str">
        <f t="shared" ref="L404:L440" si="40">J404</f>
        <v>Total/NA</v>
      </c>
      <c r="M404" s="140" t="s">
        <v>190</v>
      </c>
      <c r="N404" s="140"/>
      <c r="O404" s="140" t="s">
        <v>243</v>
      </c>
      <c r="S404" s="137"/>
      <c r="T404" s="137"/>
      <c r="U404" s="137"/>
      <c r="V404" s="137"/>
    </row>
    <row r="405" spans="10:22" outlineLevel="4">
      <c r="J405" s="46" t="s">
        <v>125</v>
      </c>
      <c r="K405" s="91" t="str">
        <f t="shared" si="39"/>
        <v>e932</v>
      </c>
      <c r="L405" s="18" t="str">
        <f t="shared" si="40"/>
        <v>Contrats de capitalisation à prime unique (ou versements libres) [1]</v>
      </c>
      <c r="M405" s="140"/>
      <c r="N405" s="140" t="s">
        <v>192</v>
      </c>
      <c r="O405" s="140" t="s">
        <v>426</v>
      </c>
      <c r="S405" s="137"/>
      <c r="T405" s="137"/>
      <c r="U405" s="137"/>
      <c r="V405" s="137"/>
    </row>
    <row r="406" spans="10:22" outlineLevel="4">
      <c r="J406" s="46" t="s">
        <v>126</v>
      </c>
      <c r="K406" s="91" t="str">
        <f t="shared" si="39"/>
        <v>e933</v>
      </c>
      <c r="L406" s="18" t="str">
        <f t="shared" si="40"/>
        <v>Contrats de capitalisation à primes périodiques [2]</v>
      </c>
      <c r="M406" s="140"/>
      <c r="N406" s="140" t="s">
        <v>192</v>
      </c>
      <c r="O406" s="140" t="s">
        <v>426</v>
      </c>
      <c r="S406" s="137"/>
      <c r="T406" s="137"/>
      <c r="U406" s="137"/>
      <c r="V406" s="137"/>
    </row>
    <row r="407" spans="10:22" outlineLevel="4">
      <c r="J407" s="46" t="s">
        <v>127</v>
      </c>
      <c r="K407" s="91" t="str">
        <f t="shared" si="39"/>
        <v>e936</v>
      </c>
      <c r="L407" s="18" t="str">
        <f t="shared" si="40"/>
        <v>Contrats individuels d'assurance temporaire décès (y compris groupes ouverts) [3]</v>
      </c>
      <c r="M407" s="140"/>
      <c r="N407" s="140" t="s">
        <v>192</v>
      </c>
      <c r="O407" s="140" t="s">
        <v>426</v>
      </c>
      <c r="S407" s="137"/>
      <c r="T407" s="137"/>
      <c r="U407" s="137"/>
      <c r="V407" s="137"/>
    </row>
    <row r="408" spans="10:22" outlineLevel="4">
      <c r="J408" s="46" t="s">
        <v>128</v>
      </c>
      <c r="K408" s="91" t="str">
        <f t="shared" si="39"/>
        <v>e911</v>
      </c>
      <c r="L408" s="18" t="str">
        <f t="shared" si="40"/>
        <v>Autres contrats individuels d'assurance vie à prime unique (ou versements libres) (y compris groupes ouverts) [4]</v>
      </c>
      <c r="M408" s="140" t="s">
        <v>190</v>
      </c>
      <c r="N408" s="140" t="s">
        <v>192</v>
      </c>
      <c r="O408" s="140" t="s">
        <v>426</v>
      </c>
      <c r="S408" s="137"/>
      <c r="T408" s="137"/>
      <c r="U408" s="137"/>
      <c r="V408" s="137"/>
    </row>
    <row r="409" spans="10:22" outlineLevel="4">
      <c r="J409" s="94" t="s">
        <v>1455</v>
      </c>
      <c r="K409" s="91" t="str">
        <f t="shared" si="39"/>
        <v>e997</v>
      </c>
      <c r="L409" s="18" t="str">
        <f t="shared" si="40"/>
        <v>Rentes à prime unique ou versements libres [041]</v>
      </c>
      <c r="M409" s="140"/>
      <c r="N409" s="140" t="s">
        <v>192</v>
      </c>
      <c r="O409" s="140" t="s">
        <v>426</v>
      </c>
      <c r="S409" s="137"/>
      <c r="T409" s="137"/>
      <c r="U409" s="137"/>
      <c r="V409" s="137"/>
    </row>
    <row r="410" spans="10:22" outlineLevel="4">
      <c r="J410" s="94" t="s">
        <v>1456</v>
      </c>
      <c r="K410" s="91" t="str">
        <f t="shared" si="39"/>
        <v>e998</v>
      </c>
      <c r="L410" s="18" t="str">
        <f t="shared" si="40"/>
        <v>Autres contrats à prime unique ou versements libres [042]</v>
      </c>
      <c r="M410" s="140"/>
      <c r="N410" s="140" t="s">
        <v>192</v>
      </c>
      <c r="O410" s="140" t="s">
        <v>426</v>
      </c>
      <c r="S410" s="137"/>
      <c r="T410" s="137"/>
      <c r="U410" s="137"/>
      <c r="V410" s="137"/>
    </row>
    <row r="411" spans="10:22" outlineLevel="2">
      <c r="J411" s="46" t="s">
        <v>129</v>
      </c>
      <c r="K411" s="91" t="str">
        <f t="shared" si="39"/>
        <v>e912</v>
      </c>
      <c r="L411" s="18" t="str">
        <f t="shared" si="40"/>
        <v>Autres contrats individuels d'assurance vie à primes périodiques (y compris groupes ouverts) [5]</v>
      </c>
      <c r="M411" s="140" t="s">
        <v>190</v>
      </c>
      <c r="N411" s="140" t="s">
        <v>192</v>
      </c>
      <c r="O411" s="140" t="s">
        <v>426</v>
      </c>
      <c r="S411" s="137"/>
      <c r="T411" s="137"/>
      <c r="U411" s="137"/>
      <c r="V411" s="137"/>
    </row>
    <row r="412" spans="10:22">
      <c r="J412" s="94" t="s">
        <v>1457</v>
      </c>
      <c r="K412" s="91" t="str">
        <f t="shared" si="39"/>
        <v>e999</v>
      </c>
      <c r="L412" s="18" t="str">
        <f t="shared" si="40"/>
        <v>Rentes à primes périodiques [051]</v>
      </c>
      <c r="M412" s="140" t="s">
        <v>190</v>
      </c>
      <c r="N412" s="140" t="s">
        <v>192</v>
      </c>
      <c r="O412" s="140" t="s">
        <v>426</v>
      </c>
      <c r="S412" s="137"/>
      <c r="T412" s="137"/>
      <c r="U412" s="137"/>
      <c r="V412" s="137"/>
    </row>
    <row r="413" spans="10:22">
      <c r="J413" s="94" t="s">
        <v>1458</v>
      </c>
      <c r="K413" s="91" t="str">
        <f t="shared" si="39"/>
        <v>e1000</v>
      </c>
      <c r="L413" s="18" t="str">
        <f t="shared" si="40"/>
        <v>Autres contrats à primes périodiques [052]</v>
      </c>
      <c r="M413" s="140"/>
      <c r="N413" s="140" t="s">
        <v>192</v>
      </c>
      <c r="O413" s="140" t="s">
        <v>426</v>
      </c>
      <c r="Q413" s="13"/>
      <c r="S413" s="137"/>
      <c r="T413" s="137"/>
      <c r="U413" s="137"/>
      <c r="V413" s="137"/>
    </row>
    <row r="414" spans="10:22">
      <c r="J414" s="46" t="s">
        <v>130</v>
      </c>
      <c r="K414" s="91" t="str">
        <f t="shared" si="39"/>
        <v>e926</v>
      </c>
      <c r="L414" s="18" t="str">
        <f t="shared" si="40"/>
        <v>Contrats collectifs d'assurance en cas de décès [6]</v>
      </c>
      <c r="M414" s="140" t="s">
        <v>190</v>
      </c>
      <c r="N414" s="140" t="s">
        <v>192</v>
      </c>
      <c r="O414" s="140" t="s">
        <v>426</v>
      </c>
      <c r="S414" s="137"/>
      <c r="T414" s="137"/>
      <c r="U414" s="137"/>
      <c r="V414" s="137"/>
    </row>
    <row r="415" spans="10:22">
      <c r="J415" s="46" t="s">
        <v>131</v>
      </c>
      <c r="K415" s="91" t="str">
        <f t="shared" si="39"/>
        <v>e927</v>
      </c>
      <c r="L415" s="18" t="str">
        <f t="shared" si="40"/>
        <v>Contrats collectifs d'assurance en cas de vie [7]</v>
      </c>
      <c r="M415" s="140" t="s">
        <v>190</v>
      </c>
      <c r="N415" s="140" t="s">
        <v>192</v>
      </c>
      <c r="O415" s="140" t="s">
        <v>426</v>
      </c>
      <c r="S415" s="137"/>
      <c r="T415" s="137"/>
      <c r="U415" s="137"/>
      <c r="V415" s="137"/>
    </row>
    <row r="416" spans="10:22">
      <c r="J416" s="94" t="s">
        <v>1460</v>
      </c>
      <c r="K416" s="91" t="str">
        <f t="shared" si="39"/>
        <v>e1003</v>
      </c>
      <c r="L416" s="18" t="str">
        <f t="shared" si="40"/>
        <v>Contrats collectifs de rentes [071]</v>
      </c>
      <c r="M416" s="140"/>
      <c r="N416" s="140" t="s">
        <v>192</v>
      </c>
      <c r="O416" s="140" t="s">
        <v>426</v>
      </c>
      <c r="S416" s="137"/>
      <c r="T416" s="137"/>
      <c r="U416" s="137"/>
      <c r="V416" s="137"/>
    </row>
    <row r="417" spans="10:22">
      <c r="J417" s="94" t="s">
        <v>1461</v>
      </c>
      <c r="K417" s="91" t="str">
        <f t="shared" si="39"/>
        <v>e1004</v>
      </c>
      <c r="L417" s="18" t="str">
        <f t="shared" si="40"/>
        <v>Autres contrats collectifs en cas de vie [072]</v>
      </c>
      <c r="M417" s="140"/>
      <c r="N417" s="140" t="s">
        <v>192</v>
      </c>
      <c r="O417" s="140" t="s">
        <v>426</v>
      </c>
      <c r="P417" s="137"/>
      <c r="Q417" s="137"/>
      <c r="R417" s="137"/>
      <c r="S417" s="137"/>
      <c r="T417" s="137"/>
      <c r="U417" s="137"/>
      <c r="V417" s="137"/>
    </row>
    <row r="418" spans="10:22">
      <c r="J418" s="162" t="s">
        <v>2434</v>
      </c>
      <c r="K418" s="91" t="str">
        <f t="shared" si="39"/>
        <v>e1255</v>
      </c>
      <c r="L418" s="18" t="str">
        <f t="shared" si="40"/>
        <v>Contrats d'assurance vie ou de capitalisation en unités de compte à prime unique (ou versements libres) [008]</v>
      </c>
      <c r="M418" s="140" t="s">
        <v>190</v>
      </c>
      <c r="N418" s="140" t="s">
        <v>192</v>
      </c>
      <c r="O418" s="140" t="s">
        <v>426</v>
      </c>
      <c r="P418" s="137"/>
      <c r="Q418" s="137"/>
      <c r="R418" s="137"/>
      <c r="S418" s="137"/>
      <c r="T418" s="137"/>
      <c r="U418" s="137"/>
      <c r="V418" s="137"/>
    </row>
    <row r="419" spans="10:22">
      <c r="J419" s="94" t="s">
        <v>2435</v>
      </c>
      <c r="K419" s="91" t="str">
        <f t="shared" si="39"/>
        <v>e1256</v>
      </c>
      <c r="L419" s="18" t="str">
        <f t="shared" si="40"/>
        <v>Contrats de capitalisation en unités de compte à prime unique ou versements libres [081]</v>
      </c>
      <c r="M419" s="140"/>
      <c r="N419" s="140" t="s">
        <v>192</v>
      </c>
      <c r="O419" s="140" t="s">
        <v>426</v>
      </c>
      <c r="P419" s="137"/>
      <c r="Q419" s="137"/>
      <c r="R419" s="137"/>
      <c r="S419" s="137"/>
      <c r="T419" s="137"/>
      <c r="U419" s="137"/>
      <c r="V419" s="137"/>
    </row>
    <row r="420" spans="10:22">
      <c r="J420" s="94" t="s">
        <v>2436</v>
      </c>
      <c r="K420" s="91" t="str">
        <f t="shared" si="39"/>
        <v>e1257</v>
      </c>
      <c r="L420" s="18" t="str">
        <f t="shared" si="40"/>
        <v>Temporaires décès en unités de compte à prime unique ou versements libres [082]</v>
      </c>
      <c r="M420" s="140"/>
      <c r="N420" s="140" t="s">
        <v>192</v>
      </c>
      <c r="O420" s="140" t="s">
        <v>426</v>
      </c>
      <c r="P420" s="137"/>
      <c r="Q420" s="137"/>
      <c r="R420" s="137"/>
      <c r="S420" s="137"/>
      <c r="T420" s="137"/>
      <c r="U420" s="137"/>
      <c r="V420" s="137"/>
    </row>
    <row r="421" spans="10:22">
      <c r="J421" s="94" t="s">
        <v>2437</v>
      </c>
      <c r="K421" s="91" t="str">
        <f t="shared" si="39"/>
        <v>e1258</v>
      </c>
      <c r="L421" s="18" t="str">
        <f t="shared" si="40"/>
        <v>Rentes individuelles en unités de compte à prime unique ou versements libres [083]</v>
      </c>
      <c r="M421" s="140"/>
      <c r="N421" s="140" t="s">
        <v>192</v>
      </c>
      <c r="O421" s="140" t="s">
        <v>426</v>
      </c>
      <c r="P421" s="137"/>
      <c r="Q421" s="137"/>
      <c r="R421" s="137"/>
      <c r="S421" s="137"/>
      <c r="T421" s="137"/>
      <c r="U421" s="137"/>
      <c r="V421" s="137"/>
    </row>
    <row r="422" spans="10:22">
      <c r="J422" s="94" t="s">
        <v>2438</v>
      </c>
      <c r="K422" s="91" t="str">
        <f t="shared" si="39"/>
        <v>e1259</v>
      </c>
      <c r="L422" s="18" t="str">
        <f t="shared" si="40"/>
        <v>Autres contrats individuels en unités de compte à prime unique ou versements libres [084]</v>
      </c>
      <c r="M422" s="140"/>
      <c r="N422" s="140" t="s">
        <v>192</v>
      </c>
      <c r="O422" s="140" t="s">
        <v>426</v>
      </c>
      <c r="P422" s="137"/>
      <c r="Q422" s="137"/>
      <c r="R422" s="137"/>
      <c r="S422" s="137"/>
      <c r="T422" s="137"/>
      <c r="U422" s="137"/>
      <c r="V422" s="137"/>
    </row>
    <row r="423" spans="10:22">
      <c r="J423" s="94" t="s">
        <v>2439</v>
      </c>
      <c r="K423" s="91" t="str">
        <f t="shared" si="39"/>
        <v>e1260</v>
      </c>
      <c r="L423" s="18" t="str">
        <f t="shared" si="40"/>
        <v>Autres contrats collectifs d’assurance en cas de décès en unités de compte à prime unique ou versements libres [085]</v>
      </c>
      <c r="M423" s="140"/>
      <c r="N423" s="140" t="s">
        <v>192</v>
      </c>
      <c r="O423" s="140" t="s">
        <v>426</v>
      </c>
      <c r="P423" s="137"/>
      <c r="Q423" s="137"/>
      <c r="R423" s="137"/>
      <c r="S423" s="137"/>
      <c r="T423" s="137"/>
      <c r="U423" s="137"/>
      <c r="V423" s="137"/>
    </row>
    <row r="424" spans="10:22">
      <c r="J424" s="94" t="s">
        <v>2440</v>
      </c>
      <c r="K424" s="91" t="str">
        <f t="shared" si="39"/>
        <v>e1261</v>
      </c>
      <c r="L424" s="18" t="str">
        <f t="shared" si="40"/>
        <v>Contrats collectifs de rentes en unités de compte à prime unique ou versements libres [086]</v>
      </c>
      <c r="M424" s="140"/>
      <c r="N424" s="140" t="s">
        <v>192</v>
      </c>
      <c r="O424" s="140" t="s">
        <v>426</v>
      </c>
      <c r="P424" s="137"/>
      <c r="Q424" s="137"/>
      <c r="R424" s="137"/>
      <c r="S424" s="137"/>
      <c r="T424" s="137"/>
      <c r="U424" s="137"/>
      <c r="V424" s="137"/>
    </row>
    <row r="425" spans="10:22">
      <c r="J425" s="94" t="s">
        <v>2441</v>
      </c>
      <c r="K425" s="91" t="str">
        <f t="shared" si="39"/>
        <v>e1262</v>
      </c>
      <c r="L425" s="18" t="str">
        <f t="shared" si="40"/>
        <v>Autres contrats collectifs d’assurance en cas de vie en unités de compte à prime unique ou versements libres [087]</v>
      </c>
      <c r="M425" s="140"/>
      <c r="N425" s="140" t="s">
        <v>192</v>
      </c>
      <c r="O425" s="140" t="s">
        <v>426</v>
      </c>
      <c r="P425" s="137"/>
      <c r="Q425" s="137"/>
      <c r="R425" s="137"/>
      <c r="S425" s="137"/>
      <c r="T425" s="137"/>
      <c r="U425" s="137"/>
      <c r="V425" s="137"/>
    </row>
    <row r="426" spans="10:22">
      <c r="J426" s="162" t="s">
        <v>2442</v>
      </c>
      <c r="K426" s="91" t="str">
        <f t="shared" si="39"/>
        <v>e1263</v>
      </c>
      <c r="L426" s="18" t="str">
        <f t="shared" si="40"/>
        <v>Contrats d'assurance vie ou de capitalisation en unités de compte à primes périodiques [009]</v>
      </c>
      <c r="M426" s="140" t="s">
        <v>190</v>
      </c>
      <c r="N426" s="140" t="s">
        <v>192</v>
      </c>
      <c r="O426" s="140" t="s">
        <v>426</v>
      </c>
      <c r="P426" s="137"/>
      <c r="Q426" s="137"/>
      <c r="R426" s="137"/>
      <c r="S426" s="137"/>
      <c r="T426" s="137"/>
      <c r="U426" s="137"/>
      <c r="V426" s="137"/>
    </row>
    <row r="427" spans="10:22">
      <c r="J427" s="94" t="s">
        <v>2443</v>
      </c>
      <c r="K427" s="91" t="str">
        <f t="shared" si="39"/>
        <v>e1264</v>
      </c>
      <c r="L427" s="18" t="str">
        <f t="shared" si="40"/>
        <v>Contrats de capitalisation en unités de compte à primes périodiques [091]</v>
      </c>
      <c r="M427" s="140"/>
      <c r="N427" s="140" t="s">
        <v>192</v>
      </c>
      <c r="O427" s="140" t="s">
        <v>426</v>
      </c>
      <c r="P427" s="137"/>
      <c r="Q427" s="137"/>
      <c r="R427" s="137"/>
      <c r="S427" s="137"/>
      <c r="T427" s="137"/>
      <c r="U427" s="137"/>
      <c r="V427" s="137"/>
    </row>
    <row r="428" spans="10:22">
      <c r="J428" s="94" t="s">
        <v>2444</v>
      </c>
      <c r="K428" s="91" t="str">
        <f t="shared" si="39"/>
        <v>e1265</v>
      </c>
      <c r="L428" s="18" t="str">
        <f t="shared" si="40"/>
        <v>Temporaires décès en unités de compte à primes périodiques [092]</v>
      </c>
      <c r="M428" s="140"/>
      <c r="N428" s="140" t="s">
        <v>192</v>
      </c>
      <c r="O428" s="140" t="s">
        <v>426</v>
      </c>
      <c r="P428" s="137"/>
      <c r="Q428" s="137"/>
      <c r="R428" s="137"/>
      <c r="S428" s="137"/>
      <c r="T428" s="137"/>
      <c r="U428" s="137"/>
      <c r="V428" s="137"/>
    </row>
    <row r="429" spans="10:22">
      <c r="J429" s="94" t="s">
        <v>2445</v>
      </c>
      <c r="K429" s="91" t="str">
        <f t="shared" si="39"/>
        <v>e1266</v>
      </c>
      <c r="L429" s="18" t="str">
        <f t="shared" si="40"/>
        <v>Rentes individuelles en unités de compte à primes périodiques [093]</v>
      </c>
      <c r="M429" s="140"/>
      <c r="N429" s="140" t="s">
        <v>192</v>
      </c>
      <c r="O429" s="140" t="s">
        <v>426</v>
      </c>
      <c r="P429" s="137"/>
      <c r="Q429" s="137"/>
      <c r="R429" s="137"/>
      <c r="S429" s="137"/>
      <c r="T429" s="137"/>
      <c r="U429" s="137"/>
      <c r="V429" s="137"/>
    </row>
    <row r="430" spans="10:22">
      <c r="J430" s="94" t="s">
        <v>2446</v>
      </c>
      <c r="K430" s="91" t="str">
        <f t="shared" si="39"/>
        <v>e1267</v>
      </c>
      <c r="L430" s="18" t="str">
        <f t="shared" si="40"/>
        <v>Autres contrats individuels en unités de compte à primes périodiques [094]</v>
      </c>
      <c r="M430" s="140"/>
      <c r="N430" s="140" t="s">
        <v>192</v>
      </c>
      <c r="O430" s="140" t="s">
        <v>426</v>
      </c>
      <c r="P430" s="137"/>
      <c r="Q430" s="137"/>
      <c r="R430" s="137"/>
      <c r="S430" s="137"/>
      <c r="T430" s="137"/>
      <c r="U430" s="137"/>
      <c r="V430" s="137"/>
    </row>
    <row r="431" spans="10:22">
      <c r="J431" s="94" t="s">
        <v>2447</v>
      </c>
      <c r="K431" s="91" t="str">
        <f t="shared" si="39"/>
        <v>e1268</v>
      </c>
      <c r="L431" s="18" t="str">
        <f t="shared" si="40"/>
        <v>Autres contrats collectifs d’assurance en cas de décès en unités de compte à primes périodiques [095]</v>
      </c>
      <c r="M431" s="140"/>
      <c r="N431" s="140" t="s">
        <v>192</v>
      </c>
      <c r="O431" s="140" t="s">
        <v>426</v>
      </c>
      <c r="P431" s="137"/>
      <c r="Q431" s="137"/>
      <c r="R431" s="137"/>
      <c r="S431" s="137"/>
      <c r="T431" s="137"/>
      <c r="U431" s="137"/>
      <c r="V431" s="137"/>
    </row>
    <row r="432" spans="10:22">
      <c r="J432" s="94" t="s">
        <v>2448</v>
      </c>
      <c r="K432" s="91" t="str">
        <f t="shared" si="39"/>
        <v>e1269</v>
      </c>
      <c r="L432" s="18" t="str">
        <f t="shared" si="40"/>
        <v>Contrats collectifs de rentes en unités de compte à primes périodiques [096]</v>
      </c>
      <c r="M432" s="140"/>
      <c r="N432" s="140" t="s">
        <v>192</v>
      </c>
      <c r="O432" s="140" t="s">
        <v>426</v>
      </c>
      <c r="P432" s="137"/>
      <c r="Q432" s="137"/>
      <c r="R432" s="137"/>
      <c r="S432" s="137"/>
      <c r="T432" s="137"/>
      <c r="U432" s="137"/>
      <c r="V432" s="137"/>
    </row>
    <row r="433" spans="10:22">
      <c r="J433" s="94" t="s">
        <v>2449</v>
      </c>
      <c r="K433" s="91" t="str">
        <f t="shared" si="39"/>
        <v>e1270</v>
      </c>
      <c r="L433" s="18" t="str">
        <f t="shared" si="40"/>
        <v>Autres contrats collectifs d’assurance en cas de vie en unités de compte à primes périodiques [097]</v>
      </c>
      <c r="M433" s="140"/>
      <c r="N433" s="140" t="s">
        <v>192</v>
      </c>
      <c r="O433" s="140" t="s">
        <v>426</v>
      </c>
      <c r="P433" s="137"/>
      <c r="Q433" s="137"/>
      <c r="R433" s="137"/>
      <c r="S433" s="137"/>
      <c r="T433" s="137"/>
      <c r="U433" s="137"/>
      <c r="V433" s="137"/>
    </row>
    <row r="434" spans="10:22">
      <c r="J434" s="46" t="s">
        <v>134</v>
      </c>
      <c r="K434" s="91" t="str">
        <f t="shared" si="39"/>
        <v>e929</v>
      </c>
      <c r="L434" s="18" t="str">
        <f t="shared" si="40"/>
        <v>Contrats collectifs relevant de l'article L. 441-1 mais ne relevant pas des articles L. 143-1 et L. 144-2 [10]</v>
      </c>
      <c r="M434" s="140"/>
      <c r="N434" s="140" t="s">
        <v>192</v>
      </c>
      <c r="O434" s="140" t="s">
        <v>426</v>
      </c>
      <c r="P434" s="137"/>
      <c r="Q434" s="137"/>
      <c r="R434" s="137"/>
      <c r="S434" s="137"/>
      <c r="T434" s="137"/>
      <c r="U434" s="137"/>
      <c r="V434" s="137"/>
    </row>
    <row r="435" spans="10:22">
      <c r="J435" s="46" t="s">
        <v>387</v>
      </c>
      <c r="K435" s="91" t="str">
        <f t="shared" si="39"/>
        <v>e938</v>
      </c>
      <c r="L435" s="18" t="str">
        <f t="shared" si="40"/>
        <v>Contrats relevant de l'article L. 144-2 mais ne relevant pas de l'article L. 143-1 (PERP) [11]</v>
      </c>
      <c r="M435" s="140" t="s">
        <v>190</v>
      </c>
      <c r="N435" s="140" t="s">
        <v>192</v>
      </c>
      <c r="O435" s="140" t="s">
        <v>426</v>
      </c>
      <c r="P435" s="137"/>
      <c r="Q435" s="137"/>
      <c r="R435" s="137"/>
      <c r="S435" s="137"/>
      <c r="T435" s="137"/>
      <c r="U435" s="137"/>
      <c r="V435" s="137"/>
    </row>
    <row r="436" spans="10:22">
      <c r="J436" s="22" t="s">
        <v>1462</v>
      </c>
      <c r="K436" s="91" t="str">
        <f t="shared" si="39"/>
        <v>e1005</v>
      </c>
      <c r="L436" s="18" t="str">
        <f t="shared" si="40"/>
        <v>Plans consistant en l’acquisition d’une rente viagère différée, en primes uniques et à versements libres [111]</v>
      </c>
      <c r="M436" s="140"/>
      <c r="N436" s="140" t="s">
        <v>192</v>
      </c>
      <c r="O436" s="81" t="s">
        <v>426</v>
      </c>
      <c r="P436" s="137"/>
      <c r="Q436" s="137"/>
      <c r="R436" s="137"/>
      <c r="S436" s="137"/>
      <c r="T436" s="137"/>
      <c r="U436" s="137"/>
      <c r="V436" s="137"/>
    </row>
    <row r="437" spans="10:22">
      <c r="J437" s="22" t="s">
        <v>1466</v>
      </c>
      <c r="K437" s="91" t="str">
        <f t="shared" si="39"/>
        <v>e1009</v>
      </c>
      <c r="L437" s="18" t="str">
        <f t="shared" si="40"/>
        <v>Plans consistant en l’acquisition d’une rente viagère différée en primes périodiques [112]</v>
      </c>
      <c r="M437" s="140"/>
      <c r="N437" s="140" t="s">
        <v>192</v>
      </c>
      <c r="O437" s="140" t="s">
        <v>426</v>
      </c>
      <c r="P437" s="137"/>
      <c r="Q437" s="137"/>
      <c r="R437" s="137"/>
      <c r="S437" s="137"/>
      <c r="T437" s="137"/>
      <c r="U437" s="137"/>
      <c r="V437" s="137"/>
    </row>
    <row r="438" spans="10:22">
      <c r="J438" s="22" t="s">
        <v>1470</v>
      </c>
      <c r="K438" s="91" t="str">
        <f t="shared" si="39"/>
        <v>e1013</v>
      </c>
      <c r="L438" s="18" t="str">
        <f t="shared" si="40"/>
        <v>Plans consistant en la constitution d’une épargne convertie en rente, en primes uniques et à versements libres [113]</v>
      </c>
      <c r="M438" s="140"/>
      <c r="N438" s="140" t="s">
        <v>192</v>
      </c>
      <c r="O438" s="140" t="s">
        <v>426</v>
      </c>
      <c r="P438" s="137"/>
      <c r="Q438" s="137"/>
      <c r="R438" s="137"/>
      <c r="S438" s="137"/>
      <c r="T438" s="137"/>
      <c r="U438" s="137"/>
      <c r="V438" s="137"/>
    </row>
    <row r="439" spans="10:22">
      <c r="J439" s="22" t="s">
        <v>1475</v>
      </c>
      <c r="K439" s="91" t="str">
        <f t="shared" si="39"/>
        <v>e1018</v>
      </c>
      <c r="L439" s="18" t="str">
        <f t="shared" si="40"/>
        <v>Plans consistant en la constitution d’une épargne convertie en rente, en primes périodiques [114]</v>
      </c>
      <c r="M439" s="140"/>
      <c r="N439" s="140" t="s">
        <v>192</v>
      </c>
      <c r="O439" s="140" t="s">
        <v>426</v>
      </c>
      <c r="P439" s="137"/>
      <c r="Q439" s="137"/>
      <c r="R439" s="137"/>
      <c r="S439" s="137"/>
      <c r="T439" s="137"/>
      <c r="U439" s="137"/>
      <c r="V439" s="137"/>
    </row>
    <row r="440" spans="10:22">
      <c r="J440" s="22" t="s">
        <v>2416</v>
      </c>
      <c r="K440" s="91" t="str">
        <f t="shared" si="39"/>
        <v>e1023</v>
      </c>
      <c r="L440" s="18" t="str">
        <f t="shared" si="40"/>
        <v>Plans régis par l’article L 441-1 [115]</v>
      </c>
      <c r="M440" s="140"/>
      <c r="N440" s="140" t="s">
        <v>192</v>
      </c>
      <c r="O440" s="140" t="s">
        <v>426</v>
      </c>
      <c r="P440" s="137"/>
      <c r="Q440" s="137"/>
      <c r="R440" s="137"/>
      <c r="S440" s="137"/>
      <c r="T440" s="137"/>
      <c r="U440" s="137"/>
      <c r="V440" s="137"/>
    </row>
    <row r="441" spans="10:22">
      <c r="J441" s="46" t="s">
        <v>135</v>
      </c>
      <c r="K441" s="91" t="str">
        <f t="shared" si="39"/>
        <v>e934</v>
      </c>
      <c r="L441" s="18" t="s">
        <v>2530</v>
      </c>
      <c r="M441" s="140" t="s">
        <v>190</v>
      </c>
      <c r="N441" s="140" t="s">
        <v>192</v>
      </c>
      <c r="O441" s="140" t="s">
        <v>426</v>
      </c>
      <c r="P441" s="137"/>
      <c r="Q441" s="137"/>
      <c r="R441" s="137"/>
      <c r="S441" s="137"/>
      <c r="T441" s="137"/>
      <c r="U441" s="137"/>
      <c r="V441" s="137"/>
    </row>
    <row r="442" spans="10:22">
      <c r="J442" s="22" t="s">
        <v>311</v>
      </c>
      <c r="K442" s="91" t="str">
        <f t="shared" si="39"/>
        <v>e919</v>
      </c>
      <c r="L442" s="18" t="s">
        <v>2531</v>
      </c>
      <c r="M442" s="140"/>
      <c r="N442" s="140" t="s">
        <v>192</v>
      </c>
      <c r="O442" s="140" t="s">
        <v>426</v>
      </c>
      <c r="P442" s="137"/>
      <c r="Q442" s="137"/>
      <c r="R442" s="137"/>
      <c r="S442" s="137"/>
      <c r="T442" s="137"/>
      <c r="U442" s="137"/>
      <c r="V442" s="137"/>
    </row>
    <row r="443" spans="10:22">
      <c r="J443" s="22" t="s">
        <v>508</v>
      </c>
      <c r="K443" s="91" t="str">
        <f t="shared" si="39"/>
        <v>e958</v>
      </c>
      <c r="L443" s="18" t="s">
        <v>2532</v>
      </c>
      <c r="M443" s="140"/>
      <c r="N443" s="140" t="s">
        <v>192</v>
      </c>
      <c r="O443" s="140" t="s">
        <v>426</v>
      </c>
      <c r="P443" s="137"/>
      <c r="Q443" s="137"/>
      <c r="R443" s="137"/>
      <c r="S443" s="137"/>
      <c r="T443" s="137"/>
      <c r="U443" s="137"/>
      <c r="V443" s="137"/>
    </row>
    <row r="444" spans="10:22">
      <c r="J444" s="22" t="s">
        <v>312</v>
      </c>
      <c r="K444" s="91" t="str">
        <f t="shared" si="39"/>
        <v>e914</v>
      </c>
      <c r="L444" s="18" t="s">
        <v>2533</v>
      </c>
      <c r="M444" s="140"/>
      <c r="N444" s="140" t="s">
        <v>192</v>
      </c>
      <c r="O444" s="140" t="s">
        <v>426</v>
      </c>
      <c r="P444" s="137"/>
      <c r="Q444" s="137"/>
      <c r="R444" s="137"/>
      <c r="S444" s="137"/>
      <c r="T444" s="137"/>
      <c r="U444" s="137"/>
      <c r="V444" s="137"/>
    </row>
    <row r="445" spans="10:22">
      <c r="J445" s="22" t="s">
        <v>314</v>
      </c>
      <c r="K445" s="91" t="str">
        <f t="shared" si="39"/>
        <v>e951</v>
      </c>
      <c r="L445" s="18" t="s">
        <v>2534</v>
      </c>
      <c r="M445" s="140"/>
      <c r="N445" s="140" t="s">
        <v>192</v>
      </c>
      <c r="O445" s="140" t="s">
        <v>426</v>
      </c>
      <c r="P445" s="137"/>
      <c r="Q445" s="137"/>
      <c r="R445" s="137"/>
      <c r="S445" s="137"/>
      <c r="T445" s="137"/>
      <c r="U445" s="137"/>
      <c r="V445" s="137"/>
    </row>
    <row r="446" spans="10:22">
      <c r="J446" s="22" t="s">
        <v>315</v>
      </c>
      <c r="K446" s="91" t="str">
        <f t="shared" si="39"/>
        <v>e988</v>
      </c>
      <c r="L446" s="18" t="s">
        <v>2535</v>
      </c>
      <c r="M446" s="140"/>
      <c r="N446" s="140" t="s">
        <v>192</v>
      </c>
      <c r="O446" s="140" t="s">
        <v>426</v>
      </c>
      <c r="P446" s="137"/>
      <c r="Q446" s="137"/>
      <c r="R446" s="137"/>
      <c r="S446" s="137"/>
      <c r="T446" s="137"/>
      <c r="U446" s="137"/>
      <c r="V446" s="137"/>
    </row>
    <row r="447" spans="10:22">
      <c r="J447" s="22" t="s">
        <v>308</v>
      </c>
      <c r="K447" s="91" t="str">
        <f t="shared" si="39"/>
        <v>e990</v>
      </c>
      <c r="L447" s="18" t="s">
        <v>2536</v>
      </c>
      <c r="M447" s="140"/>
      <c r="N447" s="140" t="s">
        <v>192</v>
      </c>
      <c r="O447" s="140" t="s">
        <v>426</v>
      </c>
      <c r="P447" s="137"/>
      <c r="Q447" s="137"/>
      <c r="R447" s="137"/>
      <c r="S447" s="137"/>
      <c r="T447" s="137"/>
      <c r="U447" s="137"/>
      <c r="V447" s="137"/>
    </row>
    <row r="448" spans="10:22">
      <c r="J448" s="46" t="s">
        <v>386</v>
      </c>
      <c r="K448" s="91" t="str">
        <f t="shared" si="39"/>
        <v>e975</v>
      </c>
      <c r="L448" s="18" t="str">
        <f>J448</f>
        <v>Opérations relevant de l'article L. 134-1 mais ne relevant pas des articles L. 143-1 et L. 144-2 (Eurocroissance) [13]</v>
      </c>
      <c r="M448" s="140"/>
      <c r="N448" s="140" t="s">
        <v>192</v>
      </c>
      <c r="O448" s="140" t="s">
        <v>426</v>
      </c>
      <c r="P448" s="137"/>
      <c r="Q448" s="137"/>
      <c r="R448" s="137"/>
      <c r="S448" s="137"/>
      <c r="T448" s="137"/>
      <c r="U448" s="137"/>
      <c r="V448" s="137"/>
    </row>
    <row r="449" spans="10:22">
      <c r="J449" s="148" t="s">
        <v>2776</v>
      </c>
      <c r="K449" s="164"/>
      <c r="L449" s="18"/>
      <c r="M449" s="100"/>
      <c r="N449" s="100"/>
      <c r="O449" s="100" t="s">
        <v>426</v>
      </c>
      <c r="P449" s="137"/>
      <c r="Q449" s="100" t="s">
        <v>248</v>
      </c>
      <c r="R449" s="100" t="s">
        <v>1451</v>
      </c>
      <c r="S449" s="137"/>
      <c r="T449" s="137"/>
      <c r="U449" s="137"/>
      <c r="V449" s="137"/>
    </row>
    <row r="450" spans="10:22">
      <c r="J450" s="52" t="s">
        <v>244</v>
      </c>
      <c r="K450" s="91" t="str">
        <f t="shared" ref="K450:K457" si="41">VLOOKUP(J450,$A$1:$I$311,2,FALSE)</f>
        <v>x0</v>
      </c>
      <c r="L450" s="18" t="str">
        <f t="shared" ref="L450:L457" si="42">J450</f>
        <v>Total/NA</v>
      </c>
      <c r="M450" s="140" t="s">
        <v>190</v>
      </c>
      <c r="N450" s="140"/>
      <c r="O450" s="140" t="s">
        <v>243</v>
      </c>
      <c r="P450" s="137"/>
      <c r="Q450" s="137"/>
      <c r="R450" s="137"/>
      <c r="S450" s="137"/>
      <c r="T450" s="137"/>
      <c r="U450" s="137"/>
      <c r="V450" s="137"/>
    </row>
    <row r="451" spans="10:22">
      <c r="J451" s="46" t="s">
        <v>125</v>
      </c>
      <c r="K451" s="91" t="str">
        <f t="shared" si="41"/>
        <v>e932</v>
      </c>
      <c r="L451" s="18" t="str">
        <f t="shared" si="42"/>
        <v>Contrats de capitalisation à prime unique (ou versements libres) [1]</v>
      </c>
      <c r="M451" s="140"/>
      <c r="N451" s="140" t="s">
        <v>192</v>
      </c>
      <c r="O451" s="140" t="s">
        <v>426</v>
      </c>
      <c r="P451" s="137"/>
      <c r="Q451" s="137"/>
      <c r="R451" s="137"/>
      <c r="S451" s="137"/>
      <c r="T451" s="137"/>
      <c r="U451" s="137"/>
      <c r="V451" s="137"/>
    </row>
    <row r="452" spans="10:22">
      <c r="J452" s="46" t="s">
        <v>126</v>
      </c>
      <c r="K452" s="91" t="str">
        <f t="shared" si="41"/>
        <v>e933</v>
      </c>
      <c r="L452" s="18" t="str">
        <f t="shared" si="42"/>
        <v>Contrats de capitalisation à primes périodiques [2]</v>
      </c>
      <c r="M452" s="140"/>
      <c r="N452" s="140" t="s">
        <v>192</v>
      </c>
      <c r="O452" s="140" t="s">
        <v>426</v>
      </c>
      <c r="P452" s="137"/>
      <c r="Q452" s="137"/>
      <c r="R452" s="137"/>
      <c r="S452" s="137"/>
      <c r="T452" s="137"/>
      <c r="U452" s="137"/>
      <c r="V452" s="137"/>
    </row>
    <row r="453" spans="10:22">
      <c r="J453" s="46" t="s">
        <v>127</v>
      </c>
      <c r="K453" s="91" t="str">
        <f t="shared" si="41"/>
        <v>e936</v>
      </c>
      <c r="L453" s="18" t="str">
        <f t="shared" si="42"/>
        <v>Contrats individuels d'assurance temporaire décès (y compris groupes ouverts) [3]</v>
      </c>
      <c r="M453" s="140"/>
      <c r="N453" s="140" t="s">
        <v>192</v>
      </c>
      <c r="O453" s="140" t="s">
        <v>426</v>
      </c>
      <c r="P453" s="137"/>
      <c r="Q453" s="137"/>
      <c r="R453" s="137"/>
      <c r="S453" s="137"/>
      <c r="T453" s="137"/>
      <c r="U453" s="137"/>
      <c r="V453" s="137"/>
    </row>
    <row r="454" spans="10:22">
      <c r="J454" s="46" t="s">
        <v>128</v>
      </c>
      <c r="K454" s="91" t="str">
        <f t="shared" si="41"/>
        <v>e911</v>
      </c>
      <c r="L454" s="18" t="str">
        <f t="shared" si="42"/>
        <v>Autres contrats individuels d'assurance vie à prime unique (ou versements libres) (y compris groupes ouverts) [4]</v>
      </c>
      <c r="M454" s="140" t="s">
        <v>190</v>
      </c>
      <c r="N454" s="140" t="s">
        <v>192</v>
      </c>
      <c r="O454" s="140" t="s">
        <v>426</v>
      </c>
      <c r="P454" s="137"/>
      <c r="Q454" s="137"/>
      <c r="R454" s="137"/>
      <c r="S454" s="137"/>
      <c r="T454" s="137"/>
      <c r="U454" s="137"/>
      <c r="V454" s="137"/>
    </row>
    <row r="455" spans="10:22">
      <c r="J455" s="94" t="s">
        <v>1455</v>
      </c>
      <c r="K455" s="91" t="str">
        <f t="shared" si="41"/>
        <v>e997</v>
      </c>
      <c r="L455" s="18" t="str">
        <f t="shared" si="42"/>
        <v>Rentes à prime unique ou versements libres [041]</v>
      </c>
      <c r="M455" s="140"/>
      <c r="N455" s="140" t="s">
        <v>192</v>
      </c>
      <c r="O455" s="140" t="s">
        <v>426</v>
      </c>
      <c r="P455" s="137"/>
      <c r="Q455" s="137"/>
      <c r="R455" s="137"/>
      <c r="S455" s="137"/>
      <c r="T455" s="137"/>
      <c r="U455" s="137"/>
      <c r="V455" s="137"/>
    </row>
    <row r="456" spans="10:22">
      <c r="J456" s="94" t="s">
        <v>1456</v>
      </c>
      <c r="K456" s="91" t="str">
        <f t="shared" si="41"/>
        <v>e998</v>
      </c>
      <c r="L456" s="18" t="str">
        <f t="shared" si="42"/>
        <v>Autres contrats à prime unique ou versements libres [042]</v>
      </c>
      <c r="M456" s="140"/>
      <c r="N456" s="140" t="s">
        <v>192</v>
      </c>
      <c r="O456" s="140" t="s">
        <v>426</v>
      </c>
      <c r="P456" s="137"/>
      <c r="Q456" s="137"/>
      <c r="R456" s="137"/>
      <c r="S456" s="137"/>
      <c r="T456" s="137"/>
      <c r="U456" s="137"/>
      <c r="V456" s="137"/>
    </row>
    <row r="457" spans="10:22">
      <c r="J457" s="46" t="s">
        <v>129</v>
      </c>
      <c r="K457" s="91" t="str">
        <f t="shared" si="41"/>
        <v>e912</v>
      </c>
      <c r="L457" s="18" t="str">
        <f t="shared" si="42"/>
        <v>Autres contrats individuels d'assurance vie à primes périodiques (y compris groupes ouverts) [5]</v>
      </c>
      <c r="M457" s="140" t="s">
        <v>190</v>
      </c>
      <c r="N457" s="140" t="s">
        <v>192</v>
      </c>
      <c r="O457" s="140" t="s">
        <v>426</v>
      </c>
      <c r="P457" s="137"/>
      <c r="Q457" s="137"/>
      <c r="R457" s="137"/>
      <c r="S457" s="137"/>
      <c r="T457" s="137"/>
      <c r="U457" s="137"/>
      <c r="V457" s="137"/>
    </row>
    <row r="458" spans="10:22">
      <c r="J458" s="94" t="s">
        <v>1457</v>
      </c>
      <c r="K458" s="91" t="str">
        <f t="shared" ref="K458:K467" si="43">VLOOKUP(J458,$A$1:$I$311,2,FALSE)</f>
        <v>e999</v>
      </c>
      <c r="L458" s="18" t="str">
        <f t="shared" ref="L458:L493" si="44">J458</f>
        <v>Rentes à primes périodiques [051]</v>
      </c>
      <c r="M458" s="140" t="s">
        <v>190</v>
      </c>
      <c r="N458" s="140" t="s">
        <v>192</v>
      </c>
      <c r="O458" s="140" t="s">
        <v>426</v>
      </c>
      <c r="P458" s="137"/>
      <c r="Q458" s="137"/>
      <c r="R458" s="137"/>
      <c r="S458" s="137"/>
      <c r="T458" s="137"/>
      <c r="U458" s="137"/>
      <c r="V458" s="137"/>
    </row>
    <row r="459" spans="10:22">
      <c r="J459" s="94" t="s">
        <v>1458</v>
      </c>
      <c r="K459" s="91" t="str">
        <f t="shared" si="43"/>
        <v>e1000</v>
      </c>
      <c r="L459" s="18" t="str">
        <f t="shared" si="44"/>
        <v>Autres contrats à primes périodiques [052]</v>
      </c>
      <c r="M459" s="140"/>
      <c r="N459" s="140" t="s">
        <v>192</v>
      </c>
      <c r="O459" s="140" t="s">
        <v>426</v>
      </c>
      <c r="P459" s="137"/>
      <c r="Q459" s="137"/>
      <c r="R459" s="137"/>
      <c r="S459" s="137"/>
      <c r="T459" s="137"/>
      <c r="U459" s="137"/>
      <c r="V459" s="137"/>
    </row>
    <row r="460" spans="10:22">
      <c r="J460" s="46" t="s">
        <v>130</v>
      </c>
      <c r="K460" s="91" t="str">
        <f t="shared" si="43"/>
        <v>e926</v>
      </c>
      <c r="L460" s="18" t="str">
        <f t="shared" si="44"/>
        <v>Contrats collectifs d'assurance en cas de décès [6]</v>
      </c>
      <c r="M460" s="140" t="s">
        <v>190</v>
      </c>
      <c r="N460" s="140" t="s">
        <v>192</v>
      </c>
      <c r="O460" s="140" t="s">
        <v>426</v>
      </c>
      <c r="P460" s="137"/>
      <c r="Q460" s="137"/>
      <c r="R460" s="137"/>
      <c r="S460" s="137"/>
      <c r="T460" s="137"/>
      <c r="U460" s="137"/>
      <c r="V460" s="137"/>
    </row>
    <row r="461" spans="10:22">
      <c r="J461" s="46" t="s">
        <v>131</v>
      </c>
      <c r="K461" s="91" t="str">
        <f t="shared" si="43"/>
        <v>e927</v>
      </c>
      <c r="L461" s="18" t="str">
        <f t="shared" si="44"/>
        <v>Contrats collectifs d'assurance en cas de vie [7]</v>
      </c>
      <c r="M461" s="140" t="s">
        <v>190</v>
      </c>
      <c r="N461" s="140" t="s">
        <v>192</v>
      </c>
      <c r="O461" s="140" t="s">
        <v>426</v>
      </c>
      <c r="P461" s="137"/>
      <c r="Q461" s="137"/>
      <c r="R461" s="137"/>
      <c r="S461" s="137"/>
      <c r="T461" s="137"/>
      <c r="U461" s="137"/>
      <c r="V461" s="137"/>
    </row>
    <row r="462" spans="10:22">
      <c r="J462" s="94" t="s">
        <v>1460</v>
      </c>
      <c r="K462" s="91" t="str">
        <f t="shared" si="43"/>
        <v>e1003</v>
      </c>
      <c r="L462" s="18" t="str">
        <f t="shared" si="44"/>
        <v>Contrats collectifs de rentes [071]</v>
      </c>
      <c r="M462" s="140"/>
      <c r="N462" s="140" t="s">
        <v>192</v>
      </c>
      <c r="O462" s="140" t="s">
        <v>426</v>
      </c>
      <c r="P462" s="137"/>
      <c r="Q462" s="137"/>
      <c r="R462" s="137"/>
      <c r="S462" s="137"/>
      <c r="T462" s="137"/>
      <c r="U462" s="137"/>
      <c r="V462" s="137"/>
    </row>
    <row r="463" spans="10:22">
      <c r="J463" s="94" t="s">
        <v>1461</v>
      </c>
      <c r="K463" s="91" t="str">
        <f t="shared" si="43"/>
        <v>e1004</v>
      </c>
      <c r="L463" s="18" t="str">
        <f t="shared" si="44"/>
        <v>Autres contrats collectifs en cas de vie [072]</v>
      </c>
      <c r="M463" s="140"/>
      <c r="N463" s="140" t="s">
        <v>192</v>
      </c>
      <c r="O463" s="140" t="s">
        <v>426</v>
      </c>
      <c r="P463" s="137"/>
      <c r="Q463" s="137"/>
      <c r="R463" s="137"/>
      <c r="S463" s="137"/>
      <c r="T463" s="137"/>
      <c r="U463" s="137"/>
      <c r="V463" s="137"/>
    </row>
    <row r="464" spans="10:22">
      <c r="J464" s="162" t="s">
        <v>2434</v>
      </c>
      <c r="K464" s="91" t="str">
        <f t="shared" si="43"/>
        <v>e1255</v>
      </c>
      <c r="L464" s="18" t="str">
        <f t="shared" si="44"/>
        <v>Contrats d'assurance vie ou de capitalisation en unités de compte à prime unique (ou versements libres) [008]</v>
      </c>
      <c r="M464" s="140" t="s">
        <v>190</v>
      </c>
      <c r="N464" s="140" t="s">
        <v>192</v>
      </c>
      <c r="O464" s="140" t="s">
        <v>426</v>
      </c>
      <c r="P464" s="137"/>
      <c r="Q464" s="137"/>
      <c r="R464" s="137"/>
      <c r="S464" s="137"/>
      <c r="T464" s="137"/>
      <c r="U464" s="137"/>
      <c r="V464" s="137"/>
    </row>
    <row r="465" spans="10:22">
      <c r="J465" s="94" t="s">
        <v>2435</v>
      </c>
      <c r="K465" s="91" t="str">
        <f t="shared" si="43"/>
        <v>e1256</v>
      </c>
      <c r="L465" s="18" t="str">
        <f t="shared" si="44"/>
        <v>Contrats de capitalisation en unités de compte à prime unique ou versements libres [081]</v>
      </c>
      <c r="M465" s="140"/>
      <c r="N465" s="140" t="s">
        <v>192</v>
      </c>
      <c r="O465" s="140" t="s">
        <v>426</v>
      </c>
      <c r="P465" s="137"/>
      <c r="Q465" s="137"/>
      <c r="R465" s="137"/>
      <c r="S465" s="137"/>
      <c r="T465" s="137"/>
      <c r="U465" s="137"/>
      <c r="V465" s="137"/>
    </row>
    <row r="466" spans="10:22">
      <c r="J466" s="94" t="s">
        <v>2436</v>
      </c>
      <c r="K466" s="91" t="str">
        <f t="shared" si="43"/>
        <v>e1257</v>
      </c>
      <c r="L466" s="18" t="str">
        <f t="shared" si="44"/>
        <v>Temporaires décès en unités de compte à prime unique ou versements libres [082]</v>
      </c>
      <c r="M466" s="140"/>
      <c r="N466" s="140" t="s">
        <v>192</v>
      </c>
      <c r="O466" s="140" t="s">
        <v>426</v>
      </c>
      <c r="P466" s="137"/>
      <c r="Q466" s="137"/>
      <c r="R466" s="137"/>
      <c r="S466" s="137"/>
      <c r="T466" s="137"/>
      <c r="U466" s="137"/>
      <c r="V466" s="137"/>
    </row>
    <row r="467" spans="10:22">
      <c r="J467" s="94" t="s">
        <v>2437</v>
      </c>
      <c r="K467" s="91" t="str">
        <f t="shared" si="43"/>
        <v>e1258</v>
      </c>
      <c r="L467" s="18" t="str">
        <f t="shared" si="44"/>
        <v>Rentes individuelles en unités de compte à prime unique ou versements libres [083]</v>
      </c>
      <c r="M467" s="140"/>
      <c r="N467" s="140" t="s">
        <v>192</v>
      </c>
      <c r="O467" s="140" t="s">
        <v>426</v>
      </c>
      <c r="P467" s="137"/>
      <c r="Q467" s="137"/>
      <c r="R467" s="137"/>
      <c r="S467" s="137"/>
      <c r="T467" s="137"/>
      <c r="U467" s="137"/>
    </row>
    <row r="468" spans="10:22">
      <c r="J468" s="94" t="s">
        <v>2438</v>
      </c>
      <c r="K468" s="91" t="str">
        <f t="shared" ref="K468:K493" si="45">VLOOKUP(J468,$A$1:$I$311,2,FALSE)</f>
        <v>e1259</v>
      </c>
      <c r="L468" s="18" t="str">
        <f t="shared" si="44"/>
        <v>Autres contrats individuels en unités de compte à prime unique ou versements libres [084]</v>
      </c>
      <c r="M468" s="140"/>
      <c r="N468" s="140" t="s">
        <v>192</v>
      </c>
      <c r="O468" s="140" t="s">
        <v>426</v>
      </c>
      <c r="P468" s="137"/>
      <c r="Q468" s="137"/>
      <c r="R468" s="137"/>
      <c r="S468" s="137"/>
      <c r="T468" s="137"/>
      <c r="U468" s="137"/>
    </row>
    <row r="469" spans="10:22">
      <c r="J469" s="94" t="s">
        <v>2439</v>
      </c>
      <c r="K469" s="91" t="str">
        <f t="shared" si="45"/>
        <v>e1260</v>
      </c>
      <c r="L469" s="18" t="str">
        <f t="shared" si="44"/>
        <v>Autres contrats collectifs d’assurance en cas de décès en unités de compte à prime unique ou versements libres [085]</v>
      </c>
      <c r="M469" s="140"/>
      <c r="N469" s="140" t="s">
        <v>192</v>
      </c>
      <c r="O469" s="140" t="s">
        <v>426</v>
      </c>
      <c r="P469" s="137"/>
      <c r="Q469" s="137"/>
      <c r="R469" s="137"/>
      <c r="S469" s="137"/>
      <c r="T469" s="137"/>
      <c r="U469" s="137"/>
    </row>
    <row r="470" spans="10:22">
      <c r="J470" s="94" t="s">
        <v>2440</v>
      </c>
      <c r="K470" s="91" t="str">
        <f t="shared" si="45"/>
        <v>e1261</v>
      </c>
      <c r="L470" s="18" t="str">
        <f t="shared" si="44"/>
        <v>Contrats collectifs de rentes en unités de compte à prime unique ou versements libres [086]</v>
      </c>
      <c r="M470" s="140"/>
      <c r="N470" s="140" t="s">
        <v>192</v>
      </c>
      <c r="O470" s="140" t="s">
        <v>426</v>
      </c>
      <c r="P470" s="137"/>
      <c r="Q470" s="137"/>
      <c r="R470" s="137"/>
      <c r="S470" s="137"/>
      <c r="T470" s="137"/>
      <c r="U470" s="137"/>
    </row>
    <row r="471" spans="10:22">
      <c r="J471" s="94" t="s">
        <v>2441</v>
      </c>
      <c r="K471" s="91" t="str">
        <f t="shared" si="45"/>
        <v>e1262</v>
      </c>
      <c r="L471" s="18" t="str">
        <f t="shared" si="44"/>
        <v>Autres contrats collectifs d’assurance en cas de vie en unités de compte à prime unique ou versements libres [087]</v>
      </c>
      <c r="M471" s="140"/>
      <c r="N471" s="140" t="s">
        <v>192</v>
      </c>
      <c r="O471" s="140" t="s">
        <v>426</v>
      </c>
      <c r="P471" s="137"/>
      <c r="Q471" s="137"/>
      <c r="R471" s="137"/>
      <c r="S471" s="137"/>
      <c r="T471" s="137"/>
      <c r="U471" s="137"/>
    </row>
    <row r="472" spans="10:22">
      <c r="J472" s="162" t="s">
        <v>2442</v>
      </c>
      <c r="K472" s="91" t="str">
        <f t="shared" si="45"/>
        <v>e1263</v>
      </c>
      <c r="L472" s="18" t="str">
        <f t="shared" si="44"/>
        <v>Contrats d'assurance vie ou de capitalisation en unités de compte à primes périodiques [009]</v>
      </c>
      <c r="M472" s="140" t="s">
        <v>190</v>
      </c>
      <c r="N472" s="140" t="s">
        <v>192</v>
      </c>
      <c r="O472" s="140" t="s">
        <v>426</v>
      </c>
      <c r="P472" s="137"/>
      <c r="Q472" s="137"/>
      <c r="R472" s="137"/>
      <c r="S472" s="137"/>
      <c r="T472" s="137"/>
      <c r="U472" s="137"/>
    </row>
    <row r="473" spans="10:22">
      <c r="J473" s="94" t="s">
        <v>2443</v>
      </c>
      <c r="K473" s="91" t="str">
        <f t="shared" si="45"/>
        <v>e1264</v>
      </c>
      <c r="L473" s="18" t="str">
        <f t="shared" si="44"/>
        <v>Contrats de capitalisation en unités de compte à primes périodiques [091]</v>
      </c>
      <c r="M473" s="140"/>
      <c r="N473" s="140" t="s">
        <v>192</v>
      </c>
      <c r="O473" s="140" t="s">
        <v>426</v>
      </c>
      <c r="P473" s="137"/>
      <c r="Q473" s="137"/>
      <c r="R473" s="137"/>
      <c r="S473" s="137"/>
      <c r="T473" s="137"/>
      <c r="U473" s="137"/>
    </row>
    <row r="474" spans="10:22">
      <c r="J474" s="94" t="s">
        <v>2444</v>
      </c>
      <c r="K474" s="91" t="str">
        <f t="shared" si="45"/>
        <v>e1265</v>
      </c>
      <c r="L474" s="18" t="str">
        <f t="shared" si="44"/>
        <v>Temporaires décès en unités de compte à primes périodiques [092]</v>
      </c>
      <c r="M474" s="140"/>
      <c r="N474" s="140" t="s">
        <v>192</v>
      </c>
      <c r="O474" s="140" t="s">
        <v>426</v>
      </c>
      <c r="P474" s="137"/>
      <c r="Q474" s="137"/>
      <c r="R474" s="137"/>
      <c r="S474" s="137"/>
      <c r="T474" s="137"/>
      <c r="U474" s="137"/>
    </row>
    <row r="475" spans="10:22">
      <c r="J475" s="94" t="s">
        <v>2445</v>
      </c>
      <c r="K475" s="91" t="str">
        <f t="shared" si="45"/>
        <v>e1266</v>
      </c>
      <c r="L475" s="18" t="str">
        <f t="shared" si="44"/>
        <v>Rentes individuelles en unités de compte à primes périodiques [093]</v>
      </c>
      <c r="M475" s="140"/>
      <c r="N475" s="140" t="s">
        <v>192</v>
      </c>
      <c r="O475" s="140" t="s">
        <v>426</v>
      </c>
      <c r="P475" s="137"/>
      <c r="Q475" s="137"/>
      <c r="R475" s="137"/>
      <c r="S475" s="137"/>
      <c r="T475" s="137"/>
      <c r="U475" s="137"/>
    </row>
    <row r="476" spans="10:22">
      <c r="J476" s="94" t="s">
        <v>2446</v>
      </c>
      <c r="K476" s="91" t="str">
        <f t="shared" si="45"/>
        <v>e1267</v>
      </c>
      <c r="L476" s="18" t="str">
        <f t="shared" si="44"/>
        <v>Autres contrats individuels en unités de compte à primes périodiques [094]</v>
      </c>
      <c r="M476" s="140"/>
      <c r="N476" s="140" t="s">
        <v>192</v>
      </c>
      <c r="O476" s="140" t="s">
        <v>426</v>
      </c>
      <c r="P476" s="137"/>
      <c r="Q476" s="137"/>
      <c r="R476" s="137"/>
      <c r="S476" s="137"/>
      <c r="T476" s="137"/>
      <c r="U476" s="137"/>
    </row>
    <row r="477" spans="10:22">
      <c r="J477" s="94" t="s">
        <v>2447</v>
      </c>
      <c r="K477" s="91" t="str">
        <f t="shared" si="45"/>
        <v>e1268</v>
      </c>
      <c r="L477" s="18" t="str">
        <f t="shared" si="44"/>
        <v>Autres contrats collectifs d’assurance en cas de décès en unités de compte à primes périodiques [095]</v>
      </c>
      <c r="M477" s="140"/>
      <c r="N477" s="140" t="s">
        <v>192</v>
      </c>
      <c r="O477" s="140" t="s">
        <v>426</v>
      </c>
      <c r="P477" s="137"/>
      <c r="Q477" s="137"/>
      <c r="R477" s="137"/>
      <c r="S477" s="137"/>
      <c r="T477" s="137"/>
    </row>
    <row r="478" spans="10:22">
      <c r="J478" s="94" t="s">
        <v>2448</v>
      </c>
      <c r="K478" s="91" t="str">
        <f t="shared" si="45"/>
        <v>e1269</v>
      </c>
      <c r="L478" s="18" t="str">
        <f t="shared" si="44"/>
        <v>Contrats collectifs de rentes en unités de compte à primes périodiques [096]</v>
      </c>
      <c r="M478" s="140"/>
      <c r="N478" s="140" t="s">
        <v>192</v>
      </c>
      <c r="O478" s="140" t="s">
        <v>426</v>
      </c>
      <c r="P478" s="137"/>
      <c r="Q478" s="137"/>
      <c r="R478" s="137"/>
      <c r="S478" s="137"/>
      <c r="T478" s="137"/>
    </row>
    <row r="479" spans="10:22">
      <c r="J479" s="94" t="s">
        <v>2449</v>
      </c>
      <c r="K479" s="91" t="str">
        <f t="shared" si="45"/>
        <v>e1270</v>
      </c>
      <c r="L479" s="18" t="str">
        <f t="shared" si="44"/>
        <v>Autres contrats collectifs d’assurance en cas de vie en unités de compte à primes périodiques [097]</v>
      </c>
      <c r="M479" s="140"/>
      <c r="N479" s="140" t="s">
        <v>192</v>
      </c>
      <c r="O479" s="140" t="s">
        <v>426</v>
      </c>
      <c r="P479" s="137"/>
      <c r="Q479" s="137"/>
      <c r="R479" s="137"/>
      <c r="S479" s="137"/>
      <c r="T479" s="137"/>
    </row>
    <row r="480" spans="10:22">
      <c r="J480" s="46" t="s">
        <v>2714</v>
      </c>
      <c r="K480" s="91" t="str">
        <f t="shared" si="45"/>
        <v>e1277</v>
      </c>
      <c r="L480" s="18" t="str">
        <f t="shared" si="44"/>
        <v>Contrats collectifs relevant de l'article L. 441-1 mais ne relevant pas des catégories 11, 12 ou 14 [10]</v>
      </c>
      <c r="M480" s="140"/>
      <c r="N480" s="140" t="s">
        <v>192</v>
      </c>
      <c r="O480" s="140" t="s">
        <v>426</v>
      </c>
      <c r="P480" s="137"/>
      <c r="Q480" s="137"/>
      <c r="R480" s="137"/>
      <c r="S480" s="137"/>
      <c r="T480" s="137"/>
    </row>
    <row r="481" spans="10:20">
      <c r="J481" s="46" t="s">
        <v>2789</v>
      </c>
      <c r="K481" s="91" t="str">
        <f t="shared" si="45"/>
        <v>e1280</v>
      </c>
      <c r="L481" s="18" t="str">
        <f t="shared" si="44"/>
        <v>Contrats relevant de l'article L. 144-2 [11]</v>
      </c>
      <c r="M481" s="140" t="s">
        <v>190</v>
      </c>
      <c r="N481" s="140" t="s">
        <v>192</v>
      </c>
      <c r="O481" s="140" t="s">
        <v>426</v>
      </c>
      <c r="P481" s="137"/>
      <c r="Q481" s="137"/>
      <c r="R481" s="137"/>
      <c r="S481" s="137"/>
      <c r="T481" s="137"/>
    </row>
    <row r="482" spans="10:20">
      <c r="J482" s="22" t="s">
        <v>1462</v>
      </c>
      <c r="K482" s="91" t="str">
        <f t="shared" si="45"/>
        <v>e1005</v>
      </c>
      <c r="L482" s="18" t="str">
        <f t="shared" si="44"/>
        <v>Plans consistant en l’acquisition d’une rente viagère différée, en primes uniques et à versements libres [111]</v>
      </c>
      <c r="M482" s="140"/>
      <c r="N482" s="140" t="s">
        <v>192</v>
      </c>
      <c r="O482" s="81" t="s">
        <v>426</v>
      </c>
      <c r="P482" s="137"/>
      <c r="Q482" s="137"/>
      <c r="R482" s="137"/>
      <c r="S482" s="137"/>
      <c r="T482" s="137"/>
    </row>
    <row r="483" spans="10:20">
      <c r="J483" s="22" t="s">
        <v>1466</v>
      </c>
      <c r="K483" s="91" t="str">
        <f t="shared" si="45"/>
        <v>e1009</v>
      </c>
      <c r="L483" s="18" t="str">
        <f t="shared" si="44"/>
        <v>Plans consistant en l’acquisition d’une rente viagère différée en primes périodiques [112]</v>
      </c>
      <c r="M483" s="140"/>
      <c r="N483" s="140" t="s">
        <v>192</v>
      </c>
      <c r="O483" s="140" t="s">
        <v>426</v>
      </c>
      <c r="P483" s="137"/>
      <c r="Q483" s="137"/>
      <c r="R483" s="137"/>
      <c r="S483" s="137"/>
      <c r="T483" s="137"/>
    </row>
    <row r="484" spans="10:20">
      <c r="J484" s="22" t="s">
        <v>1470</v>
      </c>
      <c r="K484" s="91" t="str">
        <f t="shared" si="45"/>
        <v>e1013</v>
      </c>
      <c r="L484" s="18" t="str">
        <f t="shared" si="44"/>
        <v>Plans consistant en la constitution d’une épargne convertie en rente, en primes uniques et à versements libres [113]</v>
      </c>
      <c r="M484" s="140"/>
      <c r="N484" s="140" t="s">
        <v>192</v>
      </c>
      <c r="O484" s="140" t="s">
        <v>426</v>
      </c>
      <c r="P484" s="137"/>
      <c r="Q484" s="137"/>
      <c r="R484" s="137"/>
      <c r="S484" s="137"/>
    </row>
    <row r="485" spans="10:20">
      <c r="J485" s="22" t="s">
        <v>1475</v>
      </c>
      <c r="K485" s="91" t="str">
        <f t="shared" si="45"/>
        <v>e1018</v>
      </c>
      <c r="L485" s="18" t="str">
        <f t="shared" si="44"/>
        <v>Plans consistant en la constitution d’une épargne convertie en rente, en primes périodiques [114]</v>
      </c>
      <c r="M485" s="140"/>
      <c r="N485" s="140" t="s">
        <v>192</v>
      </c>
      <c r="O485" s="140" t="s">
        <v>426</v>
      </c>
      <c r="P485" s="137"/>
      <c r="Q485" s="137"/>
      <c r="R485" s="137"/>
      <c r="S485" s="137"/>
    </row>
    <row r="486" spans="10:20">
      <c r="J486" s="22" t="s">
        <v>2416</v>
      </c>
      <c r="K486" s="91" t="str">
        <f t="shared" si="45"/>
        <v>e1023</v>
      </c>
      <c r="L486" s="18" t="str">
        <f t="shared" si="44"/>
        <v>Plans régis par l’article L 441-1 [115]</v>
      </c>
      <c r="M486" s="140"/>
      <c r="N486" s="140" t="s">
        <v>192</v>
      </c>
      <c r="O486" s="140" t="s">
        <v>426</v>
      </c>
      <c r="P486" s="137"/>
      <c r="Q486" s="137"/>
      <c r="R486" s="137"/>
      <c r="S486" s="137"/>
    </row>
    <row r="487" spans="10:20">
      <c r="J487" s="46" t="s">
        <v>2790</v>
      </c>
      <c r="K487" s="91" t="str">
        <f t="shared" si="45"/>
        <v>e1281</v>
      </c>
      <c r="L487" s="18" t="str">
        <f t="shared" si="44"/>
        <v>Contrats relevant d’une comptabilité auxiliaire d’affectation mentionnée au premier alinéa de l’article L. 143-4 mais pas de la catégorie 11 ou 14 [12]</v>
      </c>
      <c r="M487" s="140" t="s">
        <v>190</v>
      </c>
      <c r="N487" s="140" t="s">
        <v>192</v>
      </c>
      <c r="O487" s="140" t="s">
        <v>426</v>
      </c>
      <c r="P487" s="137"/>
      <c r="Q487" s="137"/>
      <c r="R487" s="137"/>
      <c r="S487" s="137"/>
    </row>
    <row r="488" spans="10:20">
      <c r="J488" s="22" t="s">
        <v>311</v>
      </c>
      <c r="K488" s="91" t="str">
        <f t="shared" si="45"/>
        <v>e919</v>
      </c>
      <c r="L488" s="18" t="str">
        <f t="shared" si="44"/>
        <v>Branche 26 [RPS]</v>
      </c>
      <c r="M488" s="140"/>
      <c r="N488" s="140" t="s">
        <v>192</v>
      </c>
      <c r="O488" s="140" t="s">
        <v>426</v>
      </c>
      <c r="P488" s="137"/>
      <c r="Q488" s="137"/>
      <c r="R488" s="137"/>
      <c r="S488" s="137"/>
    </row>
    <row r="489" spans="10:20">
      <c r="J489" s="22" t="s">
        <v>508</v>
      </c>
      <c r="K489" s="91" t="str">
        <f t="shared" si="45"/>
        <v>e958</v>
      </c>
      <c r="L489" s="18" t="str">
        <f t="shared" si="44"/>
        <v>Garanties donnant lieu à provision de diversification dit " Eurocroissance" [RPS]</v>
      </c>
      <c r="M489" s="140"/>
      <c r="N489" s="140" t="s">
        <v>192</v>
      </c>
      <c r="O489" s="140" t="s">
        <v>426</v>
      </c>
      <c r="P489" s="137"/>
      <c r="Q489" s="137"/>
      <c r="R489" s="137"/>
      <c r="S489" s="137"/>
    </row>
    <row r="490" spans="10:20">
      <c r="J490" s="22" t="s">
        <v>312</v>
      </c>
      <c r="K490" s="91" t="str">
        <f t="shared" si="45"/>
        <v>e914</v>
      </c>
      <c r="L490" s="18" t="str">
        <f t="shared" si="44"/>
        <v>Autres Euros [RPS]</v>
      </c>
      <c r="M490" s="140"/>
      <c r="N490" s="140" t="s">
        <v>192</v>
      </c>
      <c r="O490" s="140" t="s">
        <v>426</v>
      </c>
      <c r="P490" s="137"/>
      <c r="Q490" s="137"/>
      <c r="R490" s="137"/>
      <c r="S490" s="137"/>
    </row>
    <row r="491" spans="10:20">
      <c r="J491" s="22" t="s">
        <v>308</v>
      </c>
      <c r="K491" s="91" t="str">
        <f t="shared" si="45"/>
        <v>e990</v>
      </c>
      <c r="L491" s="18" t="str">
        <f t="shared" si="44"/>
        <v>UC [RPS]</v>
      </c>
      <c r="M491" s="140"/>
      <c r="N491" s="140" t="s">
        <v>192</v>
      </c>
      <c r="O491" s="140" t="s">
        <v>426</v>
      </c>
      <c r="P491" s="137"/>
      <c r="Q491" s="137"/>
      <c r="R491" s="137"/>
      <c r="S491" s="137"/>
    </row>
    <row r="492" spans="10:20">
      <c r="J492" s="46" t="s">
        <v>2726</v>
      </c>
      <c r="K492" s="91" t="str">
        <f t="shared" si="45"/>
        <v>e1282</v>
      </c>
      <c r="L492" s="18" t="str">
        <f t="shared" si="44"/>
        <v>Contrats relevant de l'article L. 134-1 mais pas des catégories 11 ou 12 [13]</v>
      </c>
      <c r="M492" s="140"/>
      <c r="N492" s="140" t="s">
        <v>192</v>
      </c>
      <c r="O492" s="140" t="s">
        <v>426</v>
      </c>
      <c r="P492" s="137"/>
      <c r="Q492" s="137"/>
      <c r="R492" s="137"/>
      <c r="S492" s="137"/>
    </row>
    <row r="493" spans="10:20">
      <c r="J493" s="46" t="s">
        <v>2729</v>
      </c>
      <c r="K493" s="91" t="str">
        <f t="shared" si="45"/>
        <v>e1285</v>
      </c>
      <c r="L493" s="18" t="str">
        <f t="shared" si="44"/>
        <v>Contrats relevant d’une comptabilité auxiliaire d’affectation mentionnée au premier alinéa de l’article L. 142-4 mais pas de la catégorie 11 [14]</v>
      </c>
      <c r="M493" s="140"/>
      <c r="N493" s="140" t="s">
        <v>192</v>
      </c>
      <c r="O493" s="140" t="s">
        <v>426</v>
      </c>
      <c r="P493" s="137"/>
      <c r="Q493" s="137"/>
      <c r="R493" s="137"/>
      <c r="S493" s="137"/>
    </row>
    <row r="494" spans="10:20">
      <c r="J494" s="42" t="s">
        <v>1517</v>
      </c>
      <c r="K494" s="91"/>
      <c r="L494" s="18"/>
      <c r="M494" s="9"/>
      <c r="N494" s="9"/>
      <c r="O494" s="9" t="s">
        <v>426</v>
      </c>
      <c r="P494" s="137"/>
      <c r="Q494" s="140" t="s">
        <v>283</v>
      </c>
      <c r="R494" s="140" t="s">
        <v>1451</v>
      </c>
      <c r="S494" s="140"/>
    </row>
    <row r="495" spans="10:20">
      <c r="J495" s="52" t="s">
        <v>244</v>
      </c>
      <c r="K495" s="91" t="str">
        <f t="shared" ref="K495:K501" si="46">VLOOKUP(J495,$A$1:$I$311,2,FALSE)</f>
        <v>x0</v>
      </c>
      <c r="L495" s="18" t="str">
        <f t="shared" ref="L495:L501" si="47">J495</f>
        <v>Total/NA</v>
      </c>
      <c r="M495" s="9" t="s">
        <v>190</v>
      </c>
      <c r="N495" s="9"/>
      <c r="O495" s="9" t="s">
        <v>243</v>
      </c>
      <c r="P495" s="137"/>
      <c r="Q495" s="140"/>
      <c r="R495" s="140"/>
      <c r="S495" s="140"/>
    </row>
    <row r="496" spans="10:20">
      <c r="J496" s="46" t="s">
        <v>1518</v>
      </c>
      <c r="K496" s="91" t="str">
        <f t="shared" si="46"/>
        <v>x53</v>
      </c>
      <c r="L496" s="18" t="str">
        <f t="shared" si="47"/>
        <v>Assurance avec participation aux bénéfices</v>
      </c>
      <c r="M496" s="9"/>
      <c r="N496" s="9" t="s">
        <v>192</v>
      </c>
      <c r="O496" s="9" t="s">
        <v>243</v>
      </c>
      <c r="P496" s="137"/>
      <c r="Q496" s="140"/>
      <c r="R496" s="140"/>
      <c r="S496" s="140"/>
    </row>
    <row r="497" spans="10:19">
      <c r="J497" s="46" t="s">
        <v>1520</v>
      </c>
      <c r="K497" s="91" t="str">
        <f t="shared" si="46"/>
        <v>e1024</v>
      </c>
      <c r="L497" s="18" t="str">
        <f t="shared" si="47"/>
        <v>Unités de comptes ou indexés - Contrats sans options et garanties</v>
      </c>
      <c r="M497" s="9"/>
      <c r="N497" s="9" t="s">
        <v>192</v>
      </c>
      <c r="O497" s="9" t="s">
        <v>426</v>
      </c>
      <c r="P497" s="137"/>
      <c r="Q497" s="140"/>
      <c r="R497" s="140"/>
      <c r="S497" s="140"/>
    </row>
    <row r="498" spans="10:19">
      <c r="J498" s="46" t="s">
        <v>1519</v>
      </c>
      <c r="K498" s="91" t="str">
        <f t="shared" si="46"/>
        <v>e1025</v>
      </c>
      <c r="L498" s="18" t="str">
        <f t="shared" si="47"/>
        <v>Unités de comptes ou indexés - Contrats avec options et garanties</v>
      </c>
      <c r="M498" s="9"/>
      <c r="N498" s="9" t="s">
        <v>192</v>
      </c>
      <c r="O498" s="9" t="s">
        <v>426</v>
      </c>
      <c r="P498" s="137"/>
      <c r="Q498" s="140"/>
      <c r="R498" s="140"/>
      <c r="S498" s="140"/>
    </row>
    <row r="499" spans="10:19">
      <c r="J499" s="46" t="s">
        <v>1521</v>
      </c>
      <c r="K499" s="91" t="str">
        <f t="shared" si="46"/>
        <v>e1026</v>
      </c>
      <c r="L499" s="18" t="str">
        <f t="shared" si="47"/>
        <v>Autres activités d'assurance vie - Contrats sans options et garanties</v>
      </c>
      <c r="M499" s="9"/>
      <c r="N499" s="9" t="s">
        <v>192</v>
      </c>
      <c r="O499" s="9" t="s">
        <v>426</v>
      </c>
      <c r="P499" s="137"/>
      <c r="Q499" s="140"/>
      <c r="R499" s="140"/>
      <c r="S499" s="140"/>
    </row>
    <row r="500" spans="10:19">
      <c r="J500" s="46" t="s">
        <v>1522</v>
      </c>
      <c r="K500" s="91" t="str">
        <f t="shared" si="46"/>
        <v>e1027</v>
      </c>
      <c r="L500" s="18" t="str">
        <f t="shared" si="47"/>
        <v>Autres activités d'assurance vie - Contrats avec options et garanties</v>
      </c>
      <c r="M500" s="9"/>
      <c r="N500" s="9" t="s">
        <v>192</v>
      </c>
      <c r="O500" s="9" t="s">
        <v>426</v>
      </c>
      <c r="P500" s="137"/>
      <c r="Q500" s="140"/>
      <c r="R500" s="140"/>
      <c r="S500" s="140"/>
    </row>
    <row r="501" spans="10:19">
      <c r="J501" s="46" t="s">
        <v>1523</v>
      </c>
      <c r="K501" s="91" t="str">
        <f t="shared" si="46"/>
        <v>x11</v>
      </c>
      <c r="L501" s="18" t="str">
        <f t="shared" si="47"/>
        <v>Rentes issues de l'assurance non-vie autre que santé</v>
      </c>
      <c r="M501" s="9"/>
      <c r="N501" s="9" t="s">
        <v>192</v>
      </c>
      <c r="O501" s="9" t="s">
        <v>243</v>
      </c>
      <c r="P501" s="137"/>
      <c r="Q501" s="140"/>
      <c r="R501" s="140"/>
      <c r="S501" s="140"/>
    </row>
    <row r="502" spans="10:19">
      <c r="J502" s="54" t="s">
        <v>1690</v>
      </c>
      <c r="K502" s="91"/>
      <c r="L502" s="18"/>
      <c r="O502" s="9" t="s">
        <v>426</v>
      </c>
      <c r="P502" s="137"/>
      <c r="Q502" s="137" t="s">
        <v>248</v>
      </c>
      <c r="R502" s="140" t="s">
        <v>1691</v>
      </c>
      <c r="S502" s="140"/>
    </row>
    <row r="503" spans="10:19">
      <c r="J503" s="10" t="s">
        <v>244</v>
      </c>
      <c r="K503" s="91" t="str">
        <f>VLOOKUP(J503,$A$1:$I$311,2,FALSE)</f>
        <v>x0</v>
      </c>
      <c r="L503" s="18" t="str">
        <f>J503</f>
        <v>Total/NA</v>
      </c>
      <c r="M503" s="9" t="s">
        <v>190</v>
      </c>
      <c r="N503" s="9"/>
      <c r="O503" s="9" t="s">
        <v>243</v>
      </c>
      <c r="P503" s="137"/>
      <c r="Q503" s="137"/>
      <c r="R503" s="137"/>
      <c r="S503" s="140"/>
    </row>
    <row r="504" spans="10:19">
      <c r="J504" s="11" t="s">
        <v>386</v>
      </c>
      <c r="K504" s="91" t="str">
        <f>VLOOKUP(J504,$A$1:$I$311,2,FALSE)</f>
        <v>e975</v>
      </c>
      <c r="L504" s="18" t="str">
        <f>J504</f>
        <v>Opérations relevant de l'article L. 134-1 mais ne relevant pas des articles L. 143-1 et L. 144-2 (Eurocroissance) [13]</v>
      </c>
      <c r="N504" t="s">
        <v>192</v>
      </c>
      <c r="O504" s="9" t="s">
        <v>426</v>
      </c>
      <c r="P504" s="137"/>
      <c r="Q504" s="137"/>
      <c r="R504" s="137"/>
      <c r="S504" s="140"/>
    </row>
    <row r="505" spans="10:19">
      <c r="J505" s="11" t="s">
        <v>1863</v>
      </c>
      <c r="K505" s="91" t="str">
        <f>VLOOKUP(J505,$A$1:$I$311,2,FALSE)</f>
        <v>e1028</v>
      </c>
      <c r="L505" s="18" t="str">
        <f>J505</f>
        <v>Vie hors opérations relevant de l'article L. 134-1 mais ne relevant pas des articles L. 143-1 et L. 144-2 (Eurocroissance) [13]</v>
      </c>
      <c r="M505" t="s">
        <v>190</v>
      </c>
      <c r="N505" t="s">
        <v>192</v>
      </c>
      <c r="O505" s="9" t="s">
        <v>426</v>
      </c>
      <c r="P505" s="137"/>
      <c r="Q505" s="137"/>
      <c r="R505" s="137"/>
      <c r="S505" s="140"/>
    </row>
    <row r="506" spans="10:19">
      <c r="J506" s="54" t="s">
        <v>1764</v>
      </c>
      <c r="K506" s="91"/>
      <c r="L506" s="18"/>
      <c r="O506" s="9" t="s">
        <v>426</v>
      </c>
      <c r="P506" s="137"/>
      <c r="Q506" s="137" t="s">
        <v>283</v>
      </c>
      <c r="R506" s="137" t="s">
        <v>1765</v>
      </c>
      <c r="S506" s="140"/>
    </row>
    <row r="507" spans="10:19">
      <c r="J507" s="10" t="s">
        <v>244</v>
      </c>
      <c r="K507" s="91" t="str">
        <f t="shared" ref="K507:K529" si="48">VLOOKUP(J507,$A$1:$I$311,2,FALSE)</f>
        <v>x0</v>
      </c>
      <c r="L507" s="18" t="str">
        <f t="shared" ref="L507:L529" si="49">J507</f>
        <v>Total/NA</v>
      </c>
      <c r="M507" s="9" t="s">
        <v>190</v>
      </c>
      <c r="N507" s="9"/>
      <c r="O507" s="9" t="s">
        <v>243</v>
      </c>
      <c r="P507" s="137"/>
      <c r="Q507" s="137"/>
      <c r="R507" s="137"/>
      <c r="S507" s="140"/>
    </row>
    <row r="508" spans="10:19">
      <c r="J508" s="127" t="s">
        <v>1766</v>
      </c>
      <c r="K508" s="91" t="str">
        <f t="shared" si="48"/>
        <v>e1029</v>
      </c>
      <c r="L508" s="18" t="str">
        <f t="shared" si="49"/>
        <v>Engagements d'assurance non-vie</v>
      </c>
      <c r="M508" s="9" t="s">
        <v>190</v>
      </c>
      <c r="N508" t="s">
        <v>192</v>
      </c>
      <c r="O508" s="9" t="s">
        <v>426</v>
      </c>
      <c r="P508" s="137"/>
      <c r="Q508" s="137"/>
      <c r="R508" s="137"/>
      <c r="S508" s="137"/>
    </row>
    <row r="509" spans="10:19">
      <c r="J509" s="128" t="s">
        <v>1767</v>
      </c>
      <c r="K509" s="91" t="str">
        <f t="shared" si="48"/>
        <v>e1030</v>
      </c>
      <c r="L509" s="18" t="str">
        <f t="shared" si="49"/>
        <v>Assurance frais de santé</v>
      </c>
      <c r="N509" t="s">
        <v>192</v>
      </c>
      <c r="O509" s="9" t="s">
        <v>426</v>
      </c>
      <c r="P509" s="137"/>
      <c r="Q509" s="137"/>
      <c r="R509" s="137"/>
      <c r="S509" s="137"/>
    </row>
    <row r="510" spans="10:19">
      <c r="J510" s="79" t="s">
        <v>1768</v>
      </c>
      <c r="K510" s="91" t="str">
        <f t="shared" si="48"/>
        <v>e1031</v>
      </c>
      <c r="L510" s="18" t="str">
        <f t="shared" si="49"/>
        <v>Assurance perte de revenus</v>
      </c>
      <c r="N510" t="s">
        <v>192</v>
      </c>
      <c r="O510" s="9" t="s">
        <v>426</v>
      </c>
      <c r="P510" s="137"/>
      <c r="Q510" s="137"/>
      <c r="R510" s="137"/>
      <c r="S510" s="137"/>
    </row>
    <row r="511" spans="10:19">
      <c r="J511" s="79" t="s">
        <v>1769</v>
      </c>
      <c r="K511" s="91" t="str">
        <f t="shared" si="48"/>
        <v>e1032</v>
      </c>
      <c r="L511" s="18" t="str">
        <f t="shared" si="49"/>
        <v>Assurance accidents du travail et maladies professionnelles</v>
      </c>
      <c r="N511" t="s">
        <v>192</v>
      </c>
      <c r="O511" s="9" t="s">
        <v>426</v>
      </c>
      <c r="P511" s="137"/>
      <c r="Q511" s="137"/>
      <c r="R511" s="137"/>
      <c r="S511" s="137"/>
    </row>
    <row r="512" spans="10:19">
      <c r="J512" s="79" t="s">
        <v>1770</v>
      </c>
      <c r="K512" s="91" t="str">
        <f t="shared" si="48"/>
        <v>e1033</v>
      </c>
      <c r="L512" s="18" t="str">
        <f t="shared" si="49"/>
        <v>Crédit et caution</v>
      </c>
      <c r="N512" t="s">
        <v>192</v>
      </c>
      <c r="O512" s="9" t="s">
        <v>426</v>
      </c>
      <c r="P512" s="137"/>
      <c r="Q512" s="137"/>
      <c r="R512" s="137"/>
      <c r="S512" s="137"/>
    </row>
    <row r="513" spans="10:19">
      <c r="J513" s="79" t="s">
        <v>1771</v>
      </c>
      <c r="K513" s="91" t="str">
        <f t="shared" si="48"/>
        <v>e1034</v>
      </c>
      <c r="L513" s="18" t="str">
        <f t="shared" si="49"/>
        <v>Assurance protection juridique</v>
      </c>
      <c r="N513" t="s">
        <v>192</v>
      </c>
      <c r="O513" s="9" t="s">
        <v>426</v>
      </c>
      <c r="P513" s="137"/>
      <c r="Q513" s="137"/>
      <c r="R513" s="137"/>
      <c r="S513" s="137"/>
    </row>
    <row r="514" spans="10:19">
      <c r="J514" s="79" t="s">
        <v>1772</v>
      </c>
      <c r="K514" s="91" t="str">
        <f t="shared" si="48"/>
        <v>e1035</v>
      </c>
      <c r="L514" s="18" t="str">
        <f t="shared" si="49"/>
        <v>Assistance</v>
      </c>
      <c r="N514" t="s">
        <v>192</v>
      </c>
      <c r="O514" s="9" t="s">
        <v>426</v>
      </c>
      <c r="P514" s="137"/>
      <c r="Q514" s="137"/>
      <c r="R514" s="137"/>
      <c r="S514" s="137"/>
    </row>
    <row r="515" spans="10:19">
      <c r="J515" s="79" t="s">
        <v>1773</v>
      </c>
      <c r="K515" s="91" t="str">
        <f t="shared" si="48"/>
        <v>e1036</v>
      </c>
      <c r="L515" s="18" t="str">
        <f t="shared" si="49"/>
        <v>Pertes pécuniaires diverses</v>
      </c>
      <c r="N515" t="s">
        <v>192</v>
      </c>
      <c r="O515" s="9" t="s">
        <v>426</v>
      </c>
      <c r="P515" s="137"/>
      <c r="Q515" s="137"/>
      <c r="R515" s="137"/>
      <c r="S515" s="137"/>
    </row>
    <row r="516" spans="10:19">
      <c r="J516" s="127" t="s">
        <v>1774</v>
      </c>
      <c r="K516" s="91" t="str">
        <f t="shared" si="48"/>
        <v>e1037</v>
      </c>
      <c r="L516" s="18" t="str">
        <f t="shared" si="49"/>
        <v>Engagements de réassurance non-vie proportionnels</v>
      </c>
      <c r="N516" t="s">
        <v>192</v>
      </c>
      <c r="O516" s="9" t="s">
        <v>426</v>
      </c>
      <c r="P516" s="137"/>
      <c r="Q516" s="137"/>
      <c r="R516" s="137"/>
      <c r="S516" s="137"/>
    </row>
    <row r="517" spans="10:19">
      <c r="J517" s="127" t="s">
        <v>1775</v>
      </c>
      <c r="K517" s="91" t="str">
        <f t="shared" si="48"/>
        <v>e1038</v>
      </c>
      <c r="L517" s="18" t="str">
        <f t="shared" si="49"/>
        <v>Engagements de réassurance non-vie non proportionnels</v>
      </c>
      <c r="M517" t="s">
        <v>190</v>
      </c>
      <c r="N517" t="s">
        <v>192</v>
      </c>
      <c r="O517" s="9" t="s">
        <v>426</v>
      </c>
      <c r="P517" s="137"/>
      <c r="Q517" s="137"/>
      <c r="R517" s="137"/>
      <c r="S517" s="137"/>
    </row>
    <row r="518" spans="10:19">
      <c r="J518" s="79" t="s">
        <v>1776</v>
      </c>
      <c r="K518" s="91" t="str">
        <f t="shared" si="48"/>
        <v>e1039</v>
      </c>
      <c r="L518" s="18" t="str">
        <f t="shared" si="49"/>
        <v>Réassurance santé non proportionnelle</v>
      </c>
      <c r="N518" t="s">
        <v>192</v>
      </c>
      <c r="O518" s="9" t="s">
        <v>426</v>
      </c>
      <c r="P518" s="137"/>
      <c r="Q518" s="137"/>
      <c r="R518" s="137"/>
      <c r="S518" s="137"/>
    </row>
    <row r="519" spans="10:19">
      <c r="J519" s="79" t="s">
        <v>1777</v>
      </c>
      <c r="K519" s="91" t="str">
        <f t="shared" si="48"/>
        <v>e1040</v>
      </c>
      <c r="L519" s="18" t="str">
        <f t="shared" si="49"/>
        <v>Réassurance responsabilité civile non proportionnelle</v>
      </c>
      <c r="N519" t="s">
        <v>192</v>
      </c>
      <c r="O519" s="9" t="s">
        <v>426</v>
      </c>
      <c r="P519" s="137"/>
      <c r="Q519" s="137"/>
      <c r="R519" s="137"/>
      <c r="S519" s="137"/>
    </row>
    <row r="520" spans="10:19">
      <c r="J520" s="127" t="s">
        <v>1778</v>
      </c>
      <c r="K520" s="91" t="str">
        <f t="shared" si="48"/>
        <v>e1041</v>
      </c>
      <c r="L520" s="18" t="str">
        <f t="shared" si="49"/>
        <v>Engagements d'assurance vie</v>
      </c>
      <c r="M520" t="s">
        <v>190</v>
      </c>
      <c r="N520" t="s">
        <v>192</v>
      </c>
      <c r="O520" s="9" t="s">
        <v>426</v>
      </c>
      <c r="P520" s="137"/>
      <c r="Q520" s="137"/>
      <c r="R520" s="137"/>
      <c r="S520" s="137"/>
    </row>
    <row r="521" spans="10:19">
      <c r="J521" s="79" t="s">
        <v>1779</v>
      </c>
      <c r="K521" s="91" t="str">
        <f t="shared" si="48"/>
        <v>e1042</v>
      </c>
      <c r="L521" s="18" t="str">
        <f t="shared" si="49"/>
        <v>Assurance santé</v>
      </c>
      <c r="N521" t="s">
        <v>192</v>
      </c>
      <c r="O521" s="9" t="s">
        <v>426</v>
      </c>
      <c r="P521" s="137"/>
      <c r="S521" s="137"/>
    </row>
    <row r="522" spans="10:19">
      <c r="J522" s="79" t="s">
        <v>1518</v>
      </c>
      <c r="K522" s="91" t="str">
        <f t="shared" si="48"/>
        <v>x53</v>
      </c>
      <c r="L522" s="18" t="str">
        <f t="shared" si="49"/>
        <v>Assurance avec participation aux bénéfices</v>
      </c>
      <c r="N522" t="s">
        <v>192</v>
      </c>
      <c r="O522" s="9" t="s">
        <v>243</v>
      </c>
      <c r="P522" s="137"/>
      <c r="Q522" s="141"/>
      <c r="R522" s="141"/>
      <c r="S522" s="140"/>
    </row>
    <row r="523" spans="10:19">
      <c r="J523" s="79" t="s">
        <v>1780</v>
      </c>
      <c r="K523" s="91" t="str">
        <f t="shared" si="48"/>
        <v>e1043</v>
      </c>
      <c r="L523" s="18" t="str">
        <f t="shared" si="49"/>
        <v>Assurance liée à des indices et à des unités de comptes</v>
      </c>
      <c r="N523" t="s">
        <v>192</v>
      </c>
      <c r="O523" s="9" t="s">
        <v>426</v>
      </c>
      <c r="P523" s="137"/>
      <c r="Q523" s="141"/>
      <c r="R523" s="141"/>
      <c r="S523" s="140"/>
    </row>
    <row r="524" spans="10:19">
      <c r="J524" s="79" t="s">
        <v>1915</v>
      </c>
      <c r="K524" s="91" t="str">
        <f t="shared" si="48"/>
        <v>e1044</v>
      </c>
      <c r="L524" s="18" t="str">
        <f t="shared" si="49"/>
        <v>Autre assurance vie</v>
      </c>
      <c r="N524" t="s">
        <v>192</v>
      </c>
      <c r="O524" s="9" t="s">
        <v>426</v>
      </c>
      <c r="P524" s="137"/>
      <c r="Q524" s="141"/>
      <c r="R524" s="141"/>
      <c r="S524" s="140"/>
    </row>
    <row r="525" spans="10:19">
      <c r="J525" s="128" t="s">
        <v>1916</v>
      </c>
      <c r="K525" s="91" t="str">
        <f t="shared" si="48"/>
        <v>e1045</v>
      </c>
      <c r="L525" s="18" t="str">
        <f t="shared" si="49"/>
        <v>Rentes issues de l'assurance non-vie autre liées à des engagements d'assurance santé</v>
      </c>
      <c r="N525" t="s">
        <v>192</v>
      </c>
      <c r="O525" s="9" t="s">
        <v>426</v>
      </c>
      <c r="P525" s="137"/>
      <c r="Q525" s="141"/>
      <c r="R525" s="141"/>
      <c r="S525" s="140"/>
    </row>
    <row r="526" spans="10:19">
      <c r="J526" s="11" t="s">
        <v>1523</v>
      </c>
      <c r="K526" s="91" t="str">
        <f t="shared" si="48"/>
        <v>x11</v>
      </c>
      <c r="L526" s="18" t="str">
        <f t="shared" si="49"/>
        <v>Rentes issues de l'assurance non-vie autre que santé</v>
      </c>
      <c r="N526" t="s">
        <v>192</v>
      </c>
      <c r="O526" s="9" t="s">
        <v>243</v>
      </c>
      <c r="P526" s="137"/>
      <c r="Q526" s="141"/>
      <c r="R526" s="141"/>
      <c r="S526" s="140"/>
    </row>
    <row r="527" spans="10:19">
      <c r="J527" s="127" t="s">
        <v>1781</v>
      </c>
      <c r="K527" s="91" t="str">
        <f t="shared" si="48"/>
        <v>e1046</v>
      </c>
      <c r="L527" s="18" t="str">
        <f t="shared" si="49"/>
        <v>Engagements de réassurance vie</v>
      </c>
      <c r="M527" t="s">
        <v>190</v>
      </c>
      <c r="N527" t="s">
        <v>192</v>
      </c>
      <c r="O527" s="9" t="s">
        <v>426</v>
      </c>
      <c r="P527" s="137"/>
      <c r="Q527" s="141"/>
      <c r="R527" s="141"/>
      <c r="S527" s="140"/>
    </row>
    <row r="528" spans="10:19">
      <c r="J528" s="79" t="s">
        <v>1917</v>
      </c>
      <c r="K528" s="91" t="str">
        <f t="shared" si="48"/>
        <v>e1047</v>
      </c>
      <c r="L528" s="18" t="str">
        <f t="shared" si="49"/>
        <v>Réassurance santé</v>
      </c>
      <c r="N528" t="s">
        <v>192</v>
      </c>
      <c r="O528" s="9" t="s">
        <v>426</v>
      </c>
      <c r="P528" s="137"/>
      <c r="Q528" s="141"/>
      <c r="R528" s="141"/>
      <c r="S528" s="140"/>
    </row>
    <row r="529" spans="10:19">
      <c r="J529" s="79" t="s">
        <v>1918</v>
      </c>
      <c r="K529" s="91" t="str">
        <f t="shared" si="48"/>
        <v>e1048</v>
      </c>
      <c r="L529" s="18" t="str">
        <f t="shared" si="49"/>
        <v>Réassurance vie</v>
      </c>
      <c r="N529" t="s">
        <v>192</v>
      </c>
      <c r="O529" s="9" t="s">
        <v>426</v>
      </c>
      <c r="P529" s="137"/>
      <c r="Q529" s="141"/>
      <c r="R529" s="141"/>
      <c r="S529" s="140"/>
    </row>
    <row r="530" spans="10:19">
      <c r="J530" s="42" t="s">
        <v>1853</v>
      </c>
      <c r="K530" s="91"/>
      <c r="L530" s="18"/>
      <c r="O530" s="9" t="s">
        <v>426</v>
      </c>
      <c r="P530" s="137"/>
      <c r="Q530" s="137" t="s">
        <v>1851</v>
      </c>
      <c r="R530" s="137" t="s">
        <v>1887</v>
      </c>
      <c r="S530" s="137"/>
    </row>
    <row r="531" spans="10:19">
      <c r="J531" s="10" t="s">
        <v>1854</v>
      </c>
      <c r="K531" s="91" t="str">
        <f>VLOOKUP(J531,$A$1:$I$311,2,FALSE)</f>
        <v>e1049</v>
      </c>
      <c r="L531" s="18" t="str">
        <f>J531</f>
        <v>Assurance Vie</v>
      </c>
      <c r="M531" s="6"/>
      <c r="N531" s="6"/>
      <c r="O531" s="6" t="s">
        <v>426</v>
      </c>
      <c r="P531" s="137"/>
      <c r="Q531" s="137"/>
      <c r="R531" s="137"/>
      <c r="S531" s="137"/>
    </row>
    <row r="532" spans="10:19">
      <c r="J532" s="10" t="s">
        <v>1855</v>
      </c>
      <c r="K532" s="91" t="str">
        <f>VLOOKUP(J532,$A$1:$I$311,2,FALSE)</f>
        <v>e1050</v>
      </c>
      <c r="L532" s="18" t="str">
        <f>J532</f>
        <v>Assurance Non Vie</v>
      </c>
      <c r="N532" s="6"/>
      <c r="O532" s="6" t="s">
        <v>426</v>
      </c>
      <c r="P532" s="137"/>
      <c r="Q532" s="137"/>
      <c r="R532" s="137"/>
      <c r="S532" s="137"/>
    </row>
    <row r="533" spans="10:19">
      <c r="J533" s="10" t="s">
        <v>1856</v>
      </c>
      <c r="K533" s="91" t="str">
        <f>VLOOKUP(J533,$A$1:$I$311,2,FALSE)</f>
        <v>e1051</v>
      </c>
      <c r="L533" s="18" t="str">
        <f>J533</f>
        <v>Assurance Mixte</v>
      </c>
      <c r="N533" s="6"/>
      <c r="O533" s="6" t="s">
        <v>426</v>
      </c>
      <c r="P533" s="137"/>
      <c r="Q533" s="137"/>
      <c r="R533" s="137"/>
      <c r="S533" s="137"/>
    </row>
    <row r="534" spans="10:19">
      <c r="J534" s="10" t="s">
        <v>1870</v>
      </c>
      <c r="K534" s="91" t="str">
        <f>VLOOKUP(J534,$A$1:$I$311,2,FALSE)</f>
        <v>e1052</v>
      </c>
      <c r="L534" s="18" t="str">
        <f>J534</f>
        <v>Réassurance</v>
      </c>
      <c r="N534" s="6"/>
      <c r="O534" s="6" t="s">
        <v>426</v>
      </c>
      <c r="P534" s="137"/>
      <c r="Q534" s="137"/>
      <c r="R534" s="137"/>
      <c r="S534" s="137"/>
    </row>
    <row r="535" spans="10:19">
      <c r="J535" s="125" t="s">
        <v>1861</v>
      </c>
      <c r="L535" s="18"/>
      <c r="O535" s="9" t="s">
        <v>426</v>
      </c>
      <c r="P535" s="137"/>
      <c r="Q535" s="141" t="s">
        <v>1860</v>
      </c>
      <c r="R535" s="137" t="s">
        <v>1888</v>
      </c>
      <c r="S535" s="137"/>
    </row>
    <row r="536" spans="10:19">
      <c r="J536" s="52" t="s">
        <v>244</v>
      </c>
      <c r="K536" s="91" t="str">
        <f>VLOOKUP(J536,$A$1:$I$311,2,FALSE)</f>
        <v>x0</v>
      </c>
      <c r="L536" s="18" t="str">
        <f>J536</f>
        <v>Total/NA</v>
      </c>
      <c r="M536" t="s">
        <v>190</v>
      </c>
      <c r="O536" t="s">
        <v>243</v>
      </c>
      <c r="P536" s="137"/>
      <c r="Q536" s="137"/>
      <c r="R536" s="137"/>
      <c r="S536" s="137"/>
    </row>
    <row r="537" spans="10:19">
      <c r="J537" s="46" t="s">
        <v>549</v>
      </c>
      <c r="K537" s="91" t="str">
        <f>VLOOKUP(J537,$A$1:$I$311,2,FALSE)</f>
        <v>e950</v>
      </c>
      <c r="L537" s="18" t="str">
        <f>J537</f>
        <v>Établissement principal</v>
      </c>
      <c r="N537" t="s">
        <v>192</v>
      </c>
      <c r="O537" s="9" t="s">
        <v>426</v>
      </c>
      <c r="P537" s="137"/>
      <c r="Q537" s="137"/>
      <c r="R537" s="137"/>
      <c r="S537" s="137"/>
    </row>
    <row r="538" spans="10:19">
      <c r="J538" s="46" t="s">
        <v>326</v>
      </c>
      <c r="K538" s="91" t="str">
        <f>VLOOKUP(J538,$A$1:$I$311,2,FALSE)</f>
        <v>e967</v>
      </c>
      <c r="L538" s="18" t="str">
        <f>J538</f>
        <v>Libre prestation de service</v>
      </c>
      <c r="N538" t="s">
        <v>192</v>
      </c>
      <c r="O538" s="9" t="s">
        <v>426</v>
      </c>
      <c r="P538" s="137"/>
      <c r="Q538" s="137"/>
      <c r="R538" s="137"/>
      <c r="S538" s="137"/>
    </row>
    <row r="539" spans="10:19">
      <c r="J539" s="42" t="s">
        <v>2035</v>
      </c>
      <c r="K539" s="91"/>
      <c r="L539" s="18"/>
      <c r="M539" s="140"/>
      <c r="N539" s="140"/>
      <c r="O539" s="140" t="s">
        <v>426</v>
      </c>
      <c r="P539" s="137"/>
      <c r="Q539" s="137" t="s">
        <v>1962</v>
      </c>
      <c r="R539" s="137" t="s">
        <v>2777</v>
      </c>
      <c r="S539" s="137"/>
    </row>
    <row r="540" spans="10:19">
      <c r="J540" s="52" t="s">
        <v>244</v>
      </c>
      <c r="K540" s="91" t="str">
        <f t="shared" ref="K540:K571" si="50">VLOOKUP(J540,$A$1:$I$311,2,FALSE)</f>
        <v>x0</v>
      </c>
      <c r="L540" s="18" t="str">
        <f t="shared" ref="L540:L571" si="51">J540</f>
        <v>Total/NA</v>
      </c>
      <c r="M540" s="140" t="s">
        <v>190</v>
      </c>
      <c r="N540" s="140"/>
      <c r="O540" s="137" t="s">
        <v>243</v>
      </c>
      <c r="P540" s="137"/>
    </row>
    <row r="541" spans="10:19">
      <c r="J541" s="46" t="s">
        <v>2036</v>
      </c>
      <c r="K541" s="91" t="str">
        <f t="shared" si="50"/>
        <v>e1053</v>
      </c>
      <c r="L541" s="18" t="str">
        <f t="shared" si="51"/>
        <v>Garanties dans le champ des risques sociaux</v>
      </c>
      <c r="M541" s="140" t="s">
        <v>190</v>
      </c>
      <c r="N541" s="140" t="s">
        <v>192</v>
      </c>
      <c r="O541" s="140" t="s">
        <v>426</v>
      </c>
      <c r="P541" s="137"/>
      <c r="Q541" s="137"/>
      <c r="R541" s="137"/>
    </row>
    <row r="542" spans="10:19">
      <c r="J542" s="22" t="s">
        <v>2038</v>
      </c>
      <c r="K542" s="91" t="str">
        <f t="shared" si="50"/>
        <v>e1054</v>
      </c>
      <c r="L542" s="18" t="str">
        <f t="shared" si="51"/>
        <v>Garanties frais de soins individuelles et collectives [201-211]</v>
      </c>
      <c r="M542" s="140" t="s">
        <v>190</v>
      </c>
      <c r="N542" s="140" t="s">
        <v>192</v>
      </c>
      <c r="O542" s="140" t="s">
        <v>426</v>
      </c>
      <c r="P542" s="137"/>
      <c r="Q542" s="137"/>
      <c r="R542" s="137"/>
    </row>
    <row r="543" spans="10:19">
      <c r="J543" s="55" t="s">
        <v>316</v>
      </c>
      <c r="K543" s="91" t="str">
        <f t="shared" si="50"/>
        <v>e962</v>
      </c>
      <c r="L543" s="18" t="str">
        <f t="shared" si="51"/>
        <v>Garanties frais de soins [201]</v>
      </c>
      <c r="M543" s="140" t="s">
        <v>190</v>
      </c>
      <c r="N543" s="140" t="s">
        <v>192</v>
      </c>
      <c r="O543" s="140" t="s">
        <v>426</v>
      </c>
      <c r="P543" s="137"/>
      <c r="Q543" s="137"/>
      <c r="R543" s="137"/>
    </row>
    <row r="544" spans="10:19">
      <c r="J544" s="69" t="s">
        <v>2040</v>
      </c>
      <c r="K544" s="91" t="str">
        <f t="shared" si="50"/>
        <v>e1055</v>
      </c>
      <c r="L544" s="18" t="str">
        <f t="shared" si="51"/>
        <v>Garanties individuelles frais de soins - contrats responsables</v>
      </c>
      <c r="M544" s="140"/>
      <c r="N544" s="140" t="s">
        <v>192</v>
      </c>
      <c r="O544" s="140" t="s">
        <v>426</v>
      </c>
      <c r="P544" s="137"/>
      <c r="Q544" s="137"/>
      <c r="R544" s="137"/>
    </row>
    <row r="545" spans="10:18">
      <c r="J545" s="69" t="s">
        <v>2042</v>
      </c>
      <c r="K545" s="91" t="str">
        <f t="shared" si="50"/>
        <v>e1056</v>
      </c>
      <c r="L545" s="18" t="str">
        <f t="shared" si="51"/>
        <v>Garanties individuelles frais de soins - hors contrats responsables</v>
      </c>
      <c r="M545" s="140"/>
      <c r="N545" s="140" t="s">
        <v>192</v>
      </c>
      <c r="O545" s="140" t="s">
        <v>426</v>
      </c>
      <c r="P545" s="137"/>
      <c r="Q545" s="137"/>
      <c r="R545" s="137"/>
    </row>
    <row r="546" spans="10:18">
      <c r="J546" s="55" t="s">
        <v>320</v>
      </c>
      <c r="K546" s="91" t="str">
        <f t="shared" si="50"/>
        <v>e963</v>
      </c>
      <c r="L546" s="18" t="str">
        <f t="shared" si="51"/>
        <v>Garanties frais de soins [211]</v>
      </c>
      <c r="M546" s="140" t="s">
        <v>190</v>
      </c>
      <c r="N546" s="140" t="s">
        <v>192</v>
      </c>
      <c r="O546" s="140" t="s">
        <v>426</v>
      </c>
      <c r="P546" s="137"/>
      <c r="Q546" s="137"/>
      <c r="R546" s="137"/>
    </row>
    <row r="547" spans="10:18">
      <c r="J547" s="69" t="s">
        <v>2044</v>
      </c>
      <c r="K547" s="91" t="str">
        <f t="shared" si="50"/>
        <v>e1057</v>
      </c>
      <c r="L547" s="18" t="str">
        <f t="shared" si="51"/>
        <v>Garanties collectives frais de soins - contrats responsables</v>
      </c>
      <c r="M547" s="140"/>
      <c r="N547" s="140" t="s">
        <v>192</v>
      </c>
      <c r="O547" s="140" t="s">
        <v>426</v>
      </c>
      <c r="P547" s="137"/>
      <c r="Q547" s="137"/>
      <c r="R547" s="137"/>
    </row>
    <row r="548" spans="10:18">
      <c r="J548" s="69" t="s">
        <v>2046</v>
      </c>
      <c r="K548" s="91" t="str">
        <f t="shared" si="50"/>
        <v>e1058</v>
      </c>
      <c r="L548" s="18" t="str">
        <f t="shared" si="51"/>
        <v>Garanties collectives frais de soins - hors contrats responsables</v>
      </c>
      <c r="M548" s="140"/>
      <c r="N548" s="140" t="s">
        <v>192</v>
      </c>
      <c r="O548" s="140" t="s">
        <v>426</v>
      </c>
      <c r="P548" s="137"/>
      <c r="Q548" s="137"/>
      <c r="R548" s="137"/>
    </row>
    <row r="549" spans="10:18">
      <c r="J549" s="22" t="s">
        <v>2048</v>
      </c>
      <c r="K549" s="91" t="str">
        <f t="shared" si="50"/>
        <v>e1059</v>
      </c>
      <c r="L549" s="18" t="str">
        <f t="shared" si="51"/>
        <v>Garanties autres dommages corporels individuelles et collectives [202-212]</v>
      </c>
      <c r="M549" s="140"/>
      <c r="N549" s="140" t="s">
        <v>192</v>
      </c>
      <c r="O549" s="140" t="s">
        <v>426</v>
      </c>
      <c r="P549" s="137"/>
      <c r="Q549" s="137"/>
      <c r="R549" s="137"/>
    </row>
    <row r="550" spans="10:18">
      <c r="J550" s="55" t="s">
        <v>317</v>
      </c>
      <c r="K550" s="91" t="str">
        <f t="shared" si="50"/>
        <v>e916</v>
      </c>
      <c r="L550" s="18" t="str">
        <f t="shared" si="51"/>
        <v>Autres garanties [202]</v>
      </c>
      <c r="M550" s="140" t="s">
        <v>190</v>
      </c>
      <c r="N550" s="140" t="s">
        <v>192</v>
      </c>
      <c r="O550" s="140" t="s">
        <v>426</v>
      </c>
      <c r="P550" s="137"/>
      <c r="Q550" s="137"/>
      <c r="R550" s="137"/>
    </row>
    <row r="551" spans="10:18">
      <c r="J551" s="69" t="s">
        <v>2050</v>
      </c>
      <c r="K551" s="91" t="str">
        <f t="shared" si="50"/>
        <v>e1060</v>
      </c>
      <c r="L551" s="18" t="str">
        <f t="shared" si="51"/>
        <v>Garanties individuelles incapacité de travail indemnités journalières</v>
      </c>
      <c r="M551" s="140" t="s">
        <v>190</v>
      </c>
      <c r="N551" s="140" t="s">
        <v>192</v>
      </c>
      <c r="O551" s="140" t="s">
        <v>426</v>
      </c>
      <c r="P551" s="137"/>
      <c r="Q551" s="137"/>
      <c r="R551" s="137"/>
    </row>
    <row r="552" spans="10:18">
      <c r="J552" s="70" t="s">
        <v>2052</v>
      </c>
      <c r="K552" s="91" t="str">
        <f t="shared" si="50"/>
        <v>e1061</v>
      </c>
      <c r="L552" s="18" t="str">
        <f t="shared" si="51"/>
        <v>Garanties individuelles incapacité de travail indemnités journalières - pour maladie</v>
      </c>
      <c r="M552" s="140"/>
      <c r="N552" s="140" t="s">
        <v>192</v>
      </c>
      <c r="O552" s="140" t="s">
        <v>426</v>
      </c>
      <c r="P552" s="137"/>
      <c r="Q552" s="137"/>
      <c r="R552" s="137"/>
    </row>
    <row r="553" spans="10:18">
      <c r="J553" s="70" t="s">
        <v>2054</v>
      </c>
      <c r="K553" s="91" t="str">
        <f t="shared" si="50"/>
        <v>e1062</v>
      </c>
      <c r="L553" s="18" t="str">
        <f t="shared" si="51"/>
        <v>Garanties individuelles incapacité de travail indemnités journalières - pour maternité</v>
      </c>
      <c r="M553" s="140"/>
      <c r="N553" s="140" t="s">
        <v>192</v>
      </c>
      <c r="O553" s="140" t="s">
        <v>426</v>
      </c>
      <c r="P553" s="137"/>
    </row>
    <row r="554" spans="10:18">
      <c r="J554" s="70" t="s">
        <v>2056</v>
      </c>
      <c r="K554" s="91" t="str">
        <f t="shared" si="50"/>
        <v>e1063</v>
      </c>
      <c r="L554" s="18" t="str">
        <f t="shared" si="51"/>
        <v>Garanties individuelles incapacité de travail indemnités journalières - pour accident du travail ou maladie professionnelle</v>
      </c>
      <c r="M554" s="140"/>
      <c r="N554" s="140" t="s">
        <v>192</v>
      </c>
      <c r="O554" s="140" t="s">
        <v>426</v>
      </c>
      <c r="P554" s="137"/>
    </row>
    <row r="555" spans="10:18">
      <c r="J555" s="69" t="s">
        <v>2350</v>
      </c>
      <c r="K555" s="91" t="str">
        <f t="shared" si="50"/>
        <v>e1064</v>
      </c>
      <c r="L555" s="18" t="str">
        <f t="shared" si="51"/>
        <v>Garanties individuelles invalidité</v>
      </c>
      <c r="M555" s="140" t="s">
        <v>190</v>
      </c>
      <c r="N555" s="140" t="s">
        <v>192</v>
      </c>
      <c r="O555" s="140" t="s">
        <v>426</v>
      </c>
      <c r="P555" s="137"/>
    </row>
    <row r="556" spans="10:18">
      <c r="J556" s="70" t="s">
        <v>2059</v>
      </c>
      <c r="K556" s="91" t="str">
        <f t="shared" si="50"/>
        <v>e1065</v>
      </c>
      <c r="L556" s="18" t="str">
        <f t="shared" si="51"/>
        <v>Garanties individuelles invalidité - avec versement d'une rente</v>
      </c>
      <c r="M556" s="140"/>
      <c r="N556" s="140" t="s">
        <v>192</v>
      </c>
      <c r="O556" s="140" t="s">
        <v>426</v>
      </c>
      <c r="P556" s="137"/>
    </row>
    <row r="557" spans="10:18">
      <c r="J557" s="70" t="s">
        <v>2061</v>
      </c>
      <c r="K557" s="91" t="str">
        <f t="shared" si="50"/>
        <v>e1066</v>
      </c>
      <c r="L557" s="18" t="str">
        <f t="shared" si="51"/>
        <v>Garanties individuelles invalidité - avec versement d'un capital</v>
      </c>
      <c r="M557" s="140"/>
      <c r="N557" s="140" t="s">
        <v>192</v>
      </c>
      <c r="O557" s="140" t="s">
        <v>426</v>
      </c>
      <c r="P557" s="137"/>
    </row>
    <row r="558" spans="10:18">
      <c r="J558" s="69" t="s">
        <v>2063</v>
      </c>
      <c r="K558" s="91" t="str">
        <f t="shared" si="50"/>
        <v>e1067</v>
      </c>
      <c r="L558" s="18" t="str">
        <f t="shared" si="51"/>
        <v>Garanties individuelles dépendance à titre principal</v>
      </c>
      <c r="M558" s="140" t="s">
        <v>190</v>
      </c>
      <c r="N558" s="140" t="s">
        <v>192</v>
      </c>
      <c r="O558" s="140" t="s">
        <v>426</v>
      </c>
      <c r="P558" s="137"/>
    </row>
    <row r="559" spans="10:18">
      <c r="J559" s="70" t="s">
        <v>2065</v>
      </c>
      <c r="K559" s="91" t="str">
        <f t="shared" si="50"/>
        <v>e1068</v>
      </c>
      <c r="L559" s="18" t="str">
        <f t="shared" si="51"/>
        <v>Garanties individuelles dépendance à titre principal - garanties annuelles sans maintien de couverture</v>
      </c>
      <c r="M559" s="140"/>
      <c r="N559" s="140" t="s">
        <v>192</v>
      </c>
      <c r="O559" s="140" t="s">
        <v>426</v>
      </c>
      <c r="P559" s="137"/>
    </row>
    <row r="560" spans="10:18">
      <c r="J560" s="70" t="s">
        <v>2067</v>
      </c>
      <c r="K560" s="91" t="str">
        <f t="shared" si="50"/>
        <v>e1069</v>
      </c>
      <c r="L560" s="18" t="str">
        <f t="shared" si="51"/>
        <v>Garanties individuelles dépendance à titre principal - garanties annuelles avec maintien de couverture</v>
      </c>
      <c r="M560" s="140"/>
      <c r="N560" s="140" t="s">
        <v>192</v>
      </c>
      <c r="O560" s="140" t="s">
        <v>426</v>
      </c>
      <c r="P560" s="137"/>
    </row>
    <row r="561" spans="10:20">
      <c r="J561" s="70" t="s">
        <v>2069</v>
      </c>
      <c r="K561" s="91" t="str">
        <f t="shared" si="50"/>
        <v>e1070</v>
      </c>
      <c r="L561" s="18" t="str">
        <f t="shared" si="51"/>
        <v>Garanties individuelles dépendance à titre principal - garanties viagères</v>
      </c>
      <c r="M561" s="140"/>
      <c r="N561" s="140" t="s">
        <v>192</v>
      </c>
      <c r="O561" s="140" t="s">
        <v>426</v>
      </c>
      <c r="P561" s="137"/>
    </row>
    <row r="562" spans="10:20">
      <c r="J562" s="69" t="s">
        <v>2071</v>
      </c>
      <c r="K562" s="91" t="str">
        <f t="shared" si="50"/>
        <v>e1071</v>
      </c>
      <c r="L562" s="18" t="str">
        <f t="shared" si="51"/>
        <v>Garanties individuelles dépendance à titre accessoire</v>
      </c>
      <c r="M562" s="140" t="s">
        <v>190</v>
      </c>
      <c r="N562" s="140" t="s">
        <v>192</v>
      </c>
      <c r="O562" s="140" t="s">
        <v>426</v>
      </c>
      <c r="P562" s="137"/>
    </row>
    <row r="563" spans="10:20">
      <c r="J563" s="70" t="s">
        <v>2073</v>
      </c>
      <c r="K563" s="91" t="str">
        <f t="shared" si="50"/>
        <v>e1072</v>
      </c>
      <c r="L563" s="18" t="str">
        <f t="shared" si="51"/>
        <v>Garanties individuelles dépendance à titre accessoire - garanties annuelles sans maintien de couverture</v>
      </c>
      <c r="M563" s="140"/>
      <c r="N563" s="140" t="s">
        <v>192</v>
      </c>
      <c r="O563" s="140" t="s">
        <v>426</v>
      </c>
      <c r="P563" s="137"/>
    </row>
    <row r="564" spans="10:20">
      <c r="J564" s="70" t="s">
        <v>2075</v>
      </c>
      <c r="K564" s="91" t="str">
        <f t="shared" si="50"/>
        <v>e1073</v>
      </c>
      <c r="L564" s="18" t="str">
        <f t="shared" si="51"/>
        <v>Garanties individuelles dépendance à titre accessoire - garanties annuelles avec maintien de couverture</v>
      </c>
      <c r="M564" s="140"/>
      <c r="N564" s="140" t="s">
        <v>192</v>
      </c>
      <c r="O564" s="140" t="s">
        <v>426</v>
      </c>
      <c r="P564" s="137"/>
    </row>
    <row r="565" spans="10:20">
      <c r="J565" s="70" t="s">
        <v>2077</v>
      </c>
      <c r="K565" s="91" t="str">
        <f t="shared" si="50"/>
        <v>e1074</v>
      </c>
      <c r="L565" s="18" t="str">
        <f t="shared" si="51"/>
        <v>Garanties individuelles dépendance à titre accessoire - garanties viagères</v>
      </c>
      <c r="M565" s="140"/>
      <c r="N565" s="140" t="s">
        <v>192</v>
      </c>
      <c r="O565" s="140" t="s">
        <v>426</v>
      </c>
      <c r="P565" s="141"/>
      <c r="Q565" s="140"/>
    </row>
    <row r="566" spans="10:20">
      <c r="J566" s="69" t="s">
        <v>2079</v>
      </c>
      <c r="K566" s="91" t="str">
        <f t="shared" si="50"/>
        <v>e1075</v>
      </c>
      <c r="L566" s="18" t="str">
        <f t="shared" si="51"/>
        <v>Autres garanties individuelles d'autres dommages corporels</v>
      </c>
      <c r="M566" s="140"/>
      <c r="N566" s="140" t="s">
        <v>192</v>
      </c>
      <c r="O566" s="140" t="s">
        <v>426</v>
      </c>
      <c r="P566" s="141"/>
      <c r="Q566" s="140"/>
    </row>
    <row r="567" spans="10:20">
      <c r="J567" s="55" t="s">
        <v>321</v>
      </c>
      <c r="K567" s="91" t="str">
        <f t="shared" si="50"/>
        <v>e915</v>
      </c>
      <c r="L567" s="18" t="str">
        <f t="shared" si="51"/>
        <v>Autres garanties (dont incap. Inval) [212]</v>
      </c>
      <c r="M567" s="140" t="s">
        <v>190</v>
      </c>
      <c r="N567" s="140" t="s">
        <v>192</v>
      </c>
      <c r="O567" s="140" t="s">
        <v>426</v>
      </c>
      <c r="P567" s="141"/>
      <c r="Q567" s="140"/>
    </row>
    <row r="568" spans="10:20">
      <c r="J568" s="22" t="s">
        <v>2081</v>
      </c>
      <c r="K568" s="91" t="str">
        <f t="shared" si="50"/>
        <v>e1076</v>
      </c>
      <c r="L568" s="18" t="str">
        <f t="shared" si="51"/>
        <v>Garanties collectives incapacité de travail indemnités journalières</v>
      </c>
      <c r="M568" s="140" t="s">
        <v>190</v>
      </c>
      <c r="N568" s="140" t="s">
        <v>192</v>
      </c>
      <c r="O568" s="140" t="s">
        <v>426</v>
      </c>
      <c r="P568" s="141"/>
      <c r="Q568" s="140"/>
      <c r="T568" s="137"/>
    </row>
    <row r="569" spans="10:20">
      <c r="J569" s="55" t="s">
        <v>2083</v>
      </c>
      <c r="K569" s="91" t="str">
        <f t="shared" si="50"/>
        <v>e1077</v>
      </c>
      <c r="L569" s="18" t="str">
        <f t="shared" si="51"/>
        <v>Garanties collectives incapacité de travail indemnités journalières - pour maladie</v>
      </c>
      <c r="M569" s="140"/>
      <c r="N569" s="140" t="s">
        <v>192</v>
      </c>
      <c r="O569" s="140" t="s">
        <v>426</v>
      </c>
      <c r="P569" s="141"/>
      <c r="Q569" s="140"/>
      <c r="T569" s="137"/>
    </row>
    <row r="570" spans="10:20">
      <c r="J570" s="55" t="s">
        <v>2085</v>
      </c>
      <c r="K570" s="91" t="str">
        <f t="shared" si="50"/>
        <v>e1078</v>
      </c>
      <c r="L570" s="18" t="str">
        <f t="shared" si="51"/>
        <v>Garanties collectives incapacité de travail indemnités journalières - pour maternité</v>
      </c>
      <c r="M570" s="140"/>
      <c r="N570" s="140" t="s">
        <v>192</v>
      </c>
      <c r="O570" s="140" t="s">
        <v>426</v>
      </c>
      <c r="P570" s="141"/>
      <c r="Q570" s="140"/>
      <c r="T570" s="137"/>
    </row>
    <row r="571" spans="10:20">
      <c r="J571" s="55" t="s">
        <v>2087</v>
      </c>
      <c r="K571" s="91" t="str">
        <f t="shared" si="50"/>
        <v>e1079</v>
      </c>
      <c r="L571" s="18" t="str">
        <f t="shared" si="51"/>
        <v>Garanties collectives incapacité de travail indemnités journalières - pour accident du travail ou maladie professionnelle</v>
      </c>
      <c r="M571" s="140"/>
      <c r="N571" s="140" t="s">
        <v>192</v>
      </c>
      <c r="O571" s="140" t="s">
        <v>426</v>
      </c>
      <c r="P571" s="141"/>
      <c r="Q571" s="140"/>
      <c r="T571" s="137"/>
    </row>
    <row r="572" spans="10:20">
      <c r="J572" s="22" t="s">
        <v>2089</v>
      </c>
      <c r="K572" s="91" t="str">
        <f t="shared" ref="K572:K603" si="52">VLOOKUP(J572,$A$1:$I$311,2,FALSE)</f>
        <v>e1080</v>
      </c>
      <c r="L572" s="18" t="str">
        <f t="shared" ref="L572:L603" si="53">J572</f>
        <v>Garanties collectives invalidité</v>
      </c>
      <c r="M572" s="140" t="s">
        <v>190</v>
      </c>
      <c r="N572" s="140" t="s">
        <v>192</v>
      </c>
      <c r="O572" s="140" t="s">
        <v>426</v>
      </c>
      <c r="P572" s="141"/>
      <c r="Q572" s="140"/>
      <c r="T572" s="137"/>
    </row>
    <row r="573" spans="10:20">
      <c r="J573" s="55" t="s">
        <v>2091</v>
      </c>
      <c r="K573" s="91" t="str">
        <f t="shared" si="52"/>
        <v>e1081</v>
      </c>
      <c r="L573" s="18" t="str">
        <f t="shared" si="53"/>
        <v>Garanties collectives invalidité - avec versement d'une rente</v>
      </c>
      <c r="M573" s="140"/>
      <c r="N573" s="140" t="s">
        <v>192</v>
      </c>
      <c r="O573" s="140" t="s">
        <v>426</v>
      </c>
      <c r="P573" s="141"/>
      <c r="Q573" s="140"/>
      <c r="T573" s="137"/>
    </row>
    <row r="574" spans="10:20">
      <c r="J574" s="55" t="s">
        <v>2093</v>
      </c>
      <c r="K574" s="91" t="str">
        <f t="shared" si="52"/>
        <v>e1082</v>
      </c>
      <c r="L574" s="18" t="str">
        <f t="shared" si="53"/>
        <v>Garanties collectives invalidité - avec versement d'un capital</v>
      </c>
      <c r="M574" s="140"/>
      <c r="N574" s="140" t="s">
        <v>192</v>
      </c>
      <c r="O574" s="140" t="s">
        <v>426</v>
      </c>
      <c r="P574" s="141"/>
      <c r="Q574" s="140"/>
      <c r="T574" s="137"/>
    </row>
    <row r="575" spans="10:20">
      <c r="J575" s="22" t="s">
        <v>2095</v>
      </c>
      <c r="K575" s="91" t="str">
        <f t="shared" si="52"/>
        <v>e1083</v>
      </c>
      <c r="L575" s="18" t="str">
        <f t="shared" si="53"/>
        <v>Garanties collectives dépendance à titre principal</v>
      </c>
      <c r="M575" s="140" t="s">
        <v>190</v>
      </c>
      <c r="N575" s="140" t="s">
        <v>192</v>
      </c>
      <c r="O575" s="140" t="s">
        <v>426</v>
      </c>
      <c r="P575" s="140"/>
      <c r="Q575" s="140"/>
      <c r="T575" s="137"/>
    </row>
    <row r="576" spans="10:20">
      <c r="J576" s="55" t="s">
        <v>2097</v>
      </c>
      <c r="K576" s="91" t="str">
        <f t="shared" si="52"/>
        <v>e1084</v>
      </c>
      <c r="L576" s="18" t="str">
        <f t="shared" si="53"/>
        <v>Garanties collectives dépendance à titre principal - garanties annuelles sans maintien de couverture</v>
      </c>
      <c r="M576" s="140"/>
      <c r="N576" s="140" t="s">
        <v>192</v>
      </c>
      <c r="O576" s="140" t="s">
        <v>426</v>
      </c>
      <c r="P576" s="140"/>
      <c r="Q576" s="140"/>
      <c r="T576" s="137"/>
    </row>
    <row r="577" spans="10:20">
      <c r="J577" s="55" t="s">
        <v>2099</v>
      </c>
      <c r="K577" s="91" t="str">
        <f t="shared" si="52"/>
        <v>e1085</v>
      </c>
      <c r="L577" s="18" t="str">
        <f t="shared" si="53"/>
        <v>Garanties collectives dépendance à titre principal - garanties annuelles avec maintien de couverture</v>
      </c>
      <c r="M577" s="140"/>
      <c r="N577" s="140" t="s">
        <v>192</v>
      </c>
      <c r="O577" s="140" t="s">
        <v>426</v>
      </c>
      <c r="P577" s="137"/>
      <c r="T577" s="137"/>
    </row>
    <row r="578" spans="10:20">
      <c r="J578" s="55" t="s">
        <v>2101</v>
      </c>
      <c r="K578" s="91" t="str">
        <f t="shared" si="52"/>
        <v>e1086</v>
      </c>
      <c r="L578" s="18" t="str">
        <f t="shared" si="53"/>
        <v>Garanties collectives dépendance à titre principal - garanties viagères</v>
      </c>
      <c r="M578" s="140"/>
      <c r="N578" s="140" t="s">
        <v>192</v>
      </c>
      <c r="O578" s="140" t="s">
        <v>426</v>
      </c>
      <c r="P578" s="137"/>
      <c r="T578" s="137"/>
    </row>
    <row r="579" spans="10:20">
      <c r="J579" s="22" t="s">
        <v>2103</v>
      </c>
      <c r="K579" s="91" t="str">
        <f t="shared" si="52"/>
        <v>e1087</v>
      </c>
      <c r="L579" s="18" t="str">
        <f t="shared" si="53"/>
        <v>Garanties collectives dépendance à titre accessoire</v>
      </c>
      <c r="M579" s="140" t="s">
        <v>190</v>
      </c>
      <c r="N579" s="140" t="s">
        <v>192</v>
      </c>
      <c r="O579" s="140" t="s">
        <v>426</v>
      </c>
      <c r="P579" s="137"/>
      <c r="T579" s="137"/>
    </row>
    <row r="580" spans="10:20">
      <c r="J580" s="55" t="s">
        <v>2105</v>
      </c>
      <c r="K580" s="91" t="str">
        <f t="shared" si="52"/>
        <v>e1088</v>
      </c>
      <c r="L580" s="18" t="str">
        <f t="shared" si="53"/>
        <v>Garanties collectives dépendance à titre accessoire - garanties annuelles sans maintien de couverture</v>
      </c>
      <c r="M580" s="140"/>
      <c r="N580" s="140" t="s">
        <v>192</v>
      </c>
      <c r="O580" s="140" t="s">
        <v>426</v>
      </c>
      <c r="P580" s="137"/>
      <c r="T580" s="137"/>
    </row>
    <row r="581" spans="10:20">
      <c r="J581" s="55" t="s">
        <v>2107</v>
      </c>
      <c r="K581" s="91" t="str">
        <f t="shared" si="52"/>
        <v>e1089</v>
      </c>
      <c r="L581" s="18" t="str">
        <f t="shared" si="53"/>
        <v>Garanties collectives dépendance à titre accessoire - garanties annuelles avec maintien de couverture</v>
      </c>
      <c r="M581" s="140"/>
      <c r="N581" s="140" t="s">
        <v>192</v>
      </c>
      <c r="O581" s="140" t="s">
        <v>426</v>
      </c>
      <c r="P581" s="137"/>
      <c r="T581" s="137"/>
    </row>
    <row r="582" spans="10:20">
      <c r="J582" s="55" t="s">
        <v>2109</v>
      </c>
      <c r="K582" s="91" t="str">
        <f t="shared" si="52"/>
        <v>e1090</v>
      </c>
      <c r="L582" s="18" t="str">
        <f t="shared" si="53"/>
        <v>Garanties collectives dépendance à titre accessoire - garanties viagères</v>
      </c>
      <c r="M582" s="140"/>
      <c r="N582" s="140" t="s">
        <v>192</v>
      </c>
      <c r="O582" s="140" t="s">
        <v>426</v>
      </c>
      <c r="P582" s="137"/>
      <c r="T582" s="137"/>
    </row>
    <row r="583" spans="10:20">
      <c r="J583" s="22" t="s">
        <v>2111</v>
      </c>
      <c r="K583" s="91" t="str">
        <f t="shared" si="52"/>
        <v>e1091</v>
      </c>
      <c r="L583" s="18" t="str">
        <f t="shared" si="53"/>
        <v>Autres garanties collectives d'autres dommages corporels</v>
      </c>
      <c r="M583" s="140"/>
      <c r="N583" s="140" t="s">
        <v>192</v>
      </c>
      <c r="O583" s="140" t="s">
        <v>426</v>
      </c>
      <c r="P583" s="137"/>
      <c r="T583" s="137"/>
    </row>
    <row r="584" spans="10:20">
      <c r="J584" s="46" t="s">
        <v>2113</v>
      </c>
      <c r="K584" s="91" t="str">
        <f t="shared" si="52"/>
        <v>e1092</v>
      </c>
      <c r="L584" s="18" t="str">
        <f t="shared" si="53"/>
        <v>Garanties décès et invalidité avec perte totale et irréversible d'autonomie (PTIA) - individuelles et collectives</v>
      </c>
      <c r="M584" s="140" t="s">
        <v>190</v>
      </c>
      <c r="N584" s="140" t="s">
        <v>192</v>
      </c>
      <c r="O584" s="140" t="s">
        <v>426</v>
      </c>
      <c r="P584" s="137"/>
      <c r="T584" s="137"/>
    </row>
    <row r="585" spans="10:20">
      <c r="J585" s="22" t="s">
        <v>2115</v>
      </c>
      <c r="K585" s="91" t="str">
        <f t="shared" si="52"/>
        <v>e1093</v>
      </c>
      <c r="L585" s="18" t="str">
        <f t="shared" si="53"/>
        <v>Garanties individuelles décès et invalidité avec perte totale et irréversible d'autonomie (PTIA)</v>
      </c>
      <c r="M585" s="140" t="s">
        <v>190</v>
      </c>
      <c r="N585" s="140" t="s">
        <v>192</v>
      </c>
      <c r="O585" s="140" t="s">
        <v>426</v>
      </c>
      <c r="P585" s="137"/>
      <c r="T585" s="137"/>
    </row>
    <row r="586" spans="10:20">
      <c r="J586" s="55" t="s">
        <v>2117</v>
      </c>
      <c r="K586" s="91" t="str">
        <f t="shared" si="52"/>
        <v>e1094</v>
      </c>
      <c r="L586" s="18" t="str">
        <f t="shared" si="53"/>
        <v>Garanties individuelles temporaires décès et invalidité avec perte totale et irréversible d'autonomie (PTIA)</v>
      </c>
      <c r="M586" s="140" t="s">
        <v>190</v>
      </c>
      <c r="N586" s="140" t="s">
        <v>192</v>
      </c>
      <c r="O586" s="140" t="s">
        <v>426</v>
      </c>
      <c r="P586" s="137"/>
      <c r="T586" s="137"/>
    </row>
    <row r="587" spans="10:20">
      <c r="J587" s="69" t="s">
        <v>2119</v>
      </c>
      <c r="K587" s="91" t="str">
        <f t="shared" si="52"/>
        <v>e1095</v>
      </c>
      <c r="L587" s="18" t="str">
        <f t="shared" si="53"/>
        <v>Garanties individuelles temporaires décès et invalidité PTIA - avec versement d'un capital</v>
      </c>
      <c r="M587" s="140"/>
      <c r="N587" s="140" t="s">
        <v>192</v>
      </c>
      <c r="O587" s="140" t="s">
        <v>426</v>
      </c>
      <c r="P587" s="137"/>
      <c r="T587" s="137"/>
    </row>
    <row r="588" spans="10:20">
      <c r="J588" s="69" t="s">
        <v>2121</v>
      </c>
      <c r="K588" s="91" t="str">
        <f t="shared" si="52"/>
        <v>e1096</v>
      </c>
      <c r="L588" s="18" t="str">
        <f t="shared" si="53"/>
        <v>Garanties individuelles temporaires décès et invalidité PTIA - avec versement d'une rente d'invalidité</v>
      </c>
      <c r="M588" s="140"/>
      <c r="N588" s="140" t="s">
        <v>192</v>
      </c>
      <c r="O588" s="140" t="s">
        <v>426</v>
      </c>
      <c r="P588" s="137"/>
      <c r="T588" s="137"/>
    </row>
    <row r="589" spans="10:20">
      <c r="J589" s="69" t="s">
        <v>2123</v>
      </c>
      <c r="K589" s="91" t="str">
        <f t="shared" si="52"/>
        <v>e1097</v>
      </c>
      <c r="L589" s="18" t="str">
        <f t="shared" si="53"/>
        <v>Garanties individuelles temporaires décès et invalidité PTIA - avec versement d'une rente de conjoint survivant</v>
      </c>
      <c r="M589" s="140"/>
      <c r="N589" s="140" t="s">
        <v>192</v>
      </c>
      <c r="O589" s="140" t="s">
        <v>426</v>
      </c>
      <c r="P589" s="137"/>
      <c r="T589" s="137"/>
    </row>
    <row r="590" spans="10:20">
      <c r="J590" s="69" t="s">
        <v>2125</v>
      </c>
      <c r="K590" s="91" t="str">
        <f t="shared" si="52"/>
        <v>e1098</v>
      </c>
      <c r="L590" s="18" t="str">
        <f t="shared" si="53"/>
        <v>Garanties individuelles temporaires décès et invalidité PTIA - avec versement d'une rente d'éducation ou d'orphelin</v>
      </c>
      <c r="M590" s="140"/>
      <c r="N590" s="140" t="s">
        <v>192</v>
      </c>
      <c r="O590" s="140" t="s">
        <v>426</v>
      </c>
      <c r="P590" s="137"/>
      <c r="Q590" s="137"/>
      <c r="R590" s="137"/>
      <c r="S590" s="137"/>
      <c r="T590" s="137"/>
    </row>
    <row r="591" spans="10:20">
      <c r="J591" s="55" t="s">
        <v>2127</v>
      </c>
      <c r="K591" s="91" t="str">
        <f t="shared" si="52"/>
        <v>e1099</v>
      </c>
      <c r="L591" s="18" t="str">
        <f t="shared" si="53"/>
        <v>Garanties individuelles vie entière décès et invalidité avec perte totale et irréversible d'autonomie (PTIA)</v>
      </c>
      <c r="M591" s="140" t="s">
        <v>190</v>
      </c>
      <c r="N591" s="140" t="s">
        <v>192</v>
      </c>
      <c r="O591" s="140" t="s">
        <v>426</v>
      </c>
      <c r="P591" s="137"/>
      <c r="Q591" s="137"/>
      <c r="R591" s="137"/>
      <c r="S591" s="137"/>
      <c r="T591" s="137"/>
    </row>
    <row r="592" spans="10:20">
      <c r="J592" s="69" t="s">
        <v>2129</v>
      </c>
      <c r="K592" s="91" t="str">
        <f t="shared" si="52"/>
        <v>e1200</v>
      </c>
      <c r="L592" s="18" t="str">
        <f t="shared" si="53"/>
        <v>Garanties individuelles vie entière décès et invalidité PTIA - avec versement d'un capital</v>
      </c>
      <c r="M592" s="140"/>
      <c r="N592" s="140" t="s">
        <v>192</v>
      </c>
      <c r="O592" s="140" t="s">
        <v>426</v>
      </c>
      <c r="P592" s="137"/>
      <c r="Q592" s="137"/>
      <c r="R592" s="137"/>
      <c r="S592" s="137"/>
      <c r="T592" s="137"/>
    </row>
    <row r="593" spans="10:20">
      <c r="J593" s="69" t="s">
        <v>2130</v>
      </c>
      <c r="K593" s="91" t="str">
        <f t="shared" si="52"/>
        <v>e1201</v>
      </c>
      <c r="L593" s="18" t="str">
        <f t="shared" si="53"/>
        <v>Garanties individuelles vie entière décès et invalidité PTIA - avec versement d'une rente d'invalidité</v>
      </c>
      <c r="M593" s="140"/>
      <c r="N593" s="140" t="s">
        <v>192</v>
      </c>
      <c r="O593" s="140" t="s">
        <v>426</v>
      </c>
      <c r="P593" s="137"/>
      <c r="Q593" s="137"/>
      <c r="R593" s="137"/>
      <c r="S593" s="137"/>
      <c r="T593" s="137"/>
    </row>
    <row r="594" spans="10:20">
      <c r="J594" s="69" t="s">
        <v>2131</v>
      </c>
      <c r="K594" s="91" t="str">
        <f t="shared" si="52"/>
        <v>e1202</v>
      </c>
      <c r="L594" s="18" t="str">
        <f t="shared" si="53"/>
        <v>Garanties individuelles vie entière décès et invalidité PTIA - avec versement d'une rente de conjoint survivant</v>
      </c>
      <c r="M594" s="140"/>
      <c r="N594" s="140" t="s">
        <v>192</v>
      </c>
      <c r="O594" s="140" t="s">
        <v>426</v>
      </c>
      <c r="P594" s="137"/>
      <c r="Q594" s="137"/>
      <c r="R594" s="137"/>
      <c r="S594" s="137"/>
      <c r="T594" s="137"/>
    </row>
    <row r="595" spans="10:20">
      <c r="J595" s="69" t="s">
        <v>2132</v>
      </c>
      <c r="K595" s="91" t="str">
        <f t="shared" si="52"/>
        <v>e1203</v>
      </c>
      <c r="L595" s="18" t="str">
        <f t="shared" si="53"/>
        <v>Garanties individuelles vie entière décès et invalidité PTIA - avec versement d'une rente d'éducation ou d'orphelin</v>
      </c>
      <c r="M595" s="140"/>
      <c r="N595" s="140" t="s">
        <v>192</v>
      </c>
      <c r="O595" s="140" t="s">
        <v>426</v>
      </c>
      <c r="P595" s="137"/>
      <c r="Q595" s="137"/>
      <c r="R595" s="137"/>
      <c r="S595" s="137"/>
      <c r="T595" s="137"/>
    </row>
    <row r="596" spans="10:20">
      <c r="J596" s="55" t="s">
        <v>2133</v>
      </c>
      <c r="K596" s="91" t="str">
        <f t="shared" si="52"/>
        <v>e1204</v>
      </c>
      <c r="L596" s="18" t="str">
        <f t="shared" si="53"/>
        <v>Autres garanties individuelles décès</v>
      </c>
      <c r="M596" s="140"/>
      <c r="N596" s="140" t="s">
        <v>192</v>
      </c>
      <c r="O596" s="140" t="s">
        <v>426</v>
      </c>
      <c r="P596" s="137"/>
      <c r="Q596" s="137"/>
      <c r="R596" s="137"/>
      <c r="S596" s="137"/>
      <c r="T596" s="137"/>
    </row>
    <row r="597" spans="10:20">
      <c r="J597" s="22" t="s">
        <v>2134</v>
      </c>
      <c r="K597" s="91" t="str">
        <f t="shared" si="52"/>
        <v>e1205</v>
      </c>
      <c r="L597" s="18" t="str">
        <f t="shared" si="53"/>
        <v>Garanties collectives décès et invalidité avec perte totale et irréversible d'autonomie (PTIA)</v>
      </c>
      <c r="M597" s="140" t="s">
        <v>190</v>
      </c>
      <c r="N597" s="140" t="s">
        <v>192</v>
      </c>
      <c r="O597" s="140" t="s">
        <v>426</v>
      </c>
      <c r="Q597" s="137"/>
      <c r="R597" s="137"/>
      <c r="S597" s="137"/>
      <c r="T597" s="137"/>
    </row>
    <row r="598" spans="10:20">
      <c r="J598" s="55" t="s">
        <v>2135</v>
      </c>
      <c r="K598" s="91" t="str">
        <f t="shared" si="52"/>
        <v>e1206</v>
      </c>
      <c r="L598" s="18" t="str">
        <f t="shared" si="53"/>
        <v>Garanties collectives temporaires décès et invalidité avec perte totale et irréversible d'autonomie (PTIA)</v>
      </c>
      <c r="M598" s="140" t="s">
        <v>190</v>
      </c>
      <c r="N598" s="140" t="s">
        <v>192</v>
      </c>
      <c r="O598" s="140" t="s">
        <v>426</v>
      </c>
      <c r="Q598" s="137"/>
      <c r="R598" s="137"/>
      <c r="S598" s="137"/>
      <c r="T598" s="137"/>
    </row>
    <row r="599" spans="10:20">
      <c r="J599" s="69" t="s">
        <v>2136</v>
      </c>
      <c r="K599" s="91" t="str">
        <f t="shared" si="52"/>
        <v>e1207</v>
      </c>
      <c r="L599" s="18" t="str">
        <f t="shared" si="53"/>
        <v>Garanties collectives temporaires décès et invalidité PTIA - avec versement d'un capital</v>
      </c>
      <c r="M599" s="140"/>
      <c r="N599" s="140" t="s">
        <v>192</v>
      </c>
      <c r="O599" s="140" t="s">
        <v>426</v>
      </c>
      <c r="Q599" s="137"/>
      <c r="R599" s="137"/>
      <c r="S599" s="137"/>
      <c r="T599" s="137"/>
    </row>
    <row r="600" spans="10:20">
      <c r="J600" s="69" t="s">
        <v>2137</v>
      </c>
      <c r="K600" s="91" t="str">
        <f t="shared" si="52"/>
        <v>e1208</v>
      </c>
      <c r="L600" s="18" t="str">
        <f t="shared" si="53"/>
        <v>Garanties collectives temporaires décès et invalidité PTIA - avec versement d'une rente d'invalidité</v>
      </c>
      <c r="M600" s="140"/>
      <c r="N600" s="140" t="s">
        <v>192</v>
      </c>
      <c r="O600" s="140" t="s">
        <v>426</v>
      </c>
      <c r="Q600" s="137"/>
      <c r="R600" s="137"/>
      <c r="S600" s="137"/>
      <c r="T600" s="137"/>
    </row>
    <row r="601" spans="10:20">
      <c r="J601" s="69" t="s">
        <v>2138</v>
      </c>
      <c r="K601" s="91" t="str">
        <f t="shared" si="52"/>
        <v>e1209</v>
      </c>
      <c r="L601" s="18" t="str">
        <f t="shared" si="53"/>
        <v>Garanties collectives temporaires décès et invalidité PTIA - avec versement d'une rente de conjoint survivant</v>
      </c>
      <c r="M601" s="140"/>
      <c r="N601" s="140" t="s">
        <v>192</v>
      </c>
      <c r="O601" s="140" t="s">
        <v>426</v>
      </c>
      <c r="Q601" s="137"/>
      <c r="R601" s="137"/>
      <c r="S601" s="137"/>
      <c r="T601" s="137"/>
    </row>
    <row r="602" spans="10:20">
      <c r="J602" s="69" t="s">
        <v>2139</v>
      </c>
      <c r="K602" s="91" t="str">
        <f t="shared" si="52"/>
        <v>e1210</v>
      </c>
      <c r="L602" s="18" t="str">
        <f t="shared" si="53"/>
        <v>Garanties collectives temporaires décès et invalidité PTIA - avec versement d'une rente d'éducation ou d'orphelin</v>
      </c>
      <c r="M602" s="140"/>
      <c r="N602" s="140" t="s">
        <v>192</v>
      </c>
      <c r="O602" s="140" t="s">
        <v>426</v>
      </c>
      <c r="Q602" s="137"/>
      <c r="R602" s="137"/>
      <c r="S602" s="137"/>
      <c r="T602" s="137"/>
    </row>
    <row r="603" spans="10:20">
      <c r="J603" s="55" t="s">
        <v>2140</v>
      </c>
      <c r="K603" s="91" t="str">
        <f t="shared" si="52"/>
        <v>e1211</v>
      </c>
      <c r="L603" s="18" t="str">
        <f t="shared" si="53"/>
        <v>Garanties collectives vie entière décès et invalidité avec perte totale et irréversible d'autonomie (PTIA)</v>
      </c>
      <c r="M603" s="140" t="s">
        <v>190</v>
      </c>
      <c r="N603" s="140" t="s">
        <v>192</v>
      </c>
      <c r="O603" s="140" t="s">
        <v>426</v>
      </c>
      <c r="Q603" s="137"/>
      <c r="R603" s="137"/>
      <c r="S603" s="137"/>
      <c r="T603" s="137"/>
    </row>
    <row r="604" spans="10:20">
      <c r="J604" s="69" t="s">
        <v>2141</v>
      </c>
      <c r="K604" s="91" t="str">
        <f t="shared" ref="K604:K635" si="54">VLOOKUP(J604,$A$1:$I$311,2,FALSE)</f>
        <v>e1212</v>
      </c>
      <c r="L604" s="18" t="str">
        <f t="shared" ref="L604:L635" si="55">J604</f>
        <v>Garanties collectives vie entière décès et invalidité PTIA - avec versement d'un capital</v>
      </c>
      <c r="M604" s="140"/>
      <c r="N604" s="140" t="s">
        <v>192</v>
      </c>
      <c r="O604" s="140" t="s">
        <v>426</v>
      </c>
      <c r="Q604" s="137"/>
      <c r="R604" s="137"/>
      <c r="S604" s="137"/>
      <c r="T604" s="137"/>
    </row>
    <row r="605" spans="10:20">
      <c r="J605" s="69" t="s">
        <v>2142</v>
      </c>
      <c r="K605" s="91" t="str">
        <f t="shared" si="54"/>
        <v>e1213</v>
      </c>
      <c r="L605" s="18" t="str">
        <f t="shared" si="55"/>
        <v>Garanties collectives vie entière décès et invalidité PTIA - avec versement d'une rente d'invalidité</v>
      </c>
      <c r="M605" s="140"/>
      <c r="N605" s="140" t="s">
        <v>192</v>
      </c>
      <c r="O605" s="140" t="s">
        <v>426</v>
      </c>
      <c r="Q605" s="137"/>
      <c r="R605" s="137"/>
      <c r="S605" s="137"/>
      <c r="T605" s="137"/>
    </row>
    <row r="606" spans="10:20">
      <c r="J606" s="69" t="s">
        <v>2143</v>
      </c>
      <c r="K606" s="91" t="str">
        <f t="shared" si="54"/>
        <v>e1214</v>
      </c>
      <c r="L606" s="18" t="str">
        <f t="shared" si="55"/>
        <v>Garanties collectives vie entière décès et invalidité PTIA - avec versement d'une rente de conjoint survivant</v>
      </c>
      <c r="M606" s="140"/>
      <c r="N606" s="140" t="s">
        <v>192</v>
      </c>
      <c r="O606" s="140" t="s">
        <v>426</v>
      </c>
      <c r="Q606" s="137"/>
      <c r="R606" s="137"/>
      <c r="S606" s="137"/>
      <c r="T606" s="137"/>
    </row>
    <row r="607" spans="10:20">
      <c r="J607" s="69" t="s">
        <v>2144</v>
      </c>
      <c r="K607" s="91" t="str">
        <f t="shared" si="54"/>
        <v>e1215</v>
      </c>
      <c r="L607" s="18" t="str">
        <f t="shared" si="55"/>
        <v>Garanties collectives vie entière décès et invalidité PTIA - avec versement d'une rente d'éducation ou d'orphelin</v>
      </c>
      <c r="M607" s="140"/>
      <c r="N607" s="140" t="s">
        <v>192</v>
      </c>
      <c r="O607" s="140" t="s">
        <v>426</v>
      </c>
      <c r="Q607" s="137"/>
      <c r="R607" s="137"/>
      <c r="S607" s="137"/>
      <c r="T607" s="137"/>
    </row>
    <row r="608" spans="10:20">
      <c r="J608" s="55" t="s">
        <v>2145</v>
      </c>
      <c r="K608" s="91" t="str">
        <f t="shared" si="54"/>
        <v>e1216</v>
      </c>
      <c r="L608" s="18" t="str">
        <f t="shared" si="55"/>
        <v>Autres garanties collectives décès</v>
      </c>
      <c r="M608" s="140"/>
      <c r="N608" s="140" t="s">
        <v>192</v>
      </c>
      <c r="O608" s="140" t="s">
        <v>426</v>
      </c>
      <c r="Q608" s="137"/>
      <c r="R608" s="137"/>
      <c r="S608" s="137"/>
      <c r="T608" s="137"/>
    </row>
    <row r="609" spans="10:20">
      <c r="J609" s="46" t="s">
        <v>2146</v>
      </c>
      <c r="K609" s="91" t="str">
        <f t="shared" si="54"/>
        <v>e1217</v>
      </c>
      <c r="L609" s="18" t="str">
        <f t="shared" si="55"/>
        <v>Garanties de retraite supplémentaire, indemnités de fin de carrière et préretraite - individuelles et collectives</v>
      </c>
      <c r="M609" s="140" t="s">
        <v>190</v>
      </c>
      <c r="N609" s="140" t="s">
        <v>192</v>
      </c>
      <c r="O609" s="140" t="s">
        <v>426</v>
      </c>
      <c r="Q609" s="137"/>
      <c r="R609" s="137"/>
      <c r="S609" s="137"/>
      <c r="T609" s="137"/>
    </row>
    <row r="610" spans="10:20">
      <c r="J610" s="22" t="s">
        <v>2147</v>
      </c>
      <c r="K610" s="91" t="str">
        <f t="shared" si="54"/>
        <v>e1218</v>
      </c>
      <c r="L610" s="18" t="str">
        <f t="shared" si="55"/>
        <v>Garanties individuelles de retraite supplémentaire, indemnités de fin de carrière et préretraite</v>
      </c>
      <c r="M610" s="140" t="s">
        <v>190</v>
      </c>
      <c r="N610" s="140" t="s">
        <v>192</v>
      </c>
      <c r="O610" s="140" t="s">
        <v>426</v>
      </c>
      <c r="Q610" s="137"/>
      <c r="R610" s="137"/>
      <c r="S610" s="137"/>
      <c r="T610" s="137"/>
    </row>
    <row r="611" spans="10:20">
      <c r="J611" s="55" t="s">
        <v>2148</v>
      </c>
      <c r="K611" s="91" t="str">
        <f t="shared" si="54"/>
        <v>e1219</v>
      </c>
      <c r="L611" s="18" t="str">
        <f t="shared" si="55"/>
        <v>Garanties individuelles de retraite supplémentaire - Plan épargne retraite populaire (PERP)</v>
      </c>
      <c r="M611" s="140"/>
      <c r="N611" s="140" t="s">
        <v>192</v>
      </c>
      <c r="O611" s="140" t="s">
        <v>426</v>
      </c>
      <c r="Q611" s="137"/>
      <c r="R611" s="137"/>
      <c r="S611" s="137"/>
      <c r="T611" s="137"/>
    </row>
    <row r="612" spans="10:20">
      <c r="J612" s="55" t="s">
        <v>2149</v>
      </c>
      <c r="K612" s="91" t="str">
        <f t="shared" si="54"/>
        <v>e1220</v>
      </c>
      <c r="L612" s="18" t="str">
        <f t="shared" si="55"/>
        <v>Garanties individuelles de retraite supplémentaire - Contrats detinés aux fonctionnaires et élus locaux (PREFON, COREM, CRH, FONPEL, CAREL…)</v>
      </c>
      <c r="M612" s="140"/>
      <c r="N612" s="140" t="s">
        <v>192</v>
      </c>
      <c r="O612" s="140" t="s">
        <v>426</v>
      </c>
      <c r="Q612" s="137"/>
      <c r="R612" s="137"/>
      <c r="S612" s="137"/>
      <c r="T612" s="137"/>
    </row>
    <row r="613" spans="10:20">
      <c r="J613" s="55" t="s">
        <v>2150</v>
      </c>
      <c r="K613" s="91" t="str">
        <f t="shared" si="54"/>
        <v>e1221</v>
      </c>
      <c r="L613" s="18" t="str">
        <f t="shared" si="55"/>
        <v>Garanties individuelles de retraite supplémentaire - Retraite mutualiste du combattant (RMC)</v>
      </c>
      <c r="M613" s="140"/>
      <c r="N613" s="140" t="s">
        <v>192</v>
      </c>
      <c r="O613" s="140" t="s">
        <v>426</v>
      </c>
      <c r="Q613" s="137"/>
      <c r="R613" s="137"/>
      <c r="S613" s="137"/>
      <c r="T613" s="137"/>
    </row>
    <row r="614" spans="10:20">
      <c r="J614" s="55" t="s">
        <v>2151</v>
      </c>
      <c r="K614" s="91" t="str">
        <f t="shared" si="54"/>
        <v>e1222</v>
      </c>
      <c r="L614" s="18" t="str">
        <f t="shared" si="55"/>
        <v>Garanties individuelles de retraite supplémentaire - Contrats Madelin et exploitants agricoles</v>
      </c>
      <c r="M614" s="140"/>
      <c r="N614" s="140" t="s">
        <v>192</v>
      </c>
      <c r="O614" s="140" t="s">
        <v>426</v>
      </c>
      <c r="Q614" s="137"/>
      <c r="R614" s="137"/>
      <c r="S614" s="137"/>
      <c r="T614" s="137"/>
    </row>
    <row r="615" spans="10:20">
      <c r="J615" s="55" t="s">
        <v>2152</v>
      </c>
      <c r="K615" s="91" t="str">
        <f t="shared" si="54"/>
        <v>e1223</v>
      </c>
      <c r="L615" s="18" t="str">
        <f t="shared" si="55"/>
        <v>Garanties individuelles de retraite supplémentaire - Article 39 du code général des impôts (hors indemnités de fin de carrière et préretraites)</v>
      </c>
      <c r="M615" s="140"/>
      <c r="N615" s="140" t="s">
        <v>192</v>
      </c>
      <c r="O615" s="140" t="s">
        <v>426</v>
      </c>
      <c r="Q615" s="137"/>
      <c r="R615" s="137"/>
      <c r="S615" s="137"/>
      <c r="T615" s="137"/>
    </row>
    <row r="616" spans="10:20">
      <c r="J616" s="55" t="s">
        <v>2153</v>
      </c>
      <c r="K616" s="91" t="str">
        <f t="shared" si="54"/>
        <v>e1224</v>
      </c>
      <c r="L616" s="18" t="str">
        <f t="shared" si="55"/>
        <v>Garanties individuelles de retraite supplémentaire - Article 82 du code général des impôts</v>
      </c>
      <c r="M616" s="140"/>
      <c r="N616" s="140" t="s">
        <v>192</v>
      </c>
      <c r="O616" s="140" t="s">
        <v>426</v>
      </c>
      <c r="Q616" s="137"/>
      <c r="R616" s="137"/>
      <c r="S616" s="137"/>
      <c r="T616" s="137"/>
    </row>
    <row r="617" spans="10:20">
      <c r="J617" s="55" t="s">
        <v>2154</v>
      </c>
      <c r="K617" s="91" t="str">
        <f t="shared" si="54"/>
        <v>e1225</v>
      </c>
      <c r="L617" s="18" t="str">
        <f t="shared" si="55"/>
        <v>Garanties individuelles de retraite supplémentaire - Article 83 du code général des impôts et PÈRE</v>
      </c>
      <c r="M617" s="140"/>
      <c r="N617" s="140" t="s">
        <v>192</v>
      </c>
      <c r="O617" s="140" t="s">
        <v>426</v>
      </c>
      <c r="Q617" s="137"/>
      <c r="R617" s="137"/>
      <c r="S617" s="137"/>
      <c r="T617" s="137"/>
    </row>
    <row r="618" spans="10:20">
      <c r="J618" s="55" t="s">
        <v>2155</v>
      </c>
      <c r="K618" s="91" t="str">
        <f t="shared" si="54"/>
        <v>e1226</v>
      </c>
      <c r="L618" s="18" t="str">
        <f t="shared" si="55"/>
        <v>Garanties individuelles de retraite supplémentaire - Autres contrats de retraite supplémentaire</v>
      </c>
      <c r="M618" s="140"/>
      <c r="N618" s="140" t="s">
        <v>192</v>
      </c>
      <c r="O618" s="140" t="s">
        <v>426</v>
      </c>
      <c r="Q618" s="137"/>
      <c r="R618" s="137"/>
      <c r="S618" s="137"/>
      <c r="T618" s="137"/>
    </row>
    <row r="619" spans="10:20">
      <c r="J619" s="55" t="s">
        <v>2156</v>
      </c>
      <c r="K619" s="91" t="str">
        <f t="shared" si="54"/>
        <v>e1227</v>
      </c>
      <c r="L619" s="18" t="str">
        <f t="shared" si="55"/>
        <v>Garanties individuelles - indemnités de fin de carrière</v>
      </c>
      <c r="M619" s="140"/>
      <c r="N619" s="140" t="s">
        <v>192</v>
      </c>
      <c r="O619" s="140" t="s">
        <v>426</v>
      </c>
      <c r="Q619" s="137"/>
      <c r="R619" s="137"/>
      <c r="S619" s="137"/>
      <c r="T619" s="137"/>
    </row>
    <row r="620" spans="10:20">
      <c r="J620" s="55" t="s">
        <v>2157</v>
      </c>
      <c r="K620" s="91" t="str">
        <f t="shared" si="54"/>
        <v>e1228</v>
      </c>
      <c r="L620" s="18" t="str">
        <f t="shared" si="55"/>
        <v>Garanties individuelles - préretraites</v>
      </c>
      <c r="M620" s="140"/>
      <c r="N620" s="140" t="s">
        <v>192</v>
      </c>
      <c r="O620" s="140" t="s">
        <v>426</v>
      </c>
      <c r="Q620" s="137"/>
      <c r="R620" s="137"/>
      <c r="S620" s="137"/>
      <c r="T620" s="137"/>
    </row>
    <row r="621" spans="10:20">
      <c r="J621" s="22" t="s">
        <v>2158</v>
      </c>
      <c r="K621" s="91" t="str">
        <f t="shared" si="54"/>
        <v>e1229</v>
      </c>
      <c r="L621" s="18" t="str">
        <f t="shared" si="55"/>
        <v>Garanties collectives de retraite supplémentaire, indemnités de fin de carrière et préretraite</v>
      </c>
      <c r="M621" s="140" t="s">
        <v>190</v>
      </c>
      <c r="N621" s="140" t="s">
        <v>192</v>
      </c>
      <c r="O621" s="140" t="s">
        <v>426</v>
      </c>
      <c r="Q621" s="137"/>
      <c r="R621" s="137"/>
      <c r="S621" s="137"/>
      <c r="T621" s="137"/>
    </row>
    <row r="622" spans="10:20">
      <c r="J622" s="55" t="s">
        <v>2159</v>
      </c>
      <c r="K622" s="91" t="str">
        <f t="shared" si="54"/>
        <v>e1230</v>
      </c>
      <c r="L622" s="18" t="str">
        <f t="shared" si="55"/>
        <v>Garanties collectives de retraite supplémentaire - Plan épargne retraite populaire (PERP)</v>
      </c>
      <c r="M622" s="140"/>
      <c r="N622" s="140" t="s">
        <v>192</v>
      </c>
      <c r="O622" s="140" t="s">
        <v>426</v>
      </c>
      <c r="Q622" s="137"/>
      <c r="R622" s="137"/>
      <c r="S622" s="137"/>
      <c r="T622" s="137"/>
    </row>
    <row r="623" spans="10:20">
      <c r="J623" s="55" t="s">
        <v>2160</v>
      </c>
      <c r="K623" s="91" t="str">
        <f t="shared" si="54"/>
        <v>e1231</v>
      </c>
      <c r="L623" s="18" t="str">
        <f t="shared" si="55"/>
        <v>Garanties collectives de retraite supplémentaire - Contrats detinés aux fonctionnaires et élus locaux (PREFON, COREM, CRH, FONPEL, CAREL…)</v>
      </c>
      <c r="M623" s="140"/>
      <c r="N623" s="140" t="s">
        <v>192</v>
      </c>
      <c r="O623" s="140" t="s">
        <v>426</v>
      </c>
      <c r="Q623" s="137"/>
      <c r="R623" s="137"/>
      <c r="S623" s="137"/>
      <c r="T623" s="137"/>
    </row>
    <row r="624" spans="10:20">
      <c r="J624" s="55" t="s">
        <v>2161</v>
      </c>
      <c r="K624" s="91" t="str">
        <f t="shared" si="54"/>
        <v>e1232</v>
      </c>
      <c r="L624" s="18" t="str">
        <f t="shared" si="55"/>
        <v>Garanties collectives de retraite supplémentaire - Retraite mutualiste du combattant (RMC)</v>
      </c>
      <c r="M624" s="140"/>
      <c r="N624" s="140" t="s">
        <v>192</v>
      </c>
      <c r="O624" s="140" t="s">
        <v>426</v>
      </c>
      <c r="Q624" s="137"/>
      <c r="R624" s="137"/>
      <c r="S624" s="137"/>
      <c r="T624" s="137"/>
    </row>
    <row r="625" spans="10:20">
      <c r="J625" s="55" t="s">
        <v>2162</v>
      </c>
      <c r="K625" s="91" t="str">
        <f t="shared" si="54"/>
        <v>e1233</v>
      </c>
      <c r="L625" s="18" t="str">
        <f t="shared" si="55"/>
        <v>Garanties collectives de retraite supplémentaire - Contrats Madelin et exploitants agricoles</v>
      </c>
      <c r="M625" s="140"/>
      <c r="N625" s="140" t="s">
        <v>192</v>
      </c>
      <c r="O625" s="140" t="s">
        <v>426</v>
      </c>
      <c r="Q625" s="137"/>
      <c r="R625" s="137"/>
      <c r="S625" s="137"/>
      <c r="T625" s="137"/>
    </row>
    <row r="626" spans="10:20">
      <c r="J626" s="55" t="s">
        <v>2163</v>
      </c>
      <c r="K626" s="91" t="str">
        <f t="shared" si="54"/>
        <v>e1234</v>
      </c>
      <c r="L626" s="18" t="str">
        <f t="shared" si="55"/>
        <v>Garanties collectives de retraite supplémentaire - Article 39 du code général des impôts (hors indemnités de fin de carrière et préretraites)</v>
      </c>
      <c r="M626" s="140"/>
      <c r="N626" s="140" t="s">
        <v>192</v>
      </c>
      <c r="O626" s="140" t="s">
        <v>426</v>
      </c>
      <c r="Q626" s="137"/>
      <c r="R626" s="137"/>
      <c r="S626" s="137"/>
      <c r="T626" s="137"/>
    </row>
    <row r="627" spans="10:20">
      <c r="J627" s="55" t="s">
        <v>2164</v>
      </c>
      <c r="K627" s="91" t="str">
        <f t="shared" si="54"/>
        <v>e1235</v>
      </c>
      <c r="L627" s="18" t="str">
        <f t="shared" si="55"/>
        <v>Garanties collectives de retraite supplémentaire - Article 82 du code général des impôts</v>
      </c>
      <c r="M627" s="140"/>
      <c r="N627" s="140" t="s">
        <v>192</v>
      </c>
      <c r="O627" s="140" t="s">
        <v>426</v>
      </c>
      <c r="Q627" s="137"/>
      <c r="R627" s="137"/>
      <c r="S627" s="137"/>
      <c r="T627" s="137"/>
    </row>
    <row r="628" spans="10:20">
      <c r="J628" s="55" t="s">
        <v>2165</v>
      </c>
      <c r="K628" s="91" t="str">
        <f t="shared" si="54"/>
        <v>e1236</v>
      </c>
      <c r="L628" s="18" t="str">
        <f t="shared" si="55"/>
        <v>Garanties collectives de retraite supplémentaire - Article 83 du code général des impôts et PÈRE</v>
      </c>
      <c r="M628" s="140"/>
      <c r="N628" s="140" t="s">
        <v>192</v>
      </c>
      <c r="O628" s="140" t="s">
        <v>426</v>
      </c>
      <c r="Q628" s="137"/>
      <c r="R628" s="137"/>
      <c r="S628" s="137"/>
      <c r="T628" s="137"/>
    </row>
    <row r="629" spans="10:20">
      <c r="J629" s="55" t="s">
        <v>2166</v>
      </c>
      <c r="K629" s="91" t="str">
        <f t="shared" si="54"/>
        <v>e1237</v>
      </c>
      <c r="L629" s="18" t="str">
        <f t="shared" si="55"/>
        <v>Garanties collectives de retraite supplémentaire - Autres contrats de retraite supplémentaire</v>
      </c>
      <c r="M629" s="140"/>
      <c r="N629" s="140" t="s">
        <v>192</v>
      </c>
      <c r="O629" s="140" t="s">
        <v>426</v>
      </c>
      <c r="Q629" s="137"/>
      <c r="R629" s="137"/>
      <c r="S629" s="137"/>
      <c r="T629" s="137"/>
    </row>
    <row r="630" spans="10:20">
      <c r="J630" s="55" t="s">
        <v>2167</v>
      </c>
      <c r="K630" s="91" t="str">
        <f t="shared" si="54"/>
        <v>e1238</v>
      </c>
      <c r="L630" s="18" t="str">
        <f t="shared" si="55"/>
        <v>Garanties collectives - indemnités de fin de carrière</v>
      </c>
      <c r="M630" s="140"/>
      <c r="N630" s="140" t="s">
        <v>192</v>
      </c>
      <c r="O630" s="140" t="s">
        <v>426</v>
      </c>
      <c r="Q630" s="137"/>
      <c r="R630" s="137"/>
      <c r="S630" s="137"/>
      <c r="T630" s="137"/>
    </row>
    <row r="631" spans="10:20">
      <c r="J631" s="55" t="s">
        <v>2168</v>
      </c>
      <c r="K631" s="91" t="str">
        <f t="shared" si="54"/>
        <v>e1239</v>
      </c>
      <c r="L631" s="18" t="str">
        <f t="shared" si="55"/>
        <v>Garanties collectives - préretraites</v>
      </c>
      <c r="M631" s="140"/>
      <c r="N631" s="140" t="s">
        <v>192</v>
      </c>
      <c r="O631" s="140" t="s">
        <v>426</v>
      </c>
      <c r="Q631" s="137"/>
      <c r="R631" s="137"/>
      <c r="S631" s="137"/>
      <c r="T631" s="137"/>
    </row>
    <row r="632" spans="10:20">
      <c r="J632" s="46" t="s">
        <v>2169</v>
      </c>
      <c r="K632" s="91" t="str">
        <f t="shared" si="54"/>
        <v>e1240</v>
      </c>
      <c r="L632" s="18" t="str">
        <f t="shared" si="55"/>
        <v>Garanties perte d'emploi - individuelles et collectives</v>
      </c>
      <c r="M632" s="140" t="s">
        <v>190</v>
      </c>
      <c r="N632" s="140" t="s">
        <v>192</v>
      </c>
      <c r="O632" s="140" t="s">
        <v>426</v>
      </c>
      <c r="Q632" s="137"/>
      <c r="R632" s="137"/>
      <c r="S632" s="137"/>
      <c r="T632" s="137"/>
    </row>
    <row r="633" spans="10:20">
      <c r="J633" s="22" t="s">
        <v>2170</v>
      </c>
      <c r="K633" s="91" t="str">
        <f t="shared" si="54"/>
        <v>e1241</v>
      </c>
      <c r="L633" s="18" t="str">
        <f t="shared" si="55"/>
        <v>Garanties individuelles de perte d'emploi</v>
      </c>
      <c r="M633" s="140" t="s">
        <v>190</v>
      </c>
      <c r="N633" s="140" t="s">
        <v>192</v>
      </c>
      <c r="O633" s="140" t="s">
        <v>426</v>
      </c>
      <c r="Q633" s="137"/>
      <c r="R633" s="137"/>
      <c r="S633" s="137"/>
      <c r="T633" s="137"/>
    </row>
    <row r="634" spans="10:20">
      <c r="J634" s="55" t="s">
        <v>2171</v>
      </c>
      <c r="K634" s="91" t="str">
        <f t="shared" si="54"/>
        <v>e1242</v>
      </c>
      <c r="L634" s="18" t="str">
        <f t="shared" si="55"/>
        <v>Garanties individuelles de perte d'emploi - garanties des contrats TNS Madelin</v>
      </c>
      <c r="M634" s="140"/>
      <c r="N634" s="140" t="s">
        <v>192</v>
      </c>
      <c r="O634" s="140" t="s">
        <v>426</v>
      </c>
      <c r="P634" s="137"/>
      <c r="Q634" s="137"/>
      <c r="R634" s="137"/>
      <c r="S634" s="137"/>
      <c r="T634" s="137"/>
    </row>
    <row r="635" spans="10:20">
      <c r="J635" s="55" t="s">
        <v>2172</v>
      </c>
      <c r="K635" s="91" t="str">
        <f t="shared" si="54"/>
        <v>e1243</v>
      </c>
      <c r="L635" s="18" t="str">
        <f t="shared" si="55"/>
        <v>Garanties individuelles de perte d'emploi - autres garanties</v>
      </c>
      <c r="M635" s="140"/>
      <c r="N635" s="140" t="s">
        <v>192</v>
      </c>
      <c r="O635" s="140" t="s">
        <v>426</v>
      </c>
      <c r="P635" s="137"/>
      <c r="Q635" s="141"/>
      <c r="R635" s="141"/>
      <c r="S635" s="140"/>
      <c r="T635" s="137"/>
    </row>
    <row r="636" spans="10:20">
      <c r="J636" s="22" t="s">
        <v>2173</v>
      </c>
      <c r="K636" s="91" t="str">
        <f t="shared" ref="K636:K642" si="56">VLOOKUP(J636,$A$1:$I$311,2,FALSE)</f>
        <v>e1244</v>
      </c>
      <c r="L636" s="18" t="str">
        <f t="shared" ref="L636:L642" si="57">J636</f>
        <v>Garanties collectives de perte d'emploi</v>
      </c>
      <c r="M636" s="140" t="s">
        <v>190</v>
      </c>
      <c r="N636" s="140" t="s">
        <v>192</v>
      </c>
      <c r="O636" s="140" t="s">
        <v>426</v>
      </c>
      <c r="P636" s="137"/>
      <c r="Q636" s="141"/>
      <c r="R636" s="141"/>
      <c r="S636" s="140"/>
      <c r="T636" s="137"/>
    </row>
    <row r="637" spans="10:20">
      <c r="J637" s="55" t="s">
        <v>2174</v>
      </c>
      <c r="K637" s="91" t="str">
        <f t="shared" si="56"/>
        <v>e1245</v>
      </c>
      <c r="L637" s="18" t="str">
        <f t="shared" si="57"/>
        <v>Garanties collectives de perte d'emploi - garanties des contrats TNS Madelin</v>
      </c>
      <c r="M637" s="140"/>
      <c r="N637" s="140" t="s">
        <v>192</v>
      </c>
      <c r="O637" s="140" t="s">
        <v>426</v>
      </c>
      <c r="P637" s="137"/>
      <c r="Q637" s="141"/>
      <c r="R637" s="141"/>
      <c r="S637" s="140"/>
      <c r="T637" s="137"/>
    </row>
    <row r="638" spans="10:20">
      <c r="J638" s="55" t="s">
        <v>2175</v>
      </c>
      <c r="K638" s="91" t="str">
        <f t="shared" si="56"/>
        <v>e1246</v>
      </c>
      <c r="L638" s="18" t="str">
        <f t="shared" si="57"/>
        <v>Garanties collectives de perte d'emploi - autres garanties</v>
      </c>
      <c r="M638" s="140"/>
      <c r="N638" s="140" t="s">
        <v>192</v>
      </c>
      <c r="O638" s="140" t="s">
        <v>426</v>
      </c>
      <c r="P638" s="137"/>
      <c r="Q638" s="141"/>
      <c r="R638" s="141"/>
      <c r="S638" s="140"/>
      <c r="T638" s="137"/>
    </row>
    <row r="639" spans="10:20">
      <c r="J639" s="46" t="s">
        <v>2176</v>
      </c>
      <c r="K639" s="91" t="str">
        <f t="shared" si="56"/>
        <v>e1247</v>
      </c>
      <c r="L639" s="18" t="str">
        <f t="shared" si="57"/>
        <v>Garanties famille - individuelles et collectives</v>
      </c>
      <c r="M639" s="140" t="s">
        <v>190</v>
      </c>
      <c r="N639" s="140" t="s">
        <v>192</v>
      </c>
      <c r="O639" s="140" t="s">
        <v>426</v>
      </c>
      <c r="P639" s="137"/>
      <c r="Q639" s="141"/>
      <c r="R639" s="141"/>
      <c r="S639" s="140"/>
      <c r="T639" s="137"/>
    </row>
    <row r="640" spans="10:20">
      <c r="J640" s="22" t="s">
        <v>2177</v>
      </c>
      <c r="K640" s="91" t="str">
        <f t="shared" si="56"/>
        <v>e1248</v>
      </c>
      <c r="L640" s="18" t="str">
        <f t="shared" si="57"/>
        <v>Garanties individuelles famille</v>
      </c>
      <c r="M640" s="140"/>
      <c r="N640" s="140" t="s">
        <v>192</v>
      </c>
      <c r="O640" s="140" t="s">
        <v>426</v>
      </c>
      <c r="P640" s="137"/>
      <c r="Q640" s="141"/>
      <c r="R640" s="141"/>
      <c r="S640" s="140"/>
      <c r="T640" s="137"/>
    </row>
    <row r="641" spans="10:20">
      <c r="J641" s="22" t="s">
        <v>2178</v>
      </c>
      <c r="K641" s="91" t="str">
        <f t="shared" si="56"/>
        <v>e1249</v>
      </c>
      <c r="L641" s="18" t="str">
        <f t="shared" si="57"/>
        <v>Garanties collectives famille</v>
      </c>
      <c r="M641" s="140"/>
      <c r="N641" s="140" t="s">
        <v>192</v>
      </c>
      <c r="O641" s="140" t="s">
        <v>426</v>
      </c>
      <c r="P641" s="137"/>
      <c r="Q641" s="141"/>
      <c r="R641" s="141"/>
      <c r="S641" s="140"/>
      <c r="T641" s="137"/>
    </row>
    <row r="642" spans="10:20">
      <c r="J642" s="46" t="s">
        <v>2179</v>
      </c>
      <c r="K642" s="91" t="str">
        <f t="shared" si="56"/>
        <v>e1250</v>
      </c>
      <c r="L642" s="18" t="str">
        <f t="shared" si="57"/>
        <v>Garanties hors du champ des risques sociaux</v>
      </c>
      <c r="M642" s="140"/>
      <c r="N642" s="140" t="s">
        <v>192</v>
      </c>
      <c r="O642" s="140" t="s">
        <v>426</v>
      </c>
      <c r="P642" s="137"/>
      <c r="Q642" s="141"/>
      <c r="R642" s="141"/>
      <c r="S642" s="140"/>
      <c r="T642" s="137"/>
    </row>
    <row r="643" spans="10:20">
      <c r="J643" s="54" t="s">
        <v>2656</v>
      </c>
      <c r="K643" s="20"/>
      <c r="L643" s="12"/>
      <c r="M643" s="141"/>
      <c r="N643" s="141"/>
      <c r="O643" s="141" t="s">
        <v>426</v>
      </c>
      <c r="P643" s="137"/>
      <c r="Q643" s="141" t="s">
        <v>1962</v>
      </c>
      <c r="R643" s="141" t="s">
        <v>2577</v>
      </c>
      <c r="S643" s="140"/>
      <c r="T643" s="137"/>
    </row>
    <row r="644" spans="10:20">
      <c r="J644" s="10" t="s">
        <v>244</v>
      </c>
      <c r="K644" s="20" t="str">
        <f t="shared" ref="K644:K652" si="58">VLOOKUP(J644,$A$1:$I$311,2,FALSE)</f>
        <v>x0</v>
      </c>
      <c r="L644" s="12" t="str">
        <f t="shared" ref="L644:L652" si="59">J644</f>
        <v>Total/NA</v>
      </c>
      <c r="M644" s="141" t="s">
        <v>190</v>
      </c>
      <c r="N644" s="141"/>
      <c r="O644" s="141" t="s">
        <v>243</v>
      </c>
      <c r="P644" s="137"/>
      <c r="S644" s="140"/>
      <c r="T644" s="137"/>
    </row>
    <row r="645" spans="10:20">
      <c r="J645" s="11" t="s">
        <v>2578</v>
      </c>
      <c r="K645" s="20" t="str">
        <f t="shared" si="58"/>
        <v>e1275</v>
      </c>
      <c r="L645" s="12" t="str">
        <f t="shared" si="59"/>
        <v>Contrats emprunteurs - garanties individuelles (Total)</v>
      </c>
      <c r="M645" s="141" t="s">
        <v>190</v>
      </c>
      <c r="N645" s="141" t="s">
        <v>192</v>
      </c>
      <c r="O645" s="141" t="s">
        <v>426</v>
      </c>
      <c r="P645" s="137"/>
      <c r="Q645" s="137"/>
      <c r="R645" s="137"/>
      <c r="S645" s="137"/>
      <c r="T645" s="137"/>
    </row>
    <row r="646" spans="10:20">
      <c r="J646" s="165" t="s">
        <v>317</v>
      </c>
      <c r="K646" s="20" t="str">
        <f t="shared" si="58"/>
        <v>e916</v>
      </c>
      <c r="L646" s="12" t="str">
        <f t="shared" si="59"/>
        <v>Autres garanties [202]</v>
      </c>
      <c r="M646" s="141"/>
      <c r="N646" s="141" t="s">
        <v>192</v>
      </c>
      <c r="O646" s="141" t="s">
        <v>426</v>
      </c>
      <c r="P646" s="137"/>
      <c r="Q646" s="137"/>
      <c r="R646" s="137"/>
      <c r="S646" s="137"/>
      <c r="T646" s="137"/>
    </row>
    <row r="647" spans="10:20">
      <c r="J647" s="165" t="s">
        <v>2115</v>
      </c>
      <c r="K647" s="20" t="str">
        <f t="shared" si="58"/>
        <v>e1093</v>
      </c>
      <c r="L647" s="12" t="str">
        <f t="shared" si="59"/>
        <v>Garanties individuelles décès et invalidité avec perte totale et irréversible d'autonomie (PTIA)</v>
      </c>
      <c r="M647" s="141"/>
      <c r="N647" s="141" t="s">
        <v>192</v>
      </c>
      <c r="O647" s="141" t="s">
        <v>426</v>
      </c>
      <c r="P647" s="137"/>
      <c r="Q647" s="137"/>
      <c r="R647" s="137"/>
      <c r="S647" s="137"/>
      <c r="T647" s="137"/>
    </row>
    <row r="648" spans="10:20">
      <c r="J648" s="165" t="s">
        <v>2170</v>
      </c>
      <c r="K648" s="20" t="str">
        <f t="shared" si="58"/>
        <v>e1241</v>
      </c>
      <c r="L648" s="12" t="str">
        <f t="shared" si="59"/>
        <v>Garanties individuelles de perte d'emploi</v>
      </c>
      <c r="M648" s="141"/>
      <c r="N648" s="141" t="s">
        <v>192</v>
      </c>
      <c r="O648" s="141" t="s">
        <v>426</v>
      </c>
      <c r="P648" s="137"/>
      <c r="Q648" s="137"/>
      <c r="R648" s="137"/>
      <c r="S648" s="137"/>
      <c r="T648" s="137"/>
    </row>
    <row r="649" spans="10:20">
      <c r="J649" s="11" t="s">
        <v>2579</v>
      </c>
      <c r="K649" s="20" t="str">
        <f t="shared" si="58"/>
        <v>e1276</v>
      </c>
      <c r="L649" s="12" t="str">
        <f t="shared" si="59"/>
        <v>Contrats emprunteurs - garanties collectives (Total)</v>
      </c>
      <c r="M649" s="141" t="s">
        <v>190</v>
      </c>
      <c r="N649" s="141" t="s">
        <v>192</v>
      </c>
      <c r="O649" s="141" t="s">
        <v>426</v>
      </c>
      <c r="P649" s="137"/>
      <c r="Q649" s="137"/>
      <c r="R649" s="137"/>
      <c r="S649" s="137"/>
      <c r="T649" s="137"/>
    </row>
    <row r="650" spans="10:20">
      <c r="J650" s="165" t="s">
        <v>321</v>
      </c>
      <c r="K650" s="20" t="str">
        <f t="shared" si="58"/>
        <v>e915</v>
      </c>
      <c r="L650" s="12" t="str">
        <f t="shared" si="59"/>
        <v>Autres garanties (dont incap. Inval) [212]</v>
      </c>
      <c r="M650" s="141"/>
      <c r="N650" s="141" t="s">
        <v>192</v>
      </c>
      <c r="O650" s="141" t="s">
        <v>426</v>
      </c>
      <c r="P650" s="137"/>
      <c r="Q650" s="137"/>
      <c r="R650" s="137"/>
      <c r="S650" s="137"/>
      <c r="T650" s="137"/>
    </row>
    <row r="651" spans="10:20">
      <c r="J651" s="165" t="s">
        <v>2134</v>
      </c>
      <c r="K651" s="20" t="str">
        <f t="shared" si="58"/>
        <v>e1205</v>
      </c>
      <c r="L651" s="12" t="str">
        <f t="shared" si="59"/>
        <v>Garanties collectives décès et invalidité avec perte totale et irréversible d'autonomie (PTIA)</v>
      </c>
      <c r="M651" s="141"/>
      <c r="N651" s="141" t="s">
        <v>192</v>
      </c>
      <c r="O651" s="141" t="s">
        <v>426</v>
      </c>
      <c r="P651" s="137"/>
      <c r="Q651" s="137"/>
      <c r="R651" s="137"/>
      <c r="S651" s="137"/>
      <c r="T651" s="137"/>
    </row>
    <row r="652" spans="10:20">
      <c r="J652" s="165" t="s">
        <v>2173</v>
      </c>
      <c r="K652" s="20" t="str">
        <f t="shared" si="58"/>
        <v>e1244</v>
      </c>
      <c r="L652" s="12" t="str">
        <f t="shared" si="59"/>
        <v>Garanties collectives de perte d'emploi</v>
      </c>
      <c r="M652" s="141"/>
      <c r="N652" s="141" t="s">
        <v>192</v>
      </c>
      <c r="O652" s="141" t="s">
        <v>426</v>
      </c>
      <c r="P652" s="137"/>
      <c r="Q652" s="137"/>
      <c r="R652" s="137"/>
      <c r="S652" s="137"/>
      <c r="T652" s="137"/>
    </row>
    <row r="653" spans="10:20">
      <c r="J653" s="42" t="s">
        <v>2745</v>
      </c>
      <c r="K653" s="91"/>
      <c r="L653" s="18"/>
      <c r="M653" s="140"/>
      <c r="N653" s="141"/>
      <c r="O653" s="141" t="s">
        <v>426</v>
      </c>
      <c r="P653" s="137"/>
      <c r="Q653" s="141" t="s">
        <v>1962</v>
      </c>
      <c r="R653" s="141" t="s">
        <v>2777</v>
      </c>
      <c r="S653" s="137"/>
      <c r="T653" s="137"/>
    </row>
    <row r="654" spans="10:20">
      <c r="J654" s="52" t="s">
        <v>244</v>
      </c>
      <c r="K654" s="91" t="str">
        <f t="shared" ref="K654:K685" si="60">VLOOKUP(J654,$A$1:$I$311,2,FALSE)</f>
        <v>x0</v>
      </c>
      <c r="L654" s="18" t="str">
        <f t="shared" ref="L654:L717" si="61">J654</f>
        <v>Total/NA</v>
      </c>
      <c r="M654" s="140" t="s">
        <v>190</v>
      </c>
      <c r="N654" s="140"/>
      <c r="O654" s="137" t="s">
        <v>243</v>
      </c>
      <c r="P654" s="137"/>
      <c r="Q654" s="137"/>
      <c r="R654" s="137"/>
      <c r="S654" s="137"/>
      <c r="T654" s="137"/>
    </row>
    <row r="655" spans="10:20">
      <c r="J655" s="46" t="s">
        <v>2036</v>
      </c>
      <c r="K655" s="91" t="str">
        <f t="shared" si="60"/>
        <v>e1053</v>
      </c>
      <c r="L655" s="18" t="str">
        <f t="shared" si="61"/>
        <v>Garanties dans le champ des risques sociaux</v>
      </c>
      <c r="M655" s="140" t="s">
        <v>190</v>
      </c>
      <c r="N655" s="140" t="s">
        <v>192</v>
      </c>
      <c r="O655" s="140" t="s">
        <v>426</v>
      </c>
      <c r="P655" s="137"/>
      <c r="Q655" s="137"/>
      <c r="R655" s="137"/>
      <c r="S655" s="137"/>
      <c r="T655" s="137"/>
    </row>
    <row r="656" spans="10:20">
      <c r="J656" s="22" t="s">
        <v>2038</v>
      </c>
      <c r="K656" s="91" t="str">
        <f t="shared" si="60"/>
        <v>e1054</v>
      </c>
      <c r="L656" s="18" t="str">
        <f t="shared" si="61"/>
        <v>Garanties frais de soins individuelles et collectives [201-211]</v>
      </c>
      <c r="M656" s="140" t="s">
        <v>190</v>
      </c>
      <c r="N656" s="140" t="s">
        <v>192</v>
      </c>
      <c r="O656" s="140" t="s">
        <v>426</v>
      </c>
      <c r="P656" s="137"/>
      <c r="Q656" s="137"/>
      <c r="R656" s="137"/>
      <c r="S656" s="137"/>
      <c r="T656" s="137"/>
    </row>
    <row r="657" spans="10:20">
      <c r="J657" s="55" t="s">
        <v>316</v>
      </c>
      <c r="K657" s="91" t="str">
        <f t="shared" si="60"/>
        <v>e962</v>
      </c>
      <c r="L657" s="18" t="str">
        <f t="shared" si="61"/>
        <v>Garanties frais de soins [201]</v>
      </c>
      <c r="M657" s="140" t="s">
        <v>190</v>
      </c>
      <c r="N657" s="140" t="s">
        <v>192</v>
      </c>
      <c r="O657" s="140" t="s">
        <v>426</v>
      </c>
      <c r="P657" s="137"/>
      <c r="Q657" s="137"/>
      <c r="R657" s="137"/>
      <c r="S657" s="137"/>
      <c r="T657" s="137"/>
    </row>
    <row r="658" spans="10:20">
      <c r="J658" s="69" t="s">
        <v>2040</v>
      </c>
      <c r="K658" s="91" t="str">
        <f t="shared" si="60"/>
        <v>e1055</v>
      </c>
      <c r="L658" s="18" t="str">
        <f t="shared" si="61"/>
        <v>Garanties individuelles frais de soins - contrats responsables</v>
      </c>
      <c r="M658" s="140"/>
      <c r="N658" s="140" t="s">
        <v>192</v>
      </c>
      <c r="O658" s="140" t="s">
        <v>426</v>
      </c>
      <c r="P658" s="137"/>
      <c r="Q658" s="137"/>
      <c r="R658" s="137"/>
      <c r="S658" s="137"/>
      <c r="T658" s="137"/>
    </row>
    <row r="659" spans="10:20">
      <c r="J659" s="69" t="s">
        <v>2042</v>
      </c>
      <c r="K659" s="91" t="str">
        <f t="shared" si="60"/>
        <v>e1056</v>
      </c>
      <c r="L659" s="18" t="str">
        <f t="shared" si="61"/>
        <v>Garanties individuelles frais de soins - hors contrats responsables</v>
      </c>
      <c r="M659" s="140"/>
      <c r="N659" s="140" t="s">
        <v>192</v>
      </c>
      <c r="O659" s="140" t="s">
        <v>426</v>
      </c>
      <c r="P659" s="137"/>
      <c r="Q659" s="137"/>
      <c r="R659" s="137"/>
      <c r="S659" s="137"/>
      <c r="T659" s="137"/>
    </row>
    <row r="660" spans="10:20">
      <c r="J660" s="55" t="s">
        <v>320</v>
      </c>
      <c r="K660" s="91" t="str">
        <f t="shared" si="60"/>
        <v>e963</v>
      </c>
      <c r="L660" s="18" t="str">
        <f t="shared" si="61"/>
        <v>Garanties frais de soins [211]</v>
      </c>
      <c r="M660" s="140" t="s">
        <v>190</v>
      </c>
      <c r="N660" s="140" t="s">
        <v>192</v>
      </c>
      <c r="O660" s="140" t="s">
        <v>426</v>
      </c>
      <c r="P660" s="137"/>
      <c r="Q660" s="137"/>
      <c r="R660" s="137"/>
      <c r="S660" s="137"/>
      <c r="T660" s="137"/>
    </row>
    <row r="661" spans="10:20">
      <c r="J661" s="69" t="s">
        <v>2044</v>
      </c>
      <c r="K661" s="91" t="str">
        <f t="shared" si="60"/>
        <v>e1057</v>
      </c>
      <c r="L661" s="18" t="str">
        <f t="shared" si="61"/>
        <v>Garanties collectives frais de soins - contrats responsables</v>
      </c>
      <c r="M661" s="140"/>
      <c r="N661" s="140" t="s">
        <v>192</v>
      </c>
      <c r="O661" s="140" t="s">
        <v>426</v>
      </c>
      <c r="P661" s="137"/>
      <c r="Q661" s="137"/>
      <c r="R661" s="137"/>
      <c r="S661" s="137"/>
      <c r="T661" s="137"/>
    </row>
    <row r="662" spans="10:20">
      <c r="J662" s="69" t="s">
        <v>2046</v>
      </c>
      <c r="K662" s="91" t="str">
        <f t="shared" si="60"/>
        <v>e1058</v>
      </c>
      <c r="L662" s="18" t="str">
        <f t="shared" si="61"/>
        <v>Garanties collectives frais de soins - hors contrats responsables</v>
      </c>
      <c r="M662" s="140"/>
      <c r="N662" s="140" t="s">
        <v>192</v>
      </c>
      <c r="O662" s="140" t="s">
        <v>426</v>
      </c>
      <c r="P662" s="137"/>
      <c r="Q662" s="137"/>
      <c r="R662" s="137"/>
      <c r="S662" s="137"/>
      <c r="T662" s="137"/>
    </row>
    <row r="663" spans="10:20">
      <c r="J663" s="22" t="s">
        <v>2048</v>
      </c>
      <c r="K663" s="91" t="str">
        <f t="shared" si="60"/>
        <v>e1059</v>
      </c>
      <c r="L663" s="18" t="str">
        <f t="shared" si="61"/>
        <v>Garanties autres dommages corporels individuelles et collectives [202-212]</v>
      </c>
      <c r="M663" s="140"/>
      <c r="N663" s="140" t="s">
        <v>192</v>
      </c>
      <c r="O663" s="140" t="s">
        <v>426</v>
      </c>
      <c r="P663" s="137"/>
      <c r="Q663" s="137"/>
      <c r="R663" s="137"/>
      <c r="S663" s="137"/>
      <c r="T663" s="137"/>
    </row>
    <row r="664" spans="10:20">
      <c r="J664" s="55" t="s">
        <v>317</v>
      </c>
      <c r="K664" s="91" t="str">
        <f t="shared" si="60"/>
        <v>e916</v>
      </c>
      <c r="L664" s="18" t="str">
        <f t="shared" si="61"/>
        <v>Autres garanties [202]</v>
      </c>
      <c r="M664" s="140" t="s">
        <v>190</v>
      </c>
      <c r="N664" s="140" t="s">
        <v>192</v>
      </c>
      <c r="O664" s="140" t="s">
        <v>426</v>
      </c>
      <c r="P664" s="137"/>
      <c r="Q664" s="137"/>
      <c r="R664" s="137"/>
      <c r="S664" s="137"/>
      <c r="T664" s="137"/>
    </row>
    <row r="665" spans="10:20">
      <c r="J665" s="69" t="s">
        <v>2050</v>
      </c>
      <c r="K665" s="91" t="str">
        <f t="shared" si="60"/>
        <v>e1060</v>
      </c>
      <c r="L665" s="18" t="str">
        <f t="shared" si="61"/>
        <v>Garanties individuelles incapacité de travail indemnités journalières</v>
      </c>
      <c r="M665" s="140" t="s">
        <v>190</v>
      </c>
      <c r="N665" s="140" t="s">
        <v>192</v>
      </c>
      <c r="O665" s="140" t="s">
        <v>426</v>
      </c>
      <c r="P665" s="137"/>
      <c r="Q665" s="137"/>
      <c r="R665" s="137"/>
      <c r="S665" s="137"/>
      <c r="T665" s="137"/>
    </row>
    <row r="666" spans="10:20">
      <c r="J666" s="70" t="s">
        <v>2052</v>
      </c>
      <c r="K666" s="91" t="str">
        <f t="shared" si="60"/>
        <v>e1061</v>
      </c>
      <c r="L666" s="18" t="str">
        <f t="shared" si="61"/>
        <v>Garanties individuelles incapacité de travail indemnités journalières - pour maladie</v>
      </c>
      <c r="M666" s="140"/>
      <c r="N666" s="140" t="s">
        <v>192</v>
      </c>
      <c r="O666" s="140" t="s">
        <v>426</v>
      </c>
      <c r="P666" s="137"/>
      <c r="Q666" s="137"/>
      <c r="R666" s="137"/>
      <c r="S666" s="137"/>
      <c r="T666" s="137"/>
    </row>
    <row r="667" spans="10:20">
      <c r="J667" s="70" t="s">
        <v>2054</v>
      </c>
      <c r="K667" s="91" t="str">
        <f t="shared" si="60"/>
        <v>e1062</v>
      </c>
      <c r="L667" s="18" t="str">
        <f t="shared" si="61"/>
        <v>Garanties individuelles incapacité de travail indemnités journalières - pour maternité</v>
      </c>
      <c r="M667" s="140"/>
      <c r="N667" s="140" t="s">
        <v>192</v>
      </c>
      <c r="O667" s="140" t="s">
        <v>426</v>
      </c>
      <c r="P667" s="137"/>
      <c r="Q667" s="137"/>
      <c r="R667" s="137"/>
      <c r="S667" s="137"/>
      <c r="T667" s="137"/>
    </row>
    <row r="668" spans="10:20">
      <c r="J668" s="70" t="s">
        <v>2056</v>
      </c>
      <c r="K668" s="91" t="str">
        <f t="shared" si="60"/>
        <v>e1063</v>
      </c>
      <c r="L668" s="18" t="str">
        <f t="shared" si="61"/>
        <v>Garanties individuelles incapacité de travail indemnités journalières - pour accident du travail ou maladie professionnelle</v>
      </c>
      <c r="M668" s="140"/>
      <c r="N668" s="140" t="s">
        <v>192</v>
      </c>
      <c r="O668" s="140" t="s">
        <v>426</v>
      </c>
      <c r="P668" s="137"/>
      <c r="Q668" s="137"/>
      <c r="R668" s="137"/>
      <c r="S668" s="137"/>
      <c r="T668" s="137"/>
    </row>
    <row r="669" spans="10:20">
      <c r="J669" s="69" t="s">
        <v>2350</v>
      </c>
      <c r="K669" s="91" t="str">
        <f t="shared" si="60"/>
        <v>e1064</v>
      </c>
      <c r="L669" s="18" t="str">
        <f t="shared" si="61"/>
        <v>Garanties individuelles invalidité</v>
      </c>
      <c r="M669" s="140" t="s">
        <v>190</v>
      </c>
      <c r="N669" s="140" t="s">
        <v>192</v>
      </c>
      <c r="O669" s="140" t="s">
        <v>426</v>
      </c>
      <c r="P669" s="137"/>
      <c r="Q669" s="137"/>
      <c r="R669" s="137"/>
      <c r="S669" s="137"/>
      <c r="T669" s="137"/>
    </row>
    <row r="670" spans="10:20">
      <c r="J670" s="70" t="s">
        <v>2059</v>
      </c>
      <c r="K670" s="91" t="str">
        <f t="shared" si="60"/>
        <v>e1065</v>
      </c>
      <c r="L670" s="18" t="str">
        <f t="shared" si="61"/>
        <v>Garanties individuelles invalidité - avec versement d'une rente</v>
      </c>
      <c r="M670" s="140"/>
      <c r="N670" s="140" t="s">
        <v>192</v>
      </c>
      <c r="O670" s="140" t="s">
        <v>426</v>
      </c>
      <c r="P670" s="137"/>
      <c r="Q670" s="137"/>
      <c r="R670" s="137"/>
      <c r="S670" s="137"/>
      <c r="T670" s="137"/>
    </row>
    <row r="671" spans="10:20">
      <c r="J671" s="70" t="s">
        <v>2061</v>
      </c>
      <c r="K671" s="91" t="str">
        <f t="shared" si="60"/>
        <v>e1066</v>
      </c>
      <c r="L671" s="18" t="str">
        <f t="shared" si="61"/>
        <v>Garanties individuelles invalidité - avec versement d'un capital</v>
      </c>
      <c r="M671" s="140"/>
      <c r="N671" s="140" t="s">
        <v>192</v>
      </c>
      <c r="O671" s="140" t="s">
        <v>426</v>
      </c>
      <c r="P671" s="137"/>
      <c r="Q671" s="137"/>
      <c r="R671" s="137"/>
      <c r="S671" s="137"/>
      <c r="T671" s="137"/>
    </row>
    <row r="672" spans="10:20">
      <c r="J672" s="69" t="s">
        <v>2063</v>
      </c>
      <c r="K672" s="91" t="str">
        <f t="shared" si="60"/>
        <v>e1067</v>
      </c>
      <c r="L672" s="18" t="str">
        <f t="shared" si="61"/>
        <v>Garanties individuelles dépendance à titre principal</v>
      </c>
      <c r="M672" s="140" t="s">
        <v>190</v>
      </c>
      <c r="N672" s="140" t="s">
        <v>192</v>
      </c>
      <c r="O672" s="140" t="s">
        <v>426</v>
      </c>
      <c r="P672" s="137"/>
      <c r="Q672" s="137"/>
      <c r="R672" s="137"/>
      <c r="S672" s="137"/>
    </row>
    <row r="673" spans="10:19">
      <c r="J673" s="70" t="s">
        <v>2065</v>
      </c>
      <c r="K673" s="91" t="str">
        <f t="shared" si="60"/>
        <v>e1068</v>
      </c>
      <c r="L673" s="18" t="str">
        <f t="shared" si="61"/>
        <v>Garanties individuelles dépendance à titre principal - garanties annuelles sans maintien de couverture</v>
      </c>
      <c r="M673" s="140"/>
      <c r="N673" s="140" t="s">
        <v>192</v>
      </c>
      <c r="O673" s="140" t="s">
        <v>426</v>
      </c>
      <c r="P673" s="137"/>
      <c r="Q673" s="137"/>
      <c r="R673" s="137"/>
      <c r="S673" s="137"/>
    </row>
    <row r="674" spans="10:19">
      <c r="J674" s="70" t="s">
        <v>2067</v>
      </c>
      <c r="K674" s="91" t="str">
        <f t="shared" si="60"/>
        <v>e1069</v>
      </c>
      <c r="L674" s="18" t="str">
        <f t="shared" si="61"/>
        <v>Garanties individuelles dépendance à titre principal - garanties annuelles avec maintien de couverture</v>
      </c>
      <c r="M674" s="140"/>
      <c r="N674" s="140" t="s">
        <v>192</v>
      </c>
      <c r="O674" s="140" t="s">
        <v>426</v>
      </c>
      <c r="P674" s="137"/>
      <c r="Q674" s="137"/>
      <c r="R674" s="137"/>
      <c r="S674" s="137"/>
    </row>
    <row r="675" spans="10:19">
      <c r="J675" s="70" t="s">
        <v>2069</v>
      </c>
      <c r="K675" s="91" t="str">
        <f t="shared" si="60"/>
        <v>e1070</v>
      </c>
      <c r="L675" s="18" t="str">
        <f t="shared" si="61"/>
        <v>Garanties individuelles dépendance à titre principal - garanties viagères</v>
      </c>
      <c r="M675" s="140"/>
      <c r="N675" s="140" t="s">
        <v>192</v>
      </c>
      <c r="O675" s="140" t="s">
        <v>426</v>
      </c>
      <c r="P675" s="137"/>
      <c r="Q675" s="137"/>
      <c r="R675" s="137"/>
      <c r="S675" s="137"/>
    </row>
    <row r="676" spans="10:19">
      <c r="J676" s="69" t="s">
        <v>2071</v>
      </c>
      <c r="K676" s="91" t="str">
        <f t="shared" si="60"/>
        <v>e1071</v>
      </c>
      <c r="L676" s="18" t="str">
        <f t="shared" si="61"/>
        <v>Garanties individuelles dépendance à titre accessoire</v>
      </c>
      <c r="M676" s="140" t="s">
        <v>190</v>
      </c>
      <c r="N676" s="140" t="s">
        <v>192</v>
      </c>
      <c r="O676" s="140" t="s">
        <v>426</v>
      </c>
      <c r="P676" s="137"/>
      <c r="Q676" s="137"/>
      <c r="R676" s="137"/>
      <c r="S676" s="137"/>
    </row>
    <row r="677" spans="10:19">
      <c r="J677" s="70" t="s">
        <v>2073</v>
      </c>
      <c r="K677" s="91" t="str">
        <f t="shared" si="60"/>
        <v>e1072</v>
      </c>
      <c r="L677" s="18" t="str">
        <f t="shared" si="61"/>
        <v>Garanties individuelles dépendance à titre accessoire - garanties annuelles sans maintien de couverture</v>
      </c>
      <c r="M677" s="140"/>
      <c r="N677" s="140" t="s">
        <v>192</v>
      </c>
      <c r="O677" s="140" t="s">
        <v>426</v>
      </c>
      <c r="P677" s="137"/>
      <c r="Q677" s="137"/>
      <c r="R677" s="137"/>
      <c r="S677" s="137"/>
    </row>
    <row r="678" spans="10:19">
      <c r="J678" s="70" t="s">
        <v>2075</v>
      </c>
      <c r="K678" s="91" t="str">
        <f t="shared" si="60"/>
        <v>e1073</v>
      </c>
      <c r="L678" s="18" t="str">
        <f t="shared" si="61"/>
        <v>Garanties individuelles dépendance à titre accessoire - garanties annuelles avec maintien de couverture</v>
      </c>
      <c r="M678" s="140"/>
      <c r="N678" s="140" t="s">
        <v>192</v>
      </c>
      <c r="O678" s="140" t="s">
        <v>426</v>
      </c>
      <c r="P678" s="137"/>
      <c r="Q678" s="137"/>
      <c r="R678" s="137"/>
      <c r="S678" s="137"/>
    </row>
    <row r="679" spans="10:19">
      <c r="J679" s="70" t="s">
        <v>2077</v>
      </c>
      <c r="K679" s="91" t="str">
        <f t="shared" si="60"/>
        <v>e1074</v>
      </c>
      <c r="L679" s="18" t="str">
        <f t="shared" si="61"/>
        <v>Garanties individuelles dépendance à titre accessoire - garanties viagères</v>
      </c>
      <c r="M679" s="140"/>
      <c r="N679" s="140" t="s">
        <v>192</v>
      </c>
      <c r="O679" s="140" t="s">
        <v>426</v>
      </c>
      <c r="P679" s="141"/>
      <c r="Q679" s="137"/>
      <c r="R679" s="137"/>
      <c r="S679" s="137"/>
    </row>
    <row r="680" spans="10:19">
      <c r="J680" s="69" t="s">
        <v>2079</v>
      </c>
      <c r="K680" s="91" t="str">
        <f t="shared" si="60"/>
        <v>e1075</v>
      </c>
      <c r="L680" s="18" t="str">
        <f t="shared" si="61"/>
        <v>Autres garanties individuelles d'autres dommages corporels</v>
      </c>
      <c r="M680" s="140"/>
      <c r="N680" s="140" t="s">
        <v>192</v>
      </c>
      <c r="O680" s="140" t="s">
        <v>426</v>
      </c>
      <c r="P680" s="141"/>
      <c r="Q680" s="137"/>
      <c r="R680" s="137"/>
      <c r="S680" s="137"/>
    </row>
    <row r="681" spans="10:19">
      <c r="J681" s="55" t="s">
        <v>321</v>
      </c>
      <c r="K681" s="91" t="str">
        <f t="shared" si="60"/>
        <v>e915</v>
      </c>
      <c r="L681" s="18" t="str">
        <f t="shared" si="61"/>
        <v>Autres garanties (dont incap. Inval) [212]</v>
      </c>
      <c r="M681" s="140" t="s">
        <v>190</v>
      </c>
      <c r="N681" s="140" t="s">
        <v>192</v>
      </c>
      <c r="O681" s="140" t="s">
        <v>426</v>
      </c>
      <c r="P681" s="141"/>
      <c r="Q681" s="137"/>
      <c r="R681" s="137"/>
      <c r="S681" s="137"/>
    </row>
    <row r="682" spans="10:19">
      <c r="J682" s="22" t="s">
        <v>2081</v>
      </c>
      <c r="K682" s="91" t="str">
        <f t="shared" si="60"/>
        <v>e1076</v>
      </c>
      <c r="L682" s="18" t="str">
        <f t="shared" si="61"/>
        <v>Garanties collectives incapacité de travail indemnités journalières</v>
      </c>
      <c r="M682" s="140" t="s">
        <v>190</v>
      </c>
      <c r="N682" s="140" t="s">
        <v>192</v>
      </c>
      <c r="O682" s="140" t="s">
        <v>426</v>
      </c>
      <c r="P682" s="141"/>
      <c r="Q682" s="137"/>
      <c r="R682" s="137"/>
      <c r="S682" s="137"/>
    </row>
    <row r="683" spans="10:19">
      <c r="J683" s="55" t="s">
        <v>2083</v>
      </c>
      <c r="K683" s="91" t="str">
        <f t="shared" si="60"/>
        <v>e1077</v>
      </c>
      <c r="L683" s="18" t="str">
        <f t="shared" si="61"/>
        <v>Garanties collectives incapacité de travail indemnités journalières - pour maladie</v>
      </c>
      <c r="M683" s="140"/>
      <c r="N683" s="140" t="s">
        <v>192</v>
      </c>
      <c r="O683" s="140" t="s">
        <v>426</v>
      </c>
      <c r="P683" s="141"/>
      <c r="Q683" s="137"/>
      <c r="R683" s="137"/>
      <c r="S683" s="137"/>
    </row>
    <row r="684" spans="10:19">
      <c r="J684" s="55" t="s">
        <v>2085</v>
      </c>
      <c r="K684" s="91" t="str">
        <f t="shared" si="60"/>
        <v>e1078</v>
      </c>
      <c r="L684" s="18" t="str">
        <f t="shared" si="61"/>
        <v>Garanties collectives incapacité de travail indemnités journalières - pour maternité</v>
      </c>
      <c r="M684" s="140"/>
      <c r="N684" s="140" t="s">
        <v>192</v>
      </c>
      <c r="O684" s="140" t="s">
        <v>426</v>
      </c>
      <c r="P684" s="141"/>
      <c r="Q684" s="137"/>
      <c r="R684" s="137"/>
      <c r="S684" s="137"/>
    </row>
    <row r="685" spans="10:19">
      <c r="J685" s="55" t="s">
        <v>2087</v>
      </c>
      <c r="K685" s="91" t="str">
        <f t="shared" si="60"/>
        <v>e1079</v>
      </c>
      <c r="L685" s="18" t="str">
        <f t="shared" si="61"/>
        <v>Garanties collectives incapacité de travail indemnités journalières - pour accident du travail ou maladie professionnelle</v>
      </c>
      <c r="M685" s="140"/>
      <c r="N685" s="140" t="s">
        <v>192</v>
      </c>
      <c r="O685" s="140" t="s">
        <v>426</v>
      </c>
      <c r="P685" s="141"/>
      <c r="Q685" s="137"/>
      <c r="R685" s="137"/>
      <c r="S685" s="137"/>
    </row>
    <row r="686" spans="10:19">
      <c r="J686" s="22" t="s">
        <v>2089</v>
      </c>
      <c r="K686" s="91" t="str">
        <f t="shared" ref="K686:K717" si="62">VLOOKUP(J686,$A$1:$I$311,2,FALSE)</f>
        <v>e1080</v>
      </c>
      <c r="L686" s="18" t="str">
        <f t="shared" si="61"/>
        <v>Garanties collectives invalidité</v>
      </c>
      <c r="M686" s="140" t="s">
        <v>190</v>
      </c>
      <c r="N686" s="140" t="s">
        <v>192</v>
      </c>
      <c r="O686" s="140" t="s">
        <v>426</v>
      </c>
      <c r="P686" s="141"/>
      <c r="Q686" s="137"/>
      <c r="R686" s="137"/>
      <c r="S686" s="137"/>
    </row>
    <row r="687" spans="10:19">
      <c r="J687" s="55" t="s">
        <v>2091</v>
      </c>
      <c r="K687" s="91" t="str">
        <f t="shared" si="62"/>
        <v>e1081</v>
      </c>
      <c r="L687" s="18" t="str">
        <f t="shared" si="61"/>
        <v>Garanties collectives invalidité - avec versement d'une rente</v>
      </c>
      <c r="M687" s="140"/>
      <c r="N687" s="140" t="s">
        <v>192</v>
      </c>
      <c r="O687" s="140" t="s">
        <v>426</v>
      </c>
      <c r="P687" s="141"/>
      <c r="Q687" s="137"/>
      <c r="R687" s="137"/>
      <c r="S687" s="137"/>
    </row>
    <row r="688" spans="10:19">
      <c r="J688" s="55" t="s">
        <v>2093</v>
      </c>
      <c r="K688" s="91" t="str">
        <f t="shared" si="62"/>
        <v>e1082</v>
      </c>
      <c r="L688" s="18" t="str">
        <f t="shared" si="61"/>
        <v>Garanties collectives invalidité - avec versement d'un capital</v>
      </c>
      <c r="M688" s="140"/>
      <c r="N688" s="140" t="s">
        <v>192</v>
      </c>
      <c r="O688" s="140" t="s">
        <v>426</v>
      </c>
      <c r="P688" s="141"/>
      <c r="Q688" s="137"/>
      <c r="R688" s="137"/>
      <c r="S688" s="137"/>
    </row>
    <row r="689" spans="10:19">
      <c r="J689" s="22" t="s">
        <v>2095</v>
      </c>
      <c r="K689" s="91" t="str">
        <f t="shared" si="62"/>
        <v>e1083</v>
      </c>
      <c r="L689" s="18" t="str">
        <f t="shared" si="61"/>
        <v>Garanties collectives dépendance à titre principal</v>
      </c>
      <c r="M689" s="140" t="s">
        <v>190</v>
      </c>
      <c r="N689" s="140" t="s">
        <v>192</v>
      </c>
      <c r="O689" s="140" t="s">
        <v>426</v>
      </c>
      <c r="P689" s="137"/>
      <c r="Q689" s="137"/>
      <c r="R689" s="137"/>
      <c r="S689" s="137"/>
    </row>
    <row r="690" spans="10:19">
      <c r="J690" s="55" t="s">
        <v>2097</v>
      </c>
      <c r="K690" s="91" t="str">
        <f t="shared" si="62"/>
        <v>e1084</v>
      </c>
      <c r="L690" s="18" t="str">
        <f t="shared" si="61"/>
        <v>Garanties collectives dépendance à titre principal - garanties annuelles sans maintien de couverture</v>
      </c>
      <c r="M690" s="140"/>
      <c r="N690" s="140" t="s">
        <v>192</v>
      </c>
      <c r="O690" s="140" t="s">
        <v>426</v>
      </c>
      <c r="P690" s="137"/>
      <c r="Q690" s="137"/>
      <c r="R690" s="137"/>
      <c r="S690" s="137"/>
    </row>
    <row r="691" spans="10:19">
      <c r="J691" s="55" t="s">
        <v>2099</v>
      </c>
      <c r="K691" s="91" t="str">
        <f t="shared" si="62"/>
        <v>e1085</v>
      </c>
      <c r="L691" s="18" t="str">
        <f t="shared" si="61"/>
        <v>Garanties collectives dépendance à titre principal - garanties annuelles avec maintien de couverture</v>
      </c>
      <c r="M691" s="140"/>
      <c r="N691" s="140" t="s">
        <v>192</v>
      </c>
      <c r="O691" s="140" t="s">
        <v>426</v>
      </c>
      <c r="P691" s="137"/>
      <c r="Q691" s="137"/>
      <c r="R691" s="137"/>
      <c r="S691" s="137"/>
    </row>
    <row r="692" spans="10:19">
      <c r="J692" s="55" t="s">
        <v>2101</v>
      </c>
      <c r="K692" s="91" t="str">
        <f t="shared" si="62"/>
        <v>e1086</v>
      </c>
      <c r="L692" s="18" t="str">
        <f t="shared" si="61"/>
        <v>Garanties collectives dépendance à titre principal - garanties viagères</v>
      </c>
      <c r="M692" s="140"/>
      <c r="N692" s="140" t="s">
        <v>192</v>
      </c>
      <c r="O692" s="140" t="s">
        <v>426</v>
      </c>
      <c r="P692" s="137"/>
      <c r="Q692" s="137"/>
      <c r="R692" s="137"/>
      <c r="S692" s="137"/>
    </row>
    <row r="693" spans="10:19">
      <c r="J693" s="22" t="s">
        <v>2103</v>
      </c>
      <c r="K693" s="91" t="str">
        <f t="shared" si="62"/>
        <v>e1087</v>
      </c>
      <c r="L693" s="18" t="str">
        <f t="shared" si="61"/>
        <v>Garanties collectives dépendance à titre accessoire</v>
      </c>
      <c r="M693" s="140" t="s">
        <v>190</v>
      </c>
      <c r="N693" s="140" t="s">
        <v>192</v>
      </c>
      <c r="O693" s="140" t="s">
        <v>426</v>
      </c>
      <c r="P693" s="137"/>
      <c r="Q693" s="137"/>
      <c r="R693" s="137"/>
      <c r="S693" s="137"/>
    </row>
    <row r="694" spans="10:19">
      <c r="J694" s="55" t="s">
        <v>2105</v>
      </c>
      <c r="K694" s="91" t="str">
        <f t="shared" si="62"/>
        <v>e1088</v>
      </c>
      <c r="L694" s="18" t="str">
        <f t="shared" si="61"/>
        <v>Garanties collectives dépendance à titre accessoire - garanties annuelles sans maintien de couverture</v>
      </c>
      <c r="M694" s="140"/>
      <c r="N694" s="140" t="s">
        <v>192</v>
      </c>
      <c r="O694" s="140" t="s">
        <v>426</v>
      </c>
      <c r="P694" s="137"/>
      <c r="Q694" s="137"/>
      <c r="R694" s="137"/>
    </row>
    <row r="695" spans="10:19">
      <c r="J695" s="55" t="s">
        <v>2107</v>
      </c>
      <c r="K695" s="91" t="str">
        <f t="shared" si="62"/>
        <v>e1089</v>
      </c>
      <c r="L695" s="18" t="str">
        <f t="shared" si="61"/>
        <v>Garanties collectives dépendance à titre accessoire - garanties annuelles avec maintien de couverture</v>
      </c>
      <c r="M695" s="140"/>
      <c r="N695" s="140" t="s">
        <v>192</v>
      </c>
      <c r="O695" s="140" t="s">
        <v>426</v>
      </c>
      <c r="P695" s="137"/>
    </row>
    <row r="696" spans="10:19">
      <c r="J696" s="55" t="s">
        <v>2109</v>
      </c>
      <c r="K696" s="91" t="str">
        <f t="shared" si="62"/>
        <v>e1090</v>
      </c>
      <c r="L696" s="18" t="str">
        <f t="shared" si="61"/>
        <v>Garanties collectives dépendance à titre accessoire - garanties viagères</v>
      </c>
      <c r="M696" s="140"/>
      <c r="N696" s="140" t="s">
        <v>192</v>
      </c>
      <c r="O696" s="140" t="s">
        <v>426</v>
      </c>
      <c r="P696" s="137"/>
    </row>
    <row r="697" spans="10:19">
      <c r="J697" s="22" t="s">
        <v>2111</v>
      </c>
      <c r="K697" s="91" t="str">
        <f t="shared" si="62"/>
        <v>e1091</v>
      </c>
      <c r="L697" s="18" t="str">
        <f t="shared" si="61"/>
        <v>Autres garanties collectives d'autres dommages corporels</v>
      </c>
      <c r="M697" s="140"/>
      <c r="N697" s="140" t="s">
        <v>192</v>
      </c>
      <c r="O697" s="140" t="s">
        <v>426</v>
      </c>
      <c r="P697" s="137"/>
    </row>
    <row r="698" spans="10:19">
      <c r="J698" s="46" t="s">
        <v>2113</v>
      </c>
      <c r="K698" s="91" t="str">
        <f t="shared" si="62"/>
        <v>e1092</v>
      </c>
      <c r="L698" s="18" t="str">
        <f t="shared" si="61"/>
        <v>Garanties décès et invalidité avec perte totale et irréversible d'autonomie (PTIA) - individuelles et collectives</v>
      </c>
      <c r="M698" s="140" t="s">
        <v>190</v>
      </c>
      <c r="N698" s="140" t="s">
        <v>192</v>
      </c>
      <c r="O698" s="140" t="s">
        <v>426</v>
      </c>
      <c r="P698" s="137"/>
    </row>
    <row r="699" spans="10:19">
      <c r="J699" s="22" t="s">
        <v>2115</v>
      </c>
      <c r="K699" s="91" t="str">
        <f t="shared" si="62"/>
        <v>e1093</v>
      </c>
      <c r="L699" s="18" t="str">
        <f t="shared" si="61"/>
        <v>Garanties individuelles décès et invalidité avec perte totale et irréversible d'autonomie (PTIA)</v>
      </c>
      <c r="M699" s="140" t="s">
        <v>190</v>
      </c>
      <c r="N699" s="140" t="s">
        <v>192</v>
      </c>
      <c r="O699" s="140" t="s">
        <v>426</v>
      </c>
      <c r="P699" s="137"/>
    </row>
    <row r="700" spans="10:19">
      <c r="J700" s="55" t="s">
        <v>2117</v>
      </c>
      <c r="K700" s="91" t="str">
        <f t="shared" si="62"/>
        <v>e1094</v>
      </c>
      <c r="L700" s="18" t="str">
        <f t="shared" si="61"/>
        <v>Garanties individuelles temporaires décès et invalidité avec perte totale et irréversible d'autonomie (PTIA)</v>
      </c>
      <c r="M700" s="140" t="s">
        <v>190</v>
      </c>
      <c r="N700" s="140" t="s">
        <v>192</v>
      </c>
      <c r="O700" s="140" t="s">
        <v>426</v>
      </c>
      <c r="P700" s="137"/>
    </row>
    <row r="701" spans="10:19">
      <c r="J701" s="69" t="s">
        <v>2119</v>
      </c>
      <c r="K701" s="91" t="str">
        <f t="shared" si="62"/>
        <v>e1095</v>
      </c>
      <c r="L701" s="18" t="str">
        <f t="shared" si="61"/>
        <v>Garanties individuelles temporaires décès et invalidité PTIA - avec versement d'un capital</v>
      </c>
      <c r="M701" s="140"/>
      <c r="N701" s="140" t="s">
        <v>192</v>
      </c>
      <c r="O701" s="140" t="s">
        <v>426</v>
      </c>
      <c r="P701" s="137"/>
    </row>
    <row r="702" spans="10:19">
      <c r="J702" s="69" t="s">
        <v>2121</v>
      </c>
      <c r="K702" s="91" t="str">
        <f t="shared" si="62"/>
        <v>e1096</v>
      </c>
      <c r="L702" s="18" t="str">
        <f t="shared" si="61"/>
        <v>Garanties individuelles temporaires décès et invalidité PTIA - avec versement d'une rente d'invalidité</v>
      </c>
      <c r="M702" s="140"/>
      <c r="N702" s="140" t="s">
        <v>192</v>
      </c>
      <c r="O702" s="140" t="s">
        <v>426</v>
      </c>
      <c r="P702" s="137"/>
    </row>
    <row r="703" spans="10:19">
      <c r="J703" s="69" t="s">
        <v>2123</v>
      </c>
      <c r="K703" s="91" t="str">
        <f t="shared" si="62"/>
        <v>e1097</v>
      </c>
      <c r="L703" s="18" t="str">
        <f t="shared" si="61"/>
        <v>Garanties individuelles temporaires décès et invalidité PTIA - avec versement d'une rente de conjoint survivant</v>
      </c>
      <c r="M703" s="140"/>
      <c r="N703" s="140" t="s">
        <v>192</v>
      </c>
      <c r="O703" s="140" t="s">
        <v>426</v>
      </c>
      <c r="P703" s="137"/>
    </row>
    <row r="704" spans="10:19">
      <c r="J704" s="69" t="s">
        <v>2125</v>
      </c>
      <c r="K704" s="91" t="str">
        <f t="shared" si="62"/>
        <v>e1098</v>
      </c>
      <c r="L704" s="18" t="str">
        <f t="shared" si="61"/>
        <v>Garanties individuelles temporaires décès et invalidité PTIA - avec versement d'une rente d'éducation ou d'orphelin</v>
      </c>
      <c r="M704" s="140"/>
      <c r="N704" s="140" t="s">
        <v>192</v>
      </c>
      <c r="O704" s="140" t="s">
        <v>426</v>
      </c>
      <c r="P704" s="137"/>
    </row>
    <row r="705" spans="10:16">
      <c r="J705" s="55" t="s">
        <v>2127</v>
      </c>
      <c r="K705" s="91" t="str">
        <f t="shared" si="62"/>
        <v>e1099</v>
      </c>
      <c r="L705" s="18" t="str">
        <f t="shared" si="61"/>
        <v>Garanties individuelles vie entière décès et invalidité avec perte totale et irréversible d'autonomie (PTIA)</v>
      </c>
      <c r="M705" s="140" t="s">
        <v>190</v>
      </c>
      <c r="N705" s="140" t="s">
        <v>192</v>
      </c>
      <c r="O705" s="140" t="s">
        <v>426</v>
      </c>
      <c r="P705" s="137"/>
    </row>
    <row r="706" spans="10:16">
      <c r="J706" s="69" t="s">
        <v>2129</v>
      </c>
      <c r="K706" s="91" t="str">
        <f t="shared" si="62"/>
        <v>e1200</v>
      </c>
      <c r="L706" s="18" t="str">
        <f t="shared" si="61"/>
        <v>Garanties individuelles vie entière décès et invalidité PTIA - avec versement d'un capital</v>
      </c>
      <c r="M706" s="140"/>
      <c r="N706" s="140" t="s">
        <v>192</v>
      </c>
      <c r="O706" s="140" t="s">
        <v>426</v>
      </c>
      <c r="P706" s="137"/>
    </row>
    <row r="707" spans="10:16">
      <c r="J707" s="69" t="s">
        <v>2130</v>
      </c>
      <c r="K707" s="91" t="str">
        <f t="shared" si="62"/>
        <v>e1201</v>
      </c>
      <c r="L707" s="18" t="str">
        <f t="shared" si="61"/>
        <v>Garanties individuelles vie entière décès et invalidité PTIA - avec versement d'une rente d'invalidité</v>
      </c>
      <c r="M707" s="140"/>
      <c r="N707" s="140" t="s">
        <v>192</v>
      </c>
      <c r="O707" s="140" t="s">
        <v>426</v>
      </c>
      <c r="P707" s="137"/>
    </row>
    <row r="708" spans="10:16">
      <c r="J708" s="69" t="s">
        <v>2131</v>
      </c>
      <c r="K708" s="91" t="str">
        <f t="shared" si="62"/>
        <v>e1202</v>
      </c>
      <c r="L708" s="18" t="str">
        <f t="shared" si="61"/>
        <v>Garanties individuelles vie entière décès et invalidité PTIA - avec versement d'une rente de conjoint survivant</v>
      </c>
      <c r="M708" s="140"/>
      <c r="N708" s="140" t="s">
        <v>192</v>
      </c>
      <c r="O708" s="140" t="s">
        <v>426</v>
      </c>
      <c r="P708" s="137"/>
    </row>
    <row r="709" spans="10:16">
      <c r="J709" s="69" t="s">
        <v>2132</v>
      </c>
      <c r="K709" s="91" t="str">
        <f t="shared" si="62"/>
        <v>e1203</v>
      </c>
      <c r="L709" s="18" t="str">
        <f t="shared" si="61"/>
        <v>Garanties individuelles vie entière décès et invalidité PTIA - avec versement d'une rente d'éducation ou d'orphelin</v>
      </c>
      <c r="M709" s="140"/>
      <c r="N709" s="140" t="s">
        <v>192</v>
      </c>
      <c r="O709" s="140" t="s">
        <v>426</v>
      </c>
      <c r="P709" s="137"/>
    </row>
    <row r="710" spans="10:16">
      <c r="J710" s="55" t="s">
        <v>2133</v>
      </c>
      <c r="K710" s="91" t="str">
        <f t="shared" si="62"/>
        <v>e1204</v>
      </c>
      <c r="L710" s="18" t="str">
        <f t="shared" si="61"/>
        <v>Autres garanties individuelles décès</v>
      </c>
      <c r="M710" s="140"/>
      <c r="N710" s="140" t="s">
        <v>192</v>
      </c>
      <c r="O710" s="140" t="s">
        <v>426</v>
      </c>
      <c r="P710" s="137"/>
    </row>
    <row r="711" spans="10:16">
      <c r="J711" s="22" t="s">
        <v>2134</v>
      </c>
      <c r="K711" s="91" t="str">
        <f t="shared" si="62"/>
        <v>e1205</v>
      </c>
      <c r="L711" s="18" t="str">
        <f t="shared" si="61"/>
        <v>Garanties collectives décès et invalidité avec perte totale et irréversible d'autonomie (PTIA)</v>
      </c>
      <c r="M711" s="140" t="s">
        <v>190</v>
      </c>
      <c r="N711" s="140" t="s">
        <v>192</v>
      </c>
      <c r="O711" s="140" t="s">
        <v>426</v>
      </c>
      <c r="P711" s="137"/>
    </row>
    <row r="712" spans="10:16">
      <c r="J712" s="55" t="s">
        <v>2135</v>
      </c>
      <c r="K712" s="91" t="str">
        <f t="shared" si="62"/>
        <v>e1206</v>
      </c>
      <c r="L712" s="18" t="str">
        <f t="shared" si="61"/>
        <v>Garanties collectives temporaires décès et invalidité avec perte totale et irréversible d'autonomie (PTIA)</v>
      </c>
      <c r="M712" s="140" t="s">
        <v>190</v>
      </c>
      <c r="N712" s="140" t="s">
        <v>192</v>
      </c>
      <c r="O712" s="140" t="s">
        <v>426</v>
      </c>
      <c r="P712" s="137"/>
    </row>
    <row r="713" spans="10:16">
      <c r="J713" s="69" t="s">
        <v>2136</v>
      </c>
      <c r="K713" s="91" t="str">
        <f t="shared" si="62"/>
        <v>e1207</v>
      </c>
      <c r="L713" s="18" t="str">
        <f t="shared" si="61"/>
        <v>Garanties collectives temporaires décès et invalidité PTIA - avec versement d'un capital</v>
      </c>
      <c r="M713" s="140"/>
      <c r="N713" s="140" t="s">
        <v>192</v>
      </c>
      <c r="O713" s="140" t="s">
        <v>426</v>
      </c>
      <c r="P713" s="137"/>
    </row>
    <row r="714" spans="10:16">
      <c r="J714" s="69" t="s">
        <v>2137</v>
      </c>
      <c r="K714" s="91" t="str">
        <f t="shared" si="62"/>
        <v>e1208</v>
      </c>
      <c r="L714" s="18" t="str">
        <f t="shared" si="61"/>
        <v>Garanties collectives temporaires décès et invalidité PTIA - avec versement d'une rente d'invalidité</v>
      </c>
      <c r="M714" s="140"/>
      <c r="N714" s="140" t="s">
        <v>192</v>
      </c>
      <c r="O714" s="140" t="s">
        <v>426</v>
      </c>
      <c r="P714" s="137"/>
    </row>
    <row r="715" spans="10:16">
      <c r="J715" s="69" t="s">
        <v>2138</v>
      </c>
      <c r="K715" s="91" t="str">
        <f t="shared" si="62"/>
        <v>e1209</v>
      </c>
      <c r="L715" s="18" t="str">
        <f t="shared" si="61"/>
        <v>Garanties collectives temporaires décès et invalidité PTIA - avec versement d'une rente de conjoint survivant</v>
      </c>
      <c r="M715" s="140"/>
      <c r="N715" s="140" t="s">
        <v>192</v>
      </c>
      <c r="O715" s="140" t="s">
        <v>426</v>
      </c>
      <c r="P715" s="137"/>
    </row>
    <row r="716" spans="10:16">
      <c r="J716" s="69" t="s">
        <v>2139</v>
      </c>
      <c r="K716" s="91" t="str">
        <f t="shared" si="62"/>
        <v>e1210</v>
      </c>
      <c r="L716" s="18" t="str">
        <f t="shared" si="61"/>
        <v>Garanties collectives temporaires décès et invalidité PTIA - avec versement d'une rente d'éducation ou d'orphelin</v>
      </c>
      <c r="M716" s="140"/>
      <c r="N716" s="140" t="s">
        <v>192</v>
      </c>
      <c r="O716" s="140" t="s">
        <v>426</v>
      </c>
      <c r="P716" s="137"/>
    </row>
    <row r="717" spans="10:16">
      <c r="J717" s="55" t="s">
        <v>2140</v>
      </c>
      <c r="K717" s="91" t="str">
        <f t="shared" si="62"/>
        <v>e1211</v>
      </c>
      <c r="L717" s="18" t="str">
        <f t="shared" si="61"/>
        <v>Garanties collectives vie entière décès et invalidité avec perte totale et irréversible d'autonomie (PTIA)</v>
      </c>
      <c r="M717" s="140" t="s">
        <v>190</v>
      </c>
      <c r="N717" s="140" t="s">
        <v>192</v>
      </c>
      <c r="O717" s="140" t="s">
        <v>426</v>
      </c>
      <c r="P717" s="137"/>
    </row>
    <row r="718" spans="10:16">
      <c r="J718" s="69" t="s">
        <v>2141</v>
      </c>
      <c r="K718" s="91" t="str">
        <f t="shared" ref="K718:K750" si="63">VLOOKUP(J718,$A$1:$I$311,2,FALSE)</f>
        <v>e1212</v>
      </c>
      <c r="L718" s="18" t="str">
        <f t="shared" ref="L718:L760" si="64">J718</f>
        <v>Garanties collectives vie entière décès et invalidité PTIA - avec versement d'un capital</v>
      </c>
      <c r="M718" s="140"/>
      <c r="N718" s="140" t="s">
        <v>192</v>
      </c>
      <c r="O718" s="140" t="s">
        <v>426</v>
      </c>
      <c r="P718" s="137"/>
    </row>
    <row r="719" spans="10:16">
      <c r="J719" s="69" t="s">
        <v>2142</v>
      </c>
      <c r="K719" s="91" t="str">
        <f t="shared" si="63"/>
        <v>e1213</v>
      </c>
      <c r="L719" s="18" t="str">
        <f t="shared" si="64"/>
        <v>Garanties collectives vie entière décès et invalidité PTIA - avec versement d'une rente d'invalidité</v>
      </c>
      <c r="M719" s="140"/>
      <c r="N719" s="140" t="s">
        <v>192</v>
      </c>
      <c r="O719" s="140" t="s">
        <v>426</v>
      </c>
      <c r="P719" s="137"/>
    </row>
    <row r="720" spans="10:16">
      <c r="J720" s="69" t="s">
        <v>2143</v>
      </c>
      <c r="K720" s="91" t="str">
        <f t="shared" si="63"/>
        <v>e1214</v>
      </c>
      <c r="L720" s="18" t="str">
        <f t="shared" si="64"/>
        <v>Garanties collectives vie entière décès et invalidité PTIA - avec versement d'une rente de conjoint survivant</v>
      </c>
      <c r="M720" s="140"/>
      <c r="N720" s="140" t="s">
        <v>192</v>
      </c>
      <c r="O720" s="140" t="s">
        <v>426</v>
      </c>
      <c r="P720" s="137"/>
    </row>
    <row r="721" spans="10:16">
      <c r="J721" s="69" t="s">
        <v>2144</v>
      </c>
      <c r="K721" s="91" t="str">
        <f t="shared" si="63"/>
        <v>e1215</v>
      </c>
      <c r="L721" s="18" t="str">
        <f t="shared" si="64"/>
        <v>Garanties collectives vie entière décès et invalidité PTIA - avec versement d'une rente d'éducation ou d'orphelin</v>
      </c>
      <c r="M721" s="140"/>
      <c r="N721" s="140" t="s">
        <v>192</v>
      </c>
      <c r="O721" s="140" t="s">
        <v>426</v>
      </c>
      <c r="P721" s="137"/>
    </row>
    <row r="722" spans="10:16">
      <c r="J722" s="55" t="s">
        <v>2145</v>
      </c>
      <c r="K722" s="91" t="str">
        <f t="shared" si="63"/>
        <v>e1216</v>
      </c>
      <c r="L722" s="18" t="str">
        <f t="shared" si="64"/>
        <v>Autres garanties collectives décès</v>
      </c>
      <c r="M722" s="140"/>
      <c r="N722" s="140" t="s">
        <v>192</v>
      </c>
      <c r="O722" s="140" t="s">
        <v>426</v>
      </c>
      <c r="P722" s="137"/>
    </row>
    <row r="723" spans="10:16">
      <c r="J723" s="46" t="s">
        <v>2146</v>
      </c>
      <c r="K723" s="91" t="str">
        <f t="shared" si="63"/>
        <v>e1217</v>
      </c>
      <c r="L723" s="18" t="str">
        <f t="shared" si="64"/>
        <v>Garanties de retraite supplémentaire, indemnités de fin de carrière et préretraite - individuelles et collectives</v>
      </c>
      <c r="M723" s="140" t="s">
        <v>190</v>
      </c>
      <c r="N723" s="140" t="s">
        <v>192</v>
      </c>
      <c r="O723" s="140" t="s">
        <v>426</v>
      </c>
      <c r="P723" s="137"/>
    </row>
    <row r="724" spans="10:16">
      <c r="J724" s="22" t="s">
        <v>2147</v>
      </c>
      <c r="K724" s="91" t="str">
        <f t="shared" si="63"/>
        <v>e1218</v>
      </c>
      <c r="L724" s="18" t="str">
        <f t="shared" si="64"/>
        <v>Garanties individuelles de retraite supplémentaire, indemnités de fin de carrière et préretraite</v>
      </c>
      <c r="M724" s="140" t="s">
        <v>190</v>
      </c>
      <c r="N724" s="140" t="s">
        <v>192</v>
      </c>
      <c r="O724" s="140" t="s">
        <v>426</v>
      </c>
      <c r="P724" s="137"/>
    </row>
    <row r="725" spans="10:16">
      <c r="J725" s="55" t="s">
        <v>2148</v>
      </c>
      <c r="K725" s="91" t="str">
        <f t="shared" si="63"/>
        <v>e1219</v>
      </c>
      <c r="L725" s="18" t="str">
        <f t="shared" si="64"/>
        <v>Garanties individuelles de retraite supplémentaire - Plan épargne retraite populaire (PERP)</v>
      </c>
      <c r="M725" s="140"/>
      <c r="N725" s="140" t="s">
        <v>192</v>
      </c>
      <c r="O725" s="140" t="s">
        <v>426</v>
      </c>
      <c r="P725" s="137"/>
    </row>
    <row r="726" spans="10:16">
      <c r="J726" s="55" t="s">
        <v>2149</v>
      </c>
      <c r="K726" s="91" t="str">
        <f t="shared" si="63"/>
        <v>e1220</v>
      </c>
      <c r="L726" s="18" t="str">
        <f t="shared" si="64"/>
        <v>Garanties individuelles de retraite supplémentaire - Contrats detinés aux fonctionnaires et élus locaux (PREFON, COREM, CRH, FONPEL, CAREL…)</v>
      </c>
      <c r="M726" s="140"/>
      <c r="N726" s="140" t="s">
        <v>192</v>
      </c>
      <c r="O726" s="140" t="s">
        <v>426</v>
      </c>
      <c r="P726" s="137"/>
    </row>
    <row r="727" spans="10:16">
      <c r="J727" s="55" t="s">
        <v>2150</v>
      </c>
      <c r="K727" s="91" t="str">
        <f t="shared" si="63"/>
        <v>e1221</v>
      </c>
      <c r="L727" s="18" t="str">
        <f t="shared" si="64"/>
        <v>Garanties individuelles de retraite supplémentaire - Retraite mutualiste du combattant (RMC)</v>
      </c>
      <c r="M727" s="140"/>
      <c r="N727" s="140" t="s">
        <v>192</v>
      </c>
      <c r="O727" s="140" t="s">
        <v>426</v>
      </c>
      <c r="P727" s="137"/>
    </row>
    <row r="728" spans="10:16">
      <c r="J728" s="55" t="s">
        <v>2151</v>
      </c>
      <c r="K728" s="91" t="str">
        <f t="shared" si="63"/>
        <v>e1222</v>
      </c>
      <c r="L728" s="18" t="str">
        <f t="shared" si="64"/>
        <v>Garanties individuelles de retraite supplémentaire - Contrats Madelin et exploitants agricoles</v>
      </c>
      <c r="M728" s="140"/>
      <c r="N728" s="140" t="s">
        <v>192</v>
      </c>
      <c r="O728" s="140" t="s">
        <v>426</v>
      </c>
      <c r="P728" s="137"/>
    </row>
    <row r="729" spans="10:16">
      <c r="J729" s="55" t="s">
        <v>2152</v>
      </c>
      <c r="K729" s="91" t="str">
        <f t="shared" si="63"/>
        <v>e1223</v>
      </c>
      <c r="L729" s="18" t="str">
        <f t="shared" si="64"/>
        <v>Garanties individuelles de retraite supplémentaire - Article 39 du code général des impôts (hors indemnités de fin de carrière et préretraites)</v>
      </c>
      <c r="M729" s="140"/>
      <c r="N729" s="140" t="s">
        <v>192</v>
      </c>
      <c r="O729" s="140" t="s">
        <v>426</v>
      </c>
      <c r="P729" s="137"/>
    </row>
    <row r="730" spans="10:16">
      <c r="J730" s="55" t="s">
        <v>2153</v>
      </c>
      <c r="K730" s="91" t="str">
        <f t="shared" si="63"/>
        <v>e1224</v>
      </c>
      <c r="L730" s="18" t="str">
        <f t="shared" si="64"/>
        <v>Garanties individuelles de retraite supplémentaire - Article 82 du code général des impôts</v>
      </c>
      <c r="M730" s="140"/>
      <c r="N730" s="140" t="s">
        <v>192</v>
      </c>
      <c r="O730" s="140" t="s">
        <v>426</v>
      </c>
      <c r="P730" s="137"/>
    </row>
    <row r="731" spans="10:16">
      <c r="J731" s="55" t="s">
        <v>2154</v>
      </c>
      <c r="K731" s="91" t="str">
        <f t="shared" si="63"/>
        <v>e1225</v>
      </c>
      <c r="L731" s="18" t="str">
        <f t="shared" si="64"/>
        <v>Garanties individuelles de retraite supplémentaire - Article 83 du code général des impôts et PÈRE</v>
      </c>
      <c r="M731" s="140"/>
      <c r="N731" s="140" t="s">
        <v>192</v>
      </c>
      <c r="O731" s="140" t="s">
        <v>426</v>
      </c>
      <c r="P731" s="137"/>
    </row>
    <row r="732" spans="10:16">
      <c r="J732" s="55" t="s">
        <v>2155</v>
      </c>
      <c r="K732" s="91" t="str">
        <f t="shared" si="63"/>
        <v>e1226</v>
      </c>
      <c r="L732" s="18" t="str">
        <f t="shared" si="64"/>
        <v>Garanties individuelles de retraite supplémentaire - Autres contrats de retraite supplémentaire</v>
      </c>
      <c r="M732" s="140"/>
      <c r="N732" s="140" t="s">
        <v>192</v>
      </c>
      <c r="O732" s="140" t="s">
        <v>426</v>
      </c>
      <c r="P732" s="137"/>
    </row>
    <row r="733" spans="10:16">
      <c r="J733" s="55" t="s">
        <v>2156</v>
      </c>
      <c r="K733" s="91" t="str">
        <f t="shared" si="63"/>
        <v>e1227</v>
      </c>
      <c r="L733" s="18" t="str">
        <f t="shared" si="64"/>
        <v>Garanties individuelles - indemnités de fin de carrière</v>
      </c>
      <c r="M733" s="140"/>
      <c r="N733" s="140" t="s">
        <v>192</v>
      </c>
      <c r="O733" s="140" t="s">
        <v>426</v>
      </c>
      <c r="P733" s="137"/>
    </row>
    <row r="734" spans="10:16">
      <c r="J734" s="55" t="s">
        <v>2157</v>
      </c>
      <c r="K734" s="91" t="str">
        <f t="shared" si="63"/>
        <v>e1228</v>
      </c>
      <c r="L734" s="18" t="str">
        <f t="shared" si="64"/>
        <v>Garanties individuelles - préretraites</v>
      </c>
      <c r="M734" s="140"/>
      <c r="N734" s="140" t="s">
        <v>192</v>
      </c>
      <c r="O734" s="140" t="s">
        <v>426</v>
      </c>
      <c r="P734" s="137"/>
    </row>
    <row r="735" spans="10:16">
      <c r="J735" s="55" t="s">
        <v>2739</v>
      </c>
      <c r="K735" s="91" t="str">
        <f t="shared" si="63"/>
        <v>e1288</v>
      </c>
      <c r="L735" s="18" t="str">
        <f t="shared" si="64"/>
        <v>Garanties individuelles - PER</v>
      </c>
      <c r="M735" s="140"/>
      <c r="N735" s="140" t="s">
        <v>192</v>
      </c>
      <c r="O735" s="140" t="s">
        <v>426</v>
      </c>
      <c r="P735" s="137"/>
    </row>
    <row r="736" spans="10:16">
      <c r="J736" s="22" t="s">
        <v>2158</v>
      </c>
      <c r="K736" s="91" t="str">
        <f t="shared" si="63"/>
        <v>e1229</v>
      </c>
      <c r="L736" s="18" t="str">
        <f t="shared" si="64"/>
        <v>Garanties collectives de retraite supplémentaire, indemnités de fin de carrière et préretraite</v>
      </c>
      <c r="M736" s="140" t="s">
        <v>190</v>
      </c>
      <c r="N736" s="140" t="s">
        <v>192</v>
      </c>
      <c r="O736" s="140" t="s">
        <v>426</v>
      </c>
      <c r="P736" s="137"/>
    </row>
    <row r="737" spans="10:22">
      <c r="J737" s="55" t="s">
        <v>2159</v>
      </c>
      <c r="K737" s="91" t="str">
        <f t="shared" si="63"/>
        <v>e1230</v>
      </c>
      <c r="L737" s="18" t="str">
        <f t="shared" si="64"/>
        <v>Garanties collectives de retraite supplémentaire - Plan épargne retraite populaire (PERP)</v>
      </c>
      <c r="M737" s="140"/>
      <c r="N737" s="140" t="s">
        <v>192</v>
      </c>
      <c r="O737" s="140" t="s">
        <v>426</v>
      </c>
      <c r="P737" s="137"/>
    </row>
    <row r="738" spans="10:22">
      <c r="J738" s="55" t="s">
        <v>2160</v>
      </c>
      <c r="K738" s="91" t="str">
        <f t="shared" si="63"/>
        <v>e1231</v>
      </c>
      <c r="L738" s="18" t="str">
        <f t="shared" si="64"/>
        <v>Garanties collectives de retraite supplémentaire - Contrats detinés aux fonctionnaires et élus locaux (PREFON, COREM, CRH, FONPEL, CAREL…)</v>
      </c>
      <c r="M738" s="140"/>
      <c r="N738" s="140" t="s">
        <v>192</v>
      </c>
      <c r="O738" s="140" t="s">
        <v>426</v>
      </c>
      <c r="P738" s="137"/>
    </row>
    <row r="739" spans="10:22">
      <c r="J739" s="55" t="s">
        <v>2161</v>
      </c>
      <c r="K739" s="91" t="str">
        <f t="shared" si="63"/>
        <v>e1232</v>
      </c>
      <c r="L739" s="18" t="str">
        <f t="shared" si="64"/>
        <v>Garanties collectives de retraite supplémentaire - Retraite mutualiste du combattant (RMC)</v>
      </c>
      <c r="M739" s="140"/>
      <c r="N739" s="140" t="s">
        <v>192</v>
      </c>
      <c r="O739" s="140" t="s">
        <v>426</v>
      </c>
    </row>
    <row r="740" spans="10:22">
      <c r="J740" s="55" t="s">
        <v>2162</v>
      </c>
      <c r="K740" s="91" t="str">
        <f t="shared" si="63"/>
        <v>e1233</v>
      </c>
      <c r="L740" s="18" t="str">
        <f t="shared" si="64"/>
        <v>Garanties collectives de retraite supplémentaire - Contrats Madelin et exploitants agricoles</v>
      </c>
      <c r="M740" s="140"/>
      <c r="N740" s="140" t="s">
        <v>192</v>
      </c>
      <c r="O740" s="140" t="s">
        <v>426</v>
      </c>
    </row>
    <row r="741" spans="10:22">
      <c r="J741" s="55" t="s">
        <v>2163</v>
      </c>
      <c r="K741" s="91" t="str">
        <f t="shared" si="63"/>
        <v>e1234</v>
      </c>
      <c r="L741" s="18" t="str">
        <f t="shared" si="64"/>
        <v>Garanties collectives de retraite supplémentaire - Article 39 du code général des impôts (hors indemnités de fin de carrière et préretraites)</v>
      </c>
      <c r="M741" s="140"/>
      <c r="N741" s="140" t="s">
        <v>192</v>
      </c>
      <c r="O741" s="140" t="s">
        <v>426</v>
      </c>
    </row>
    <row r="742" spans="10:22">
      <c r="J742" s="55" t="s">
        <v>2164</v>
      </c>
      <c r="K742" s="91" t="str">
        <f t="shared" si="63"/>
        <v>e1235</v>
      </c>
      <c r="L742" s="18" t="str">
        <f t="shared" si="64"/>
        <v>Garanties collectives de retraite supplémentaire - Article 82 du code général des impôts</v>
      </c>
      <c r="M742" s="140"/>
      <c r="N742" s="140" t="s">
        <v>192</v>
      </c>
      <c r="O742" s="140" t="s">
        <v>426</v>
      </c>
    </row>
    <row r="743" spans="10:22">
      <c r="J743" s="55" t="s">
        <v>2165</v>
      </c>
      <c r="K743" s="91" t="str">
        <f t="shared" si="63"/>
        <v>e1236</v>
      </c>
      <c r="L743" s="18" t="str">
        <f t="shared" si="64"/>
        <v>Garanties collectives de retraite supplémentaire - Article 83 du code général des impôts et PÈRE</v>
      </c>
      <c r="M743" s="140"/>
      <c r="N743" s="140" t="s">
        <v>192</v>
      </c>
      <c r="O743" s="140" t="s">
        <v>426</v>
      </c>
    </row>
    <row r="744" spans="10:22">
      <c r="J744" s="55" t="s">
        <v>2166</v>
      </c>
      <c r="K744" s="91" t="str">
        <f t="shared" si="63"/>
        <v>e1237</v>
      </c>
      <c r="L744" s="18" t="str">
        <f t="shared" si="64"/>
        <v>Garanties collectives de retraite supplémentaire - Autres contrats de retraite supplémentaire</v>
      </c>
      <c r="M744" s="140"/>
      <c r="N744" s="140" t="s">
        <v>192</v>
      </c>
      <c r="O744" s="140" t="s">
        <v>426</v>
      </c>
    </row>
    <row r="745" spans="10:22">
      <c r="J745" s="55" t="s">
        <v>2167</v>
      </c>
      <c r="K745" s="91" t="str">
        <f t="shared" si="63"/>
        <v>e1238</v>
      </c>
      <c r="L745" s="18" t="str">
        <f t="shared" si="64"/>
        <v>Garanties collectives - indemnités de fin de carrière</v>
      </c>
      <c r="M745" s="140"/>
      <c r="N745" s="140" t="s">
        <v>192</v>
      </c>
      <c r="O745" s="140" t="s">
        <v>426</v>
      </c>
    </row>
    <row r="746" spans="10:22">
      <c r="J746" s="55" t="s">
        <v>2168</v>
      </c>
      <c r="K746" s="91" t="str">
        <f t="shared" si="63"/>
        <v>e1239</v>
      </c>
      <c r="L746" s="18" t="str">
        <f t="shared" si="64"/>
        <v>Garanties collectives - préretraites</v>
      </c>
      <c r="M746" s="140"/>
      <c r="N746" s="140" t="s">
        <v>192</v>
      </c>
      <c r="O746" s="140" t="s">
        <v>426</v>
      </c>
    </row>
    <row r="747" spans="10:22">
      <c r="J747" s="55" t="s">
        <v>5640</v>
      </c>
      <c r="K747" s="91" t="str">
        <f t="shared" si="63"/>
        <v>f2010</v>
      </c>
      <c r="L747" s="18" t="str">
        <f t="shared" si="64"/>
        <v>Garanties collectives - PER</v>
      </c>
      <c r="M747" s="140" t="s">
        <v>190</v>
      </c>
      <c r="N747" s="140" t="s">
        <v>192</v>
      </c>
      <c r="O747" s="140" t="s">
        <v>426</v>
      </c>
      <c r="P747" s="137"/>
      <c r="Q747" s="137"/>
      <c r="R747" s="137"/>
      <c r="S747" s="137"/>
      <c r="T747" s="137"/>
      <c r="U747" s="137"/>
      <c r="V747" s="137"/>
    </row>
    <row r="748" spans="10:22">
      <c r="J748" s="55" t="s">
        <v>2741</v>
      </c>
      <c r="K748" s="91" t="str">
        <f t="shared" si="63"/>
        <v>e1289</v>
      </c>
      <c r="L748" s="18" t="str">
        <f>J748</f>
        <v>Garanties collectives - PER sans CAA</v>
      </c>
      <c r="M748" s="140"/>
      <c r="N748" s="140" t="s">
        <v>192</v>
      </c>
      <c r="O748" s="140" t="s">
        <v>426</v>
      </c>
    </row>
    <row r="749" spans="10:22">
      <c r="J749" s="55" t="s">
        <v>2742</v>
      </c>
      <c r="K749" s="91" t="str">
        <f t="shared" si="63"/>
        <v>e1290</v>
      </c>
      <c r="L749" s="18" t="str">
        <f>J749</f>
        <v>Garanties collectives - PER avec CAA</v>
      </c>
      <c r="M749" s="140"/>
      <c r="N749" s="140" t="s">
        <v>192</v>
      </c>
      <c r="O749" s="140" t="s">
        <v>426</v>
      </c>
    </row>
    <row r="750" spans="10:22">
      <c r="J750" s="46" t="s">
        <v>2169</v>
      </c>
      <c r="K750" s="91" t="str">
        <f t="shared" si="63"/>
        <v>e1240</v>
      </c>
      <c r="L750" s="18" t="str">
        <f t="shared" si="64"/>
        <v>Garanties perte d'emploi - individuelles et collectives</v>
      </c>
      <c r="M750" s="140" t="s">
        <v>190</v>
      </c>
      <c r="N750" s="140" t="s">
        <v>192</v>
      </c>
      <c r="O750" s="140" t="s">
        <v>426</v>
      </c>
    </row>
    <row r="751" spans="10:22">
      <c r="J751" s="22" t="s">
        <v>2170</v>
      </c>
      <c r="K751" s="91" t="str">
        <f t="shared" ref="K751:K760" si="65">VLOOKUP(J751,$A$1:$I$311,2,FALSE)</f>
        <v>e1241</v>
      </c>
      <c r="L751" s="18" t="str">
        <f t="shared" si="64"/>
        <v>Garanties individuelles de perte d'emploi</v>
      </c>
      <c r="M751" s="140" t="s">
        <v>190</v>
      </c>
      <c r="N751" s="140" t="s">
        <v>192</v>
      </c>
      <c r="O751" s="140" t="s">
        <v>426</v>
      </c>
    </row>
    <row r="752" spans="10:22">
      <c r="J752" s="55" t="s">
        <v>2171</v>
      </c>
      <c r="K752" s="91" t="str">
        <f t="shared" si="65"/>
        <v>e1242</v>
      </c>
      <c r="L752" s="18" t="str">
        <f t="shared" si="64"/>
        <v>Garanties individuelles de perte d'emploi - garanties des contrats TNS Madelin</v>
      </c>
      <c r="M752" s="140"/>
      <c r="N752" s="140" t="s">
        <v>192</v>
      </c>
      <c r="O752" s="140" t="s">
        <v>426</v>
      </c>
    </row>
    <row r="753" spans="10:17">
      <c r="J753" s="55" t="s">
        <v>2172</v>
      </c>
      <c r="K753" s="91" t="str">
        <f t="shared" si="65"/>
        <v>e1243</v>
      </c>
      <c r="L753" s="18" t="str">
        <f t="shared" si="64"/>
        <v>Garanties individuelles de perte d'emploi - autres garanties</v>
      </c>
      <c r="M753" s="140"/>
      <c r="N753" s="140" t="s">
        <v>192</v>
      </c>
      <c r="O753" s="140" t="s">
        <v>426</v>
      </c>
    </row>
    <row r="754" spans="10:17">
      <c r="J754" s="22" t="s">
        <v>2173</v>
      </c>
      <c r="K754" s="91" t="str">
        <f t="shared" si="65"/>
        <v>e1244</v>
      </c>
      <c r="L754" s="18" t="str">
        <f t="shared" si="64"/>
        <v>Garanties collectives de perte d'emploi</v>
      </c>
      <c r="M754" s="140" t="s">
        <v>190</v>
      </c>
      <c r="N754" s="140" t="s">
        <v>192</v>
      </c>
      <c r="O754" s="140" t="s">
        <v>426</v>
      </c>
    </row>
    <row r="755" spans="10:17">
      <c r="J755" s="55" t="s">
        <v>2174</v>
      </c>
      <c r="K755" s="91" t="str">
        <f t="shared" si="65"/>
        <v>e1245</v>
      </c>
      <c r="L755" s="18" t="str">
        <f t="shared" si="64"/>
        <v>Garanties collectives de perte d'emploi - garanties des contrats TNS Madelin</v>
      </c>
      <c r="M755" s="140"/>
      <c r="N755" s="140" t="s">
        <v>192</v>
      </c>
      <c r="O755" s="140" t="s">
        <v>426</v>
      </c>
    </row>
    <row r="756" spans="10:17">
      <c r="J756" s="55" t="s">
        <v>2175</v>
      </c>
      <c r="K756" s="91" t="str">
        <f t="shared" si="65"/>
        <v>e1246</v>
      </c>
      <c r="L756" s="18" t="str">
        <f t="shared" si="64"/>
        <v>Garanties collectives de perte d'emploi - autres garanties</v>
      </c>
      <c r="M756" s="140"/>
      <c r="N756" s="140" t="s">
        <v>192</v>
      </c>
      <c r="O756" s="140" t="s">
        <v>426</v>
      </c>
    </row>
    <row r="757" spans="10:17">
      <c r="J757" s="46" t="s">
        <v>2176</v>
      </c>
      <c r="K757" s="91" t="str">
        <f t="shared" si="65"/>
        <v>e1247</v>
      </c>
      <c r="L757" s="18" t="str">
        <f t="shared" si="64"/>
        <v>Garanties famille - individuelles et collectives</v>
      </c>
      <c r="M757" s="140" t="s">
        <v>190</v>
      </c>
      <c r="N757" s="140" t="s">
        <v>192</v>
      </c>
      <c r="O757" s="140" t="s">
        <v>426</v>
      </c>
    </row>
    <row r="758" spans="10:17">
      <c r="J758" s="22" t="s">
        <v>2177</v>
      </c>
      <c r="K758" s="91" t="str">
        <f t="shared" si="65"/>
        <v>e1248</v>
      </c>
      <c r="L758" s="18" t="str">
        <f t="shared" si="64"/>
        <v>Garanties individuelles famille</v>
      </c>
      <c r="M758" s="140"/>
      <c r="N758" s="140" t="s">
        <v>192</v>
      </c>
      <c r="O758" s="140" t="s">
        <v>426</v>
      </c>
    </row>
    <row r="759" spans="10:17">
      <c r="J759" s="22" t="s">
        <v>2178</v>
      </c>
      <c r="K759" s="91" t="str">
        <f t="shared" si="65"/>
        <v>e1249</v>
      </c>
      <c r="L759" s="18" t="str">
        <f t="shared" si="64"/>
        <v>Garanties collectives famille</v>
      </c>
      <c r="M759" s="140"/>
      <c r="N759" s="140" t="s">
        <v>192</v>
      </c>
      <c r="O759" s="140" t="s">
        <v>426</v>
      </c>
    </row>
    <row r="760" spans="10:17">
      <c r="J760" s="46" t="s">
        <v>2179</v>
      </c>
      <c r="K760" s="91" t="str">
        <f t="shared" si="65"/>
        <v>e1250</v>
      </c>
      <c r="L760" s="18" t="str">
        <f t="shared" si="64"/>
        <v>Garanties hors du champ des risques sociaux</v>
      </c>
      <c r="M760" s="140"/>
      <c r="N760" s="140" t="s">
        <v>192</v>
      </c>
      <c r="O760" s="140" t="s">
        <v>426</v>
      </c>
    </row>
    <row r="761" spans="10:17">
      <c r="J761" s="42" t="s">
        <v>2180</v>
      </c>
      <c r="K761" s="91"/>
      <c r="L761" s="18"/>
      <c r="M761" s="140"/>
      <c r="N761" s="140"/>
      <c r="O761" s="140" t="s">
        <v>426</v>
      </c>
      <c r="Q761" s="137" t="s">
        <v>1963</v>
      </c>
    </row>
    <row r="762" spans="10:17">
      <c r="J762" s="52" t="s">
        <v>244</v>
      </c>
      <c r="K762" s="91" t="str">
        <f>VLOOKUP(J762,$A$1:$I$311,2,FALSE)</f>
        <v>x0</v>
      </c>
      <c r="L762" s="18" t="str">
        <f>J762</f>
        <v>Total/NA</v>
      </c>
      <c r="M762" s="140" t="s">
        <v>190</v>
      </c>
      <c r="N762" s="140"/>
      <c r="O762" s="140" t="s">
        <v>243</v>
      </c>
      <c r="Q762" s="137"/>
    </row>
    <row r="763" spans="10:17">
      <c r="J763" s="46" t="s">
        <v>1966</v>
      </c>
      <c r="K763" s="91" t="str">
        <f>VLOOKUP(J763,$A$1:$I$311,2,FALSE)</f>
        <v>e1251</v>
      </c>
      <c r="L763" s="18" t="str">
        <f>J763</f>
        <v>Contrats emprunteurs</v>
      </c>
      <c r="M763" s="140"/>
      <c r="N763" s="140" t="s">
        <v>192</v>
      </c>
      <c r="O763" s="140" t="s">
        <v>426</v>
      </c>
      <c r="Q763" s="137"/>
    </row>
    <row r="764" spans="10:17">
      <c r="J764" s="46" t="s">
        <v>2181</v>
      </c>
      <c r="K764" s="91" t="str">
        <f>VLOOKUP(J764,$A$1:$I$311,2,FALSE)</f>
        <v>e1252</v>
      </c>
      <c r="L764" s="18" t="str">
        <f>J764</f>
        <v>Hors contrats emprunteurs</v>
      </c>
      <c r="M764" s="140"/>
      <c r="N764" s="140" t="s">
        <v>192</v>
      </c>
      <c r="O764" s="140" t="s">
        <v>426</v>
      </c>
      <c r="Q764" s="137"/>
    </row>
    <row r="765" spans="10:17">
      <c r="J765" s="42" t="s">
        <v>2182</v>
      </c>
      <c r="K765" s="91"/>
      <c r="L765" s="18"/>
      <c r="M765" s="140"/>
      <c r="N765" s="140"/>
      <c r="O765" s="140" t="s">
        <v>426</v>
      </c>
      <c r="Q765" s="137" t="s">
        <v>1964</v>
      </c>
    </row>
    <row r="766" spans="10:17">
      <c r="J766" s="52" t="s">
        <v>244</v>
      </c>
      <c r="K766" s="91" t="str">
        <f t="shared" ref="K766:K782" si="66">VLOOKUP(J766,$A$1:$I$311,2,FALSE)</f>
        <v>x0</v>
      </c>
      <c r="L766" s="18" t="str">
        <f t="shared" ref="L766:L782" si="67">J766</f>
        <v>Total/NA</v>
      </c>
      <c r="M766" s="140" t="s">
        <v>190</v>
      </c>
      <c r="N766" s="140"/>
      <c r="O766" s="140" t="s">
        <v>243</v>
      </c>
    </row>
    <row r="767" spans="10:17">
      <c r="J767" s="46" t="s">
        <v>2036</v>
      </c>
      <c r="K767" s="91" t="str">
        <f t="shared" si="66"/>
        <v>e1053</v>
      </c>
      <c r="L767" s="18" t="str">
        <f t="shared" si="67"/>
        <v>Garanties dans le champ des risques sociaux</v>
      </c>
      <c r="M767" s="140" t="s">
        <v>190</v>
      </c>
      <c r="N767" s="140" t="s">
        <v>192</v>
      </c>
      <c r="O767" s="140" t="s">
        <v>426</v>
      </c>
    </row>
    <row r="768" spans="10:17">
      <c r="J768" s="22" t="s">
        <v>2183</v>
      </c>
      <c r="K768" s="91" t="str">
        <f t="shared" si="66"/>
        <v>e1253</v>
      </c>
      <c r="L768" s="18" t="str">
        <f t="shared" si="67"/>
        <v>Garanties individuelles dans le champ des risques sociaux</v>
      </c>
      <c r="M768" s="140" t="s">
        <v>190</v>
      </c>
      <c r="N768" s="140" t="s">
        <v>192</v>
      </c>
      <c r="O768" s="140" t="s">
        <v>426</v>
      </c>
    </row>
    <row r="769" spans="10:18">
      <c r="J769" s="55" t="s">
        <v>316</v>
      </c>
      <c r="K769" s="91" t="str">
        <f t="shared" si="66"/>
        <v>e962</v>
      </c>
      <c r="L769" s="18" t="str">
        <f t="shared" si="67"/>
        <v>Garanties frais de soins [201]</v>
      </c>
      <c r="M769" s="140"/>
      <c r="N769" s="140" t="s">
        <v>192</v>
      </c>
      <c r="O769" s="140" t="s">
        <v>426</v>
      </c>
    </row>
    <row r="770" spans="10:18">
      <c r="J770" s="55" t="s">
        <v>317</v>
      </c>
      <c r="K770" s="91" t="str">
        <f t="shared" si="66"/>
        <v>e916</v>
      </c>
      <c r="L770" s="18" t="str">
        <f t="shared" si="67"/>
        <v>Autres garanties [202]</v>
      </c>
      <c r="M770" s="140"/>
      <c r="N770" s="140" t="s">
        <v>192</v>
      </c>
      <c r="O770" s="140" t="s">
        <v>426</v>
      </c>
    </row>
    <row r="771" spans="10:18">
      <c r="J771" s="55" t="s">
        <v>2115</v>
      </c>
      <c r="K771" s="91" t="str">
        <f t="shared" si="66"/>
        <v>e1093</v>
      </c>
      <c r="L771" s="18" t="str">
        <f t="shared" si="67"/>
        <v>Garanties individuelles décès et invalidité avec perte totale et irréversible d'autonomie (PTIA)</v>
      </c>
      <c r="M771" s="140"/>
      <c r="N771" s="140" t="s">
        <v>192</v>
      </c>
      <c r="O771" s="140" t="s">
        <v>426</v>
      </c>
    </row>
    <row r="772" spans="10:18">
      <c r="J772" s="55" t="s">
        <v>2147</v>
      </c>
      <c r="K772" s="91" t="str">
        <f t="shared" si="66"/>
        <v>e1218</v>
      </c>
      <c r="L772" s="18" t="str">
        <f t="shared" si="67"/>
        <v>Garanties individuelles de retraite supplémentaire, indemnités de fin de carrière et préretraite</v>
      </c>
      <c r="M772" s="140"/>
      <c r="N772" s="140" t="s">
        <v>192</v>
      </c>
      <c r="O772" s="140" t="s">
        <v>426</v>
      </c>
    </row>
    <row r="773" spans="10:18">
      <c r="J773" s="55" t="s">
        <v>2170</v>
      </c>
      <c r="K773" s="91" t="str">
        <f t="shared" si="66"/>
        <v>e1241</v>
      </c>
      <c r="L773" s="18" t="str">
        <f t="shared" si="67"/>
        <v>Garanties individuelles de perte d'emploi</v>
      </c>
      <c r="M773" s="140"/>
      <c r="N773" s="140" t="s">
        <v>192</v>
      </c>
      <c r="O773" s="140" t="s">
        <v>426</v>
      </c>
    </row>
    <row r="774" spans="10:18">
      <c r="J774" s="55" t="s">
        <v>2177</v>
      </c>
      <c r="K774" s="91" t="str">
        <f t="shared" si="66"/>
        <v>e1248</v>
      </c>
      <c r="L774" s="18" t="str">
        <f t="shared" si="67"/>
        <v>Garanties individuelles famille</v>
      </c>
      <c r="M774" s="140"/>
      <c r="N774" s="140" t="s">
        <v>192</v>
      </c>
      <c r="O774" s="140" t="s">
        <v>426</v>
      </c>
    </row>
    <row r="775" spans="10:18">
      <c r="J775" s="22" t="s">
        <v>2184</v>
      </c>
      <c r="K775" s="91" t="str">
        <f t="shared" si="66"/>
        <v>e1254</v>
      </c>
      <c r="L775" s="18" t="str">
        <f t="shared" si="67"/>
        <v>Garanties collectives dans le champ des risques sociaux</v>
      </c>
      <c r="M775" s="140" t="s">
        <v>190</v>
      </c>
      <c r="N775" s="140" t="s">
        <v>192</v>
      </c>
      <c r="O775" s="140" t="s">
        <v>426</v>
      </c>
    </row>
    <row r="776" spans="10:18">
      <c r="J776" s="55" t="s">
        <v>320</v>
      </c>
      <c r="K776" s="91" t="str">
        <f t="shared" si="66"/>
        <v>e963</v>
      </c>
      <c r="L776" s="18" t="str">
        <f t="shared" si="67"/>
        <v>Garanties frais de soins [211]</v>
      </c>
      <c r="M776" s="140"/>
      <c r="N776" s="140" t="s">
        <v>192</v>
      </c>
      <c r="O776" s="140" t="s">
        <v>426</v>
      </c>
    </row>
    <row r="777" spans="10:18">
      <c r="J777" s="55" t="s">
        <v>321</v>
      </c>
      <c r="K777" s="91" t="str">
        <f t="shared" si="66"/>
        <v>e915</v>
      </c>
      <c r="L777" s="18" t="str">
        <f t="shared" si="67"/>
        <v>Autres garanties (dont incap. Inval) [212]</v>
      </c>
      <c r="M777" s="140"/>
      <c r="N777" s="140" t="s">
        <v>192</v>
      </c>
      <c r="O777" s="140" t="s">
        <v>426</v>
      </c>
    </row>
    <row r="778" spans="10:18">
      <c r="J778" s="55" t="s">
        <v>2134</v>
      </c>
      <c r="K778" s="91" t="str">
        <f t="shared" si="66"/>
        <v>e1205</v>
      </c>
      <c r="L778" s="18" t="str">
        <f t="shared" si="67"/>
        <v>Garanties collectives décès et invalidité avec perte totale et irréversible d'autonomie (PTIA)</v>
      </c>
      <c r="M778" s="140"/>
      <c r="N778" s="140" t="s">
        <v>192</v>
      </c>
      <c r="O778" s="140" t="s">
        <v>426</v>
      </c>
    </row>
    <row r="779" spans="10:18">
      <c r="J779" s="55" t="s">
        <v>2158</v>
      </c>
      <c r="K779" s="91" t="str">
        <f t="shared" si="66"/>
        <v>e1229</v>
      </c>
      <c r="L779" s="18" t="str">
        <f t="shared" si="67"/>
        <v>Garanties collectives de retraite supplémentaire, indemnités de fin de carrière et préretraite</v>
      </c>
      <c r="M779" s="140"/>
      <c r="N779" s="140" t="s">
        <v>192</v>
      </c>
      <c r="O779" s="140" t="s">
        <v>426</v>
      </c>
    </row>
    <row r="780" spans="10:18">
      <c r="J780" s="55" t="s">
        <v>2173</v>
      </c>
      <c r="K780" s="91" t="str">
        <f t="shared" si="66"/>
        <v>e1244</v>
      </c>
      <c r="L780" s="18" t="str">
        <f t="shared" si="67"/>
        <v>Garanties collectives de perte d'emploi</v>
      </c>
      <c r="M780" s="140"/>
      <c r="N780" s="140" t="s">
        <v>192</v>
      </c>
      <c r="O780" s="140" t="s">
        <v>426</v>
      </c>
    </row>
    <row r="781" spans="10:18">
      <c r="J781" s="55" t="s">
        <v>2178</v>
      </c>
      <c r="K781" s="91" t="str">
        <f t="shared" si="66"/>
        <v>e1249</v>
      </c>
      <c r="L781" s="18" t="str">
        <f t="shared" si="67"/>
        <v>Garanties collectives famille</v>
      </c>
      <c r="M781" s="140"/>
      <c r="N781" s="140" t="s">
        <v>192</v>
      </c>
      <c r="O781" s="140" t="s">
        <v>426</v>
      </c>
    </row>
    <row r="782" spans="10:18">
      <c r="J782" s="46" t="s">
        <v>2179</v>
      </c>
      <c r="K782" s="91" t="str">
        <f t="shared" si="66"/>
        <v>e1250</v>
      </c>
      <c r="L782" s="18" t="str">
        <f t="shared" si="67"/>
        <v>Garanties hors du champ des risques sociaux</v>
      </c>
      <c r="M782" s="140"/>
      <c r="N782" s="140" t="s">
        <v>192</v>
      </c>
      <c r="O782" s="140" t="s">
        <v>426</v>
      </c>
    </row>
    <row r="783" spans="10:18">
      <c r="J783" s="42" t="s">
        <v>5379</v>
      </c>
      <c r="K783" s="91"/>
      <c r="L783" s="140"/>
      <c r="O783" s="140" t="s">
        <v>426</v>
      </c>
    </row>
    <row r="784" spans="10:18">
      <c r="J784" s="52" t="s">
        <v>244</v>
      </c>
      <c r="K784" s="91" t="str">
        <f t="shared" ref="K784:K847" si="68">VLOOKUP(J784,$A$1:$I$311,2,FALSE)</f>
        <v>x0</v>
      </c>
      <c r="L784" s="18" t="str">
        <f t="shared" ref="L784:L845" si="69">J784</f>
        <v>Total/NA</v>
      </c>
      <c r="M784" s="140" t="s">
        <v>190</v>
      </c>
      <c r="N784" s="140"/>
      <c r="O784" s="140" t="s">
        <v>243</v>
      </c>
      <c r="P784" s="137"/>
      <c r="Q784" s="137" t="s">
        <v>248</v>
      </c>
      <c r="R784" s="137" t="s">
        <v>1866</v>
      </c>
    </row>
    <row r="785" spans="10:18">
      <c r="J785" s="46" t="s">
        <v>60</v>
      </c>
      <c r="K785" s="91" t="str">
        <f t="shared" si="68"/>
        <v>e991</v>
      </c>
      <c r="L785" s="18" t="str">
        <f t="shared" si="69"/>
        <v>Vie</v>
      </c>
      <c r="M785" s="137" t="s">
        <v>190</v>
      </c>
      <c r="N785" s="137" t="s">
        <v>192</v>
      </c>
      <c r="O785" s="140" t="s">
        <v>426</v>
      </c>
      <c r="P785" s="137"/>
      <c r="Q785" s="137"/>
      <c r="R785" s="137"/>
    </row>
    <row r="786" spans="10:18">
      <c r="J786" s="22" t="s">
        <v>303</v>
      </c>
      <c r="K786" s="91" t="str">
        <f t="shared" si="68"/>
        <v>e921</v>
      </c>
      <c r="L786" s="18" t="str">
        <f t="shared" si="69"/>
        <v>Capitalisation en Euros ou devises</v>
      </c>
      <c r="M786" s="137" t="s">
        <v>190</v>
      </c>
      <c r="N786" s="137" t="s">
        <v>192</v>
      </c>
      <c r="O786" s="140" t="s">
        <v>426</v>
      </c>
      <c r="P786" s="137"/>
      <c r="Q786" s="137"/>
      <c r="R786" s="137"/>
    </row>
    <row r="787" spans="10:18">
      <c r="J787" s="55" t="s">
        <v>125</v>
      </c>
      <c r="K787" s="91" t="str">
        <f t="shared" si="68"/>
        <v>e932</v>
      </c>
      <c r="L787" s="18" t="str">
        <f t="shared" si="69"/>
        <v>Contrats de capitalisation à prime unique (ou versements libres) [1]</v>
      </c>
      <c r="M787" s="137"/>
      <c r="N787" s="137" t="s">
        <v>192</v>
      </c>
      <c r="O787" s="140" t="s">
        <v>426</v>
      </c>
      <c r="P787" s="137"/>
      <c r="Q787" s="137"/>
      <c r="R787" s="137"/>
    </row>
    <row r="788" spans="10:18">
      <c r="J788" s="55" t="s">
        <v>126</v>
      </c>
      <c r="K788" s="91" t="str">
        <f t="shared" si="68"/>
        <v>e933</v>
      </c>
      <c r="L788" s="18" t="str">
        <f t="shared" si="69"/>
        <v>Contrats de capitalisation à primes périodiques [2]</v>
      </c>
      <c r="M788" s="137"/>
      <c r="N788" s="137" t="s">
        <v>192</v>
      </c>
      <c r="O788" s="140" t="s">
        <v>426</v>
      </c>
      <c r="P788" s="137"/>
      <c r="Q788" s="137"/>
      <c r="R788" s="137"/>
    </row>
    <row r="789" spans="10:18">
      <c r="J789" s="22" t="s">
        <v>304</v>
      </c>
      <c r="K789" s="91" t="str">
        <f t="shared" si="68"/>
        <v>e903</v>
      </c>
      <c r="L789" s="18" t="str">
        <f t="shared" si="69"/>
        <v>Ass. Indiv./Groupes ouverts en Euros ou devises</v>
      </c>
      <c r="M789" s="137" t="s">
        <v>190</v>
      </c>
      <c r="N789" s="137" t="s">
        <v>192</v>
      </c>
      <c r="O789" s="140" t="s">
        <v>426</v>
      </c>
      <c r="P789" s="137"/>
      <c r="Q789" s="137"/>
      <c r="R789" s="137"/>
    </row>
    <row r="790" spans="10:18">
      <c r="J790" s="55" t="s">
        <v>127</v>
      </c>
      <c r="K790" s="91" t="str">
        <f t="shared" si="68"/>
        <v>e936</v>
      </c>
      <c r="L790" s="18" t="str">
        <f t="shared" si="69"/>
        <v>Contrats individuels d'assurance temporaire décès (y compris groupes ouverts) [3]</v>
      </c>
      <c r="M790" s="137"/>
      <c r="N790" s="137" t="s">
        <v>192</v>
      </c>
      <c r="O790" s="140" t="s">
        <v>426</v>
      </c>
      <c r="P790" s="137"/>
      <c r="Q790" s="137"/>
      <c r="R790" s="137"/>
    </row>
    <row r="791" spans="10:18">
      <c r="J791" s="55" t="s">
        <v>128</v>
      </c>
      <c r="K791" s="91" t="str">
        <f t="shared" si="68"/>
        <v>e911</v>
      </c>
      <c r="L791" s="18" t="str">
        <f t="shared" si="69"/>
        <v>Autres contrats individuels d'assurance vie à prime unique (ou versements libres) (y compris groupes ouverts) [4]</v>
      </c>
      <c r="M791" s="137"/>
      <c r="N791" s="137" t="s">
        <v>192</v>
      </c>
      <c r="O791" s="140" t="s">
        <v>426</v>
      </c>
      <c r="P791" s="137"/>
      <c r="Q791" s="137"/>
      <c r="R791" s="137"/>
    </row>
    <row r="792" spans="10:18">
      <c r="J792" s="55" t="s">
        <v>129</v>
      </c>
      <c r="K792" s="91" t="str">
        <f t="shared" si="68"/>
        <v>e912</v>
      </c>
      <c r="L792" s="18" t="str">
        <f t="shared" si="69"/>
        <v>Autres contrats individuels d'assurance vie à primes périodiques (y compris groupes ouverts) [5]</v>
      </c>
      <c r="M792" s="137"/>
      <c r="N792" s="137" t="s">
        <v>192</v>
      </c>
      <c r="O792" s="140" t="s">
        <v>426</v>
      </c>
      <c r="P792" s="137"/>
      <c r="Q792" s="137"/>
      <c r="R792" s="137"/>
    </row>
    <row r="793" spans="10:18">
      <c r="J793" s="22" t="s">
        <v>305</v>
      </c>
      <c r="K793" s="91" t="str">
        <f t="shared" si="68"/>
        <v>e928</v>
      </c>
      <c r="L793" s="18" t="str">
        <f t="shared" si="69"/>
        <v>Contrats collectifs en Euros ou devises</v>
      </c>
      <c r="M793" s="137" t="s">
        <v>190</v>
      </c>
      <c r="N793" s="137" t="s">
        <v>192</v>
      </c>
      <c r="O793" s="140" t="s">
        <v>426</v>
      </c>
      <c r="P793" s="137"/>
      <c r="Q793" s="137"/>
      <c r="R793" s="137"/>
    </row>
    <row r="794" spans="10:18">
      <c r="J794" s="55" t="s">
        <v>130</v>
      </c>
      <c r="K794" s="91" t="str">
        <f t="shared" si="68"/>
        <v>e926</v>
      </c>
      <c r="L794" s="18" t="str">
        <f t="shared" si="69"/>
        <v>Contrats collectifs d'assurance en cas de décès [6]</v>
      </c>
      <c r="M794" s="137"/>
      <c r="N794" s="137" t="s">
        <v>192</v>
      </c>
      <c r="O794" s="140" t="s">
        <v>426</v>
      </c>
      <c r="P794" s="137"/>
      <c r="Q794" s="137"/>
      <c r="R794" s="137"/>
    </row>
    <row r="795" spans="10:18">
      <c r="J795" s="55" t="s">
        <v>131</v>
      </c>
      <c r="K795" s="91" t="str">
        <f t="shared" si="68"/>
        <v>e927</v>
      </c>
      <c r="L795" s="18" t="str">
        <f t="shared" si="69"/>
        <v>Contrats collectifs d'assurance en cas de vie [7]</v>
      </c>
      <c r="M795" s="137"/>
      <c r="N795" s="137" t="s">
        <v>192</v>
      </c>
      <c r="O795" s="140" t="s">
        <v>426</v>
      </c>
      <c r="P795" s="137"/>
      <c r="Q795" s="137"/>
      <c r="R795" s="137"/>
    </row>
    <row r="796" spans="10:18">
      <c r="J796" s="22" t="s">
        <v>306</v>
      </c>
      <c r="K796" s="91" t="str">
        <f t="shared" si="68"/>
        <v>e935</v>
      </c>
      <c r="L796" s="18" t="str">
        <f t="shared" si="69"/>
        <v>Contrats en unités de compte</v>
      </c>
      <c r="M796" s="137" t="s">
        <v>190</v>
      </c>
      <c r="N796" s="137" t="s">
        <v>192</v>
      </c>
      <c r="O796" s="140" t="s">
        <v>426</v>
      </c>
      <c r="P796" s="137"/>
      <c r="Q796" s="137"/>
      <c r="R796" s="137"/>
    </row>
    <row r="797" spans="10:18">
      <c r="J797" s="55" t="s">
        <v>132</v>
      </c>
      <c r="K797" s="91" t="str">
        <f t="shared" si="68"/>
        <v>e930</v>
      </c>
      <c r="L797" s="18" t="str">
        <f t="shared" si="69"/>
        <v>Contrats d'assurance vie ou de capitalisation en unités de compte à prime unique (ou versements libres) [8]</v>
      </c>
      <c r="M797" s="137"/>
      <c r="N797" s="137" t="s">
        <v>192</v>
      </c>
      <c r="O797" s="140" t="s">
        <v>426</v>
      </c>
      <c r="P797" s="137"/>
      <c r="Q797" s="137"/>
      <c r="R797" s="137"/>
    </row>
    <row r="798" spans="10:18">
      <c r="J798" s="55" t="s">
        <v>133</v>
      </c>
      <c r="K798" s="91" t="str">
        <f t="shared" si="68"/>
        <v>e931</v>
      </c>
      <c r="L798" s="18" t="str">
        <f t="shared" si="69"/>
        <v>Contrats d'assurance vie ou de capitalisation en unités de compte à primes périodiques [9]</v>
      </c>
      <c r="M798" s="137"/>
      <c r="N798" s="137" t="s">
        <v>192</v>
      </c>
      <c r="O798" s="140" t="s">
        <v>426</v>
      </c>
      <c r="P798" s="137"/>
      <c r="Q798" s="137"/>
      <c r="R798" s="137"/>
    </row>
    <row r="799" spans="10:18">
      <c r="J799" s="22" t="s">
        <v>2714</v>
      </c>
      <c r="K799" s="91" t="str">
        <f t="shared" si="68"/>
        <v>e1277</v>
      </c>
      <c r="L799" s="18" t="str">
        <f t="shared" si="69"/>
        <v>Contrats collectifs relevant de l'article L. 441-1 mais ne relevant pas des catégories 11, 12 ou 14 [10]</v>
      </c>
      <c r="M799" s="137"/>
      <c r="N799" s="137" t="s">
        <v>192</v>
      </c>
      <c r="O799" s="140" t="s">
        <v>426</v>
      </c>
      <c r="P799" s="137"/>
      <c r="Q799" s="137"/>
      <c r="R799" s="137"/>
    </row>
    <row r="800" spans="10:18">
      <c r="J800" s="55" t="s">
        <v>2719</v>
      </c>
      <c r="K800" s="91" t="str">
        <f t="shared" si="68"/>
        <v>e1278</v>
      </c>
      <c r="L800" s="18" t="str">
        <f t="shared" si="69"/>
        <v>Engagement PER (Contrats collectifs relevant de l'article L. 441-1 mais ne relevant pas des catégories 11, 12 ou 14) [10]</v>
      </c>
      <c r="M800" s="137"/>
      <c r="N800" s="137" t="s">
        <v>192</v>
      </c>
      <c r="O800" s="140" t="s">
        <v>426</v>
      </c>
      <c r="P800" s="137"/>
      <c r="Q800" s="137"/>
      <c r="R800" s="137"/>
    </row>
    <row r="801" spans="10:18">
      <c r="J801" s="55" t="s">
        <v>2720</v>
      </c>
      <c r="K801" s="91" t="str">
        <f t="shared" si="68"/>
        <v>e1279</v>
      </c>
      <c r="L801" s="18" t="str">
        <f t="shared" si="69"/>
        <v>Hors engagement PER (Contrats collectifs relevant de l'article L. 441-1 mais ne relevant pas des catégories 11, 12 ou 14) [10]</v>
      </c>
      <c r="M801" s="137"/>
      <c r="N801" s="137" t="s">
        <v>192</v>
      </c>
      <c r="O801" s="140" t="s">
        <v>426</v>
      </c>
      <c r="P801" s="137"/>
      <c r="Q801" s="137"/>
      <c r="R801" s="137"/>
    </row>
    <row r="802" spans="10:18">
      <c r="J802" s="22" t="s">
        <v>2789</v>
      </c>
      <c r="K802" s="91" t="str">
        <f t="shared" si="68"/>
        <v>e1280</v>
      </c>
      <c r="L802" s="18" t="str">
        <f t="shared" si="69"/>
        <v>Contrats relevant de l'article L. 144-2 [11]</v>
      </c>
      <c r="M802" s="137" t="s">
        <v>190</v>
      </c>
      <c r="N802" s="137" t="s">
        <v>192</v>
      </c>
      <c r="O802" s="140" t="s">
        <v>426</v>
      </c>
      <c r="P802" s="137"/>
      <c r="Q802" s="137"/>
      <c r="R802" s="137"/>
    </row>
    <row r="803" spans="10:18">
      <c r="J803" s="55" t="s">
        <v>309</v>
      </c>
      <c r="K803" s="91" t="str">
        <f t="shared" si="68"/>
        <v>e918</v>
      </c>
      <c r="L803" s="18" t="str">
        <f t="shared" si="69"/>
        <v>Branche 26 [PERP]</v>
      </c>
      <c r="M803" s="137"/>
      <c r="N803" s="137" t="s">
        <v>192</v>
      </c>
      <c r="O803" s="140" t="s">
        <v>426</v>
      </c>
      <c r="P803" s="137"/>
      <c r="Q803" s="137"/>
      <c r="R803" s="137"/>
    </row>
    <row r="804" spans="10:18">
      <c r="J804" s="55" t="s">
        <v>310</v>
      </c>
      <c r="K804" s="91" t="str">
        <f t="shared" si="68"/>
        <v>e957</v>
      </c>
      <c r="L804" s="18" t="str">
        <f t="shared" si="69"/>
        <v>Garanties donnant lieu à provision de diversification dit " Eurocroissance" [PERP]</v>
      </c>
      <c r="M804" s="137"/>
      <c r="N804" s="137" t="s">
        <v>192</v>
      </c>
      <c r="O804" s="140" t="s">
        <v>426</v>
      </c>
      <c r="P804" s="137"/>
      <c r="Q804" s="137"/>
      <c r="R804" s="137"/>
    </row>
    <row r="805" spans="10:18">
      <c r="J805" s="55" t="s">
        <v>313</v>
      </c>
      <c r="K805" s="91" t="str">
        <f t="shared" si="68"/>
        <v>e913</v>
      </c>
      <c r="L805" s="18" t="str">
        <f t="shared" si="69"/>
        <v>Autres Euros [PERP]</v>
      </c>
      <c r="M805" s="137"/>
      <c r="N805" s="137" t="s">
        <v>192</v>
      </c>
      <c r="O805" s="140" t="s">
        <v>426</v>
      </c>
      <c r="P805" s="137"/>
      <c r="Q805" s="137"/>
      <c r="R805" s="137"/>
    </row>
    <row r="806" spans="10:18">
      <c r="J806" s="55" t="s">
        <v>307</v>
      </c>
      <c r="K806" s="91" t="str">
        <f t="shared" si="68"/>
        <v>e989</v>
      </c>
      <c r="L806" s="18" t="str">
        <f t="shared" si="69"/>
        <v>UC [PERP]</v>
      </c>
      <c r="M806" s="137"/>
      <c r="N806" s="137" t="s">
        <v>192</v>
      </c>
      <c r="O806" s="140" t="s">
        <v>426</v>
      </c>
      <c r="P806" s="137"/>
      <c r="Q806" s="137"/>
      <c r="R806" s="137"/>
    </row>
    <row r="807" spans="10:18">
      <c r="J807" s="22" t="s">
        <v>2790</v>
      </c>
      <c r="K807" s="91" t="str">
        <f t="shared" si="68"/>
        <v>e1281</v>
      </c>
      <c r="L807" s="18" t="str">
        <f t="shared" si="69"/>
        <v>Contrats relevant d’une comptabilité auxiliaire d’affectation mentionnée au premier alinéa de l’article L. 143-4 mais pas de la catégorie 11 ou 14 [12]</v>
      </c>
      <c r="M807" s="137" t="s">
        <v>190</v>
      </c>
      <c r="N807" s="137" t="s">
        <v>192</v>
      </c>
      <c r="O807" s="140" t="s">
        <v>426</v>
      </c>
      <c r="P807" s="137"/>
      <c r="Q807" s="140"/>
      <c r="R807" s="140"/>
    </row>
    <row r="808" spans="10:18">
      <c r="J808" s="55" t="s">
        <v>311</v>
      </c>
      <c r="K808" s="91" t="str">
        <f t="shared" si="68"/>
        <v>e919</v>
      </c>
      <c r="L808" s="18" t="str">
        <f t="shared" si="69"/>
        <v>Branche 26 [RPS]</v>
      </c>
      <c r="M808" s="137"/>
      <c r="N808" s="137" t="s">
        <v>192</v>
      </c>
      <c r="O808" s="140" t="s">
        <v>426</v>
      </c>
      <c r="P808" s="137"/>
      <c r="Q808" s="140"/>
      <c r="R808" s="140"/>
    </row>
    <row r="809" spans="10:18">
      <c r="J809" s="55" t="s">
        <v>508</v>
      </c>
      <c r="K809" s="91" t="str">
        <f t="shared" si="68"/>
        <v>e958</v>
      </c>
      <c r="L809" s="18" t="str">
        <f t="shared" si="69"/>
        <v>Garanties donnant lieu à provision de diversification dit " Eurocroissance" [RPS]</v>
      </c>
      <c r="M809" s="137"/>
      <c r="N809" s="137" t="s">
        <v>192</v>
      </c>
      <c r="O809" s="140" t="s">
        <v>426</v>
      </c>
      <c r="P809" s="137"/>
      <c r="Q809" s="140"/>
      <c r="R809" s="140"/>
    </row>
    <row r="810" spans="10:18">
      <c r="J810" s="55" t="s">
        <v>312</v>
      </c>
      <c r="K810" s="91" t="str">
        <f t="shared" si="68"/>
        <v>e914</v>
      </c>
      <c r="L810" s="18" t="str">
        <f t="shared" si="69"/>
        <v>Autres Euros [RPS]</v>
      </c>
      <c r="M810" s="137"/>
      <c r="N810" s="137" t="s">
        <v>192</v>
      </c>
      <c r="O810" s="140" t="s">
        <v>426</v>
      </c>
      <c r="P810" s="137"/>
      <c r="Q810" s="140"/>
      <c r="R810" s="140"/>
    </row>
    <row r="811" spans="10:18">
      <c r="J811" s="55" t="s">
        <v>308</v>
      </c>
      <c r="K811" s="91" t="str">
        <f t="shared" si="68"/>
        <v>e990</v>
      </c>
      <c r="L811" s="18" t="str">
        <f t="shared" si="69"/>
        <v>UC [RPS]</v>
      </c>
      <c r="M811" s="137"/>
      <c r="N811" s="137" t="s">
        <v>192</v>
      </c>
      <c r="O811" s="140" t="s">
        <v>426</v>
      </c>
      <c r="P811" s="137"/>
      <c r="Q811" s="140"/>
      <c r="R811" s="140"/>
    </row>
    <row r="812" spans="10:18">
      <c r="J812" s="22" t="s">
        <v>2726</v>
      </c>
      <c r="K812" s="91" t="str">
        <f t="shared" si="68"/>
        <v>e1282</v>
      </c>
      <c r="L812" s="18" t="str">
        <f t="shared" si="69"/>
        <v>Contrats relevant de l'article L. 134-1 mais pas des catégories 11 ou 12 [13]</v>
      </c>
      <c r="M812" s="137" t="s">
        <v>190</v>
      </c>
      <c r="N812" s="137" t="s">
        <v>192</v>
      </c>
      <c r="O812" s="140" t="s">
        <v>426</v>
      </c>
      <c r="P812" s="137"/>
      <c r="Q812" s="140"/>
      <c r="R812" s="140"/>
    </row>
    <row r="813" spans="10:18">
      <c r="J813" s="55" t="s">
        <v>2727</v>
      </c>
      <c r="K813" s="91" t="str">
        <f t="shared" si="68"/>
        <v>e1283</v>
      </c>
      <c r="L813" s="18" t="str">
        <f t="shared" si="69"/>
        <v>Engagement PER (Contrats relevant de l'article L. 134-1 mais pas des catégories 11 ou 12) [13]</v>
      </c>
      <c r="M813" s="137"/>
      <c r="N813" s="137" t="s">
        <v>192</v>
      </c>
      <c r="O813" s="140" t="s">
        <v>426</v>
      </c>
      <c r="P813" s="137"/>
      <c r="Q813" s="140"/>
      <c r="R813" s="140"/>
    </row>
    <row r="814" spans="10:18">
      <c r="J814" s="55" t="s">
        <v>2728</v>
      </c>
      <c r="K814" s="91" t="str">
        <f t="shared" si="68"/>
        <v>e1284</v>
      </c>
      <c r="L814" s="18" t="str">
        <f t="shared" si="69"/>
        <v>Hors engagement PER (Contrats relevant de l'article L. 134-1 mais pas des catégories 11 ou 12) [13]</v>
      </c>
      <c r="M814" s="137"/>
      <c r="N814" s="137" t="s">
        <v>192</v>
      </c>
      <c r="O814" s="140" t="s">
        <v>426</v>
      </c>
      <c r="P814" s="137"/>
      <c r="Q814" s="140"/>
      <c r="R814" s="140"/>
    </row>
    <row r="815" spans="10:18">
      <c r="J815" s="22" t="s">
        <v>2729</v>
      </c>
      <c r="K815" s="91" t="str">
        <f t="shared" si="68"/>
        <v>e1285</v>
      </c>
      <c r="L815" s="18" t="str">
        <f t="shared" si="69"/>
        <v>Contrats relevant d’une comptabilité auxiliaire d’affectation mentionnée au premier alinéa de l’article L. 142-4 mais pas de la catégorie 11 [14]</v>
      </c>
      <c r="M815" s="137" t="s">
        <v>190</v>
      </c>
      <c r="N815" s="137" t="s">
        <v>192</v>
      </c>
      <c r="O815" s="140" t="s">
        <v>426</v>
      </c>
      <c r="P815" s="137"/>
      <c r="Q815" s="140"/>
      <c r="R815" s="140"/>
    </row>
    <row r="816" spans="10:18">
      <c r="J816" s="55" t="s">
        <v>2730</v>
      </c>
      <c r="K816" s="91" t="str">
        <f t="shared" si="68"/>
        <v>e1286</v>
      </c>
      <c r="L816" s="18" t="str">
        <f t="shared" si="69"/>
        <v>Euros (Contrats relevant d’une comptabilité auxiliaire d’affectation mentionnée au premier alinéa de l’article L. 142-4 mais pas de la catégorie 11) [14]</v>
      </c>
      <c r="M816" s="137"/>
      <c r="N816" s="137" t="s">
        <v>192</v>
      </c>
      <c r="O816" s="140" t="s">
        <v>426</v>
      </c>
      <c r="P816" s="137"/>
      <c r="Q816" s="140"/>
      <c r="R816" s="140"/>
    </row>
    <row r="817" spans="10:18">
      <c r="J817" s="55" t="s">
        <v>2731</v>
      </c>
      <c r="K817" s="91" t="str">
        <f t="shared" si="68"/>
        <v>e1287</v>
      </c>
      <c r="L817" s="18" t="str">
        <f t="shared" si="69"/>
        <v>UC (Contrats relevant d’une comptabilité auxiliaire d’affectation mentionnée au premier alinéa de l’article L. 142-4 mais pas de la catégorie 11) [14]</v>
      </c>
      <c r="M817" s="137"/>
      <c r="N817" s="137" t="s">
        <v>192</v>
      </c>
      <c r="O817" s="140" t="s">
        <v>426</v>
      </c>
      <c r="P817" s="137"/>
      <c r="Q817" s="140"/>
      <c r="R817" s="140"/>
    </row>
    <row r="818" spans="10:18">
      <c r="J818" s="46" t="s">
        <v>61</v>
      </c>
      <c r="K818" s="91" t="str">
        <f t="shared" si="68"/>
        <v>e968</v>
      </c>
      <c r="L818" s="18" t="str">
        <f t="shared" si="69"/>
        <v>Non Vie</v>
      </c>
      <c r="M818" s="137" t="s">
        <v>190</v>
      </c>
      <c r="N818" s="137" t="s">
        <v>192</v>
      </c>
      <c r="O818" s="140" t="s">
        <v>426</v>
      </c>
      <c r="P818" s="137"/>
      <c r="Q818" s="137"/>
      <c r="R818" s="137"/>
    </row>
    <row r="819" spans="10:18">
      <c r="J819" s="22" t="s">
        <v>5375</v>
      </c>
      <c r="K819" s="91" t="str">
        <f t="shared" si="68"/>
        <v>e1294</v>
      </c>
      <c r="L819" s="18" t="str">
        <f t="shared" si="69"/>
        <v>Non Vie [20-33]</v>
      </c>
      <c r="M819" s="137" t="s">
        <v>190</v>
      </c>
      <c r="N819" s="137" t="s">
        <v>192</v>
      </c>
      <c r="O819" s="140" t="s">
        <v>426</v>
      </c>
      <c r="P819" s="137"/>
      <c r="Q819" s="137"/>
      <c r="R819" s="137"/>
    </row>
    <row r="820" spans="10:18">
      <c r="J820" s="55" t="s">
        <v>1839</v>
      </c>
      <c r="K820" s="91" t="str">
        <f t="shared" si="68"/>
        <v>e946</v>
      </c>
      <c r="L820" s="18" t="str">
        <f t="shared" si="69"/>
        <v>Dommages corporels (contrats individuels et collectifs) [20-21]</v>
      </c>
      <c r="M820" s="137" t="s">
        <v>190</v>
      </c>
      <c r="N820" s="137" t="s">
        <v>192</v>
      </c>
      <c r="O820" s="140" t="s">
        <v>426</v>
      </c>
      <c r="P820" s="137"/>
      <c r="Q820" s="137"/>
      <c r="R820" s="137"/>
    </row>
    <row r="821" spans="10:18">
      <c r="J821" s="69" t="s">
        <v>630</v>
      </c>
      <c r="K821" s="91" t="str">
        <f t="shared" si="68"/>
        <v>e947</v>
      </c>
      <c r="L821" s="18" t="str">
        <f t="shared" si="69"/>
        <v>Dommages corporels (contrats individuels) [20]</v>
      </c>
      <c r="M821" s="137" t="s">
        <v>190</v>
      </c>
      <c r="N821" s="137" t="s">
        <v>192</v>
      </c>
      <c r="O821" s="140" t="s">
        <v>426</v>
      </c>
      <c r="P821" s="137"/>
      <c r="Q821" s="137"/>
      <c r="R821" s="137"/>
    </row>
    <row r="822" spans="10:18">
      <c r="J822" s="70" t="s">
        <v>316</v>
      </c>
      <c r="K822" s="91" t="str">
        <f t="shared" si="68"/>
        <v>e962</v>
      </c>
      <c r="L822" s="18" t="str">
        <f t="shared" si="69"/>
        <v>Garanties frais de soins [201]</v>
      </c>
      <c r="M822" s="137"/>
      <c r="N822" s="137" t="s">
        <v>192</v>
      </c>
      <c r="O822" s="140" t="s">
        <v>426</v>
      </c>
      <c r="P822" s="137"/>
      <c r="Q822" s="137"/>
      <c r="R822" s="137"/>
    </row>
    <row r="823" spans="10:18">
      <c r="J823" s="70" t="s">
        <v>317</v>
      </c>
      <c r="K823" s="91" t="str">
        <f t="shared" si="68"/>
        <v>e916</v>
      </c>
      <c r="L823" s="18" t="str">
        <f t="shared" si="69"/>
        <v>Autres garanties [202]</v>
      </c>
      <c r="M823" s="137"/>
      <c r="N823" s="137" t="s">
        <v>192</v>
      </c>
      <c r="O823" s="140" t="s">
        <v>426</v>
      </c>
      <c r="P823" s="137"/>
      <c r="Q823" s="137"/>
      <c r="R823" s="137"/>
    </row>
    <row r="824" spans="10:18">
      <c r="J824" s="69" t="s">
        <v>631</v>
      </c>
      <c r="K824" s="91" t="str">
        <f t="shared" si="68"/>
        <v>e945</v>
      </c>
      <c r="L824" s="18" t="str">
        <f t="shared" si="69"/>
        <v>Dommages corporels (contrats collectifs) [21]</v>
      </c>
      <c r="M824" s="137" t="s">
        <v>190</v>
      </c>
      <c r="N824" s="137" t="s">
        <v>192</v>
      </c>
      <c r="O824" s="140" t="s">
        <v>426</v>
      </c>
      <c r="P824" s="137"/>
      <c r="Q824" s="137"/>
      <c r="R824" s="137"/>
    </row>
    <row r="825" spans="10:18">
      <c r="J825" s="70" t="s">
        <v>320</v>
      </c>
      <c r="K825" s="91" t="str">
        <f t="shared" si="68"/>
        <v>e963</v>
      </c>
      <c r="L825" s="18" t="str">
        <f t="shared" si="69"/>
        <v>Garanties frais de soins [211]</v>
      </c>
      <c r="M825" s="137"/>
      <c r="N825" s="137" t="s">
        <v>192</v>
      </c>
      <c r="O825" s="140" t="s">
        <v>426</v>
      </c>
      <c r="P825" s="137"/>
      <c r="Q825" s="137"/>
      <c r="R825" s="137"/>
    </row>
    <row r="826" spans="10:18">
      <c r="J826" s="70" t="s">
        <v>321</v>
      </c>
      <c r="K826" s="91" t="str">
        <f t="shared" si="68"/>
        <v>e915</v>
      </c>
      <c r="L826" s="18" t="str">
        <f t="shared" si="69"/>
        <v>Autres garanties (dont incap. Inval) [212]</v>
      </c>
      <c r="M826" s="137"/>
      <c r="N826" s="137" t="s">
        <v>192</v>
      </c>
      <c r="O826" s="140" t="s">
        <v>426</v>
      </c>
      <c r="P826" s="137"/>
      <c r="Q826" s="137"/>
      <c r="R826" s="137"/>
    </row>
    <row r="827" spans="10:18">
      <c r="J827" s="55" t="s">
        <v>226</v>
      </c>
      <c r="K827" s="91" t="str">
        <f t="shared" si="68"/>
        <v>e908</v>
      </c>
      <c r="L827" s="18" t="str">
        <f t="shared" si="69"/>
        <v>Automobile</v>
      </c>
      <c r="M827" s="137" t="s">
        <v>190</v>
      </c>
      <c r="N827" s="137" t="s">
        <v>192</v>
      </c>
      <c r="O827" s="140" t="s">
        <v>426</v>
      </c>
      <c r="P827" s="137"/>
      <c r="Q827" s="137"/>
      <c r="R827" s="137"/>
    </row>
    <row r="828" spans="10:18">
      <c r="J828" s="69" t="s">
        <v>136</v>
      </c>
      <c r="K828" s="91" t="str">
        <f t="shared" si="68"/>
        <v>e910</v>
      </c>
      <c r="L828" s="18" t="str">
        <f t="shared" si="69"/>
        <v>Automobile (responsabilité civile) [22]</v>
      </c>
      <c r="M828" s="137"/>
      <c r="N828" s="137" t="s">
        <v>192</v>
      </c>
      <c r="O828" s="140" t="s">
        <v>426</v>
      </c>
      <c r="P828" s="137"/>
      <c r="Q828" s="137"/>
      <c r="R828" s="137"/>
    </row>
    <row r="829" spans="10:18">
      <c r="J829" s="69" t="s">
        <v>137</v>
      </c>
      <c r="K829" s="91" t="str">
        <f t="shared" si="68"/>
        <v>e909</v>
      </c>
      <c r="L829" s="18" t="str">
        <f t="shared" si="69"/>
        <v>Automobile (dommages) [23]</v>
      </c>
      <c r="M829" s="137"/>
      <c r="N829" s="137" t="s">
        <v>192</v>
      </c>
      <c r="O829" s="140" t="s">
        <v>426</v>
      </c>
      <c r="P829" s="137"/>
      <c r="Q829" s="137"/>
      <c r="R829" s="137"/>
    </row>
    <row r="830" spans="10:18">
      <c r="J830" s="55" t="s">
        <v>329</v>
      </c>
      <c r="K830" s="91" t="str">
        <f t="shared" si="68"/>
        <v>e940</v>
      </c>
      <c r="L830" s="18" t="str">
        <f t="shared" si="69"/>
        <v>Dommages aux biens</v>
      </c>
      <c r="M830" s="137" t="s">
        <v>190</v>
      </c>
      <c r="N830" s="137" t="s">
        <v>192</v>
      </c>
      <c r="O830" s="140" t="s">
        <v>426</v>
      </c>
      <c r="P830" s="137"/>
      <c r="Q830" s="137"/>
      <c r="R830" s="137"/>
    </row>
    <row r="831" spans="10:18">
      <c r="J831" s="69" t="s">
        <v>138</v>
      </c>
      <c r="K831" s="91" t="str">
        <f t="shared" si="68"/>
        <v>e942</v>
      </c>
      <c r="L831" s="18" t="str">
        <f t="shared" si="69"/>
        <v>Dommages aux biens des particuliers [24]</v>
      </c>
      <c r="M831" s="137"/>
      <c r="N831" s="137" t="s">
        <v>192</v>
      </c>
      <c r="O831" s="140" t="s">
        <v>426</v>
      </c>
      <c r="P831" s="137"/>
      <c r="Q831" s="137"/>
      <c r="R831" s="140"/>
    </row>
    <row r="832" spans="10:18">
      <c r="J832" s="69" t="s">
        <v>330</v>
      </c>
      <c r="K832" s="91" t="str">
        <f t="shared" si="68"/>
        <v>e944</v>
      </c>
      <c r="L832" s="18" t="str">
        <f t="shared" si="69"/>
        <v>Dommages aux biens professionnels et agricoles [25-26]</v>
      </c>
      <c r="M832" s="137" t="s">
        <v>190</v>
      </c>
      <c r="N832" s="137" t="s">
        <v>192</v>
      </c>
      <c r="O832" s="140" t="s">
        <v>426</v>
      </c>
      <c r="P832" s="137"/>
      <c r="Q832" s="137"/>
      <c r="R832" s="137"/>
    </row>
    <row r="833" spans="10:18">
      <c r="J833" s="70" t="s">
        <v>139</v>
      </c>
      <c r="K833" s="91" t="str">
        <f t="shared" si="68"/>
        <v>e943</v>
      </c>
      <c r="L833" s="18" t="str">
        <f t="shared" si="69"/>
        <v>Dommages aux biens professionnels [25]</v>
      </c>
      <c r="M833" s="137"/>
      <c r="N833" s="137" t="s">
        <v>192</v>
      </c>
      <c r="O833" s="140" t="s">
        <v>426</v>
      </c>
      <c r="P833" s="137"/>
      <c r="Q833" s="137"/>
      <c r="R833" s="137"/>
    </row>
    <row r="834" spans="10:18">
      <c r="J834" s="70" t="s">
        <v>140</v>
      </c>
      <c r="K834" s="91" t="str">
        <f t="shared" si="68"/>
        <v>e941</v>
      </c>
      <c r="L834" s="18" t="str">
        <f t="shared" si="69"/>
        <v>Dommages aux biens agricoles [26]</v>
      </c>
      <c r="M834" s="137"/>
      <c r="N834" s="137" t="s">
        <v>192</v>
      </c>
      <c r="O834" s="140" t="s">
        <v>426</v>
      </c>
      <c r="P834" s="137"/>
      <c r="Q834" s="137"/>
      <c r="R834" s="137"/>
    </row>
    <row r="835" spans="10:18">
      <c r="J835" s="55" t="s">
        <v>141</v>
      </c>
      <c r="K835" s="91" t="str">
        <f t="shared" si="68"/>
        <v>e922</v>
      </c>
      <c r="L835" s="18" t="str">
        <f t="shared" si="69"/>
        <v>Catastrophes naturelles [27]</v>
      </c>
      <c r="M835" s="137"/>
      <c r="N835" s="137" t="s">
        <v>192</v>
      </c>
      <c r="O835" s="140" t="s">
        <v>426</v>
      </c>
      <c r="P835" s="137"/>
      <c r="Q835" s="137"/>
      <c r="R835" s="137"/>
    </row>
    <row r="836" spans="10:18">
      <c r="J836" s="55" t="s">
        <v>142</v>
      </c>
      <c r="K836" s="91" t="str">
        <f t="shared" si="68"/>
        <v>e980</v>
      </c>
      <c r="L836" s="18" t="str">
        <f t="shared" si="69"/>
        <v>Responsabilité civile générale [28]</v>
      </c>
      <c r="M836" s="137"/>
      <c r="N836" s="137" t="s">
        <v>192</v>
      </c>
      <c r="O836" s="140" t="s">
        <v>426</v>
      </c>
      <c r="P836" s="137"/>
      <c r="Q836" s="137"/>
      <c r="R836" s="137"/>
    </row>
    <row r="837" spans="10:18">
      <c r="J837" s="55" t="s">
        <v>143</v>
      </c>
      <c r="K837" s="91" t="str">
        <f t="shared" si="68"/>
        <v>e978</v>
      </c>
      <c r="L837" s="18" t="str">
        <f t="shared" si="69"/>
        <v>Protection juridique [29]</v>
      </c>
      <c r="M837" s="137"/>
      <c r="N837" s="137" t="s">
        <v>192</v>
      </c>
      <c r="O837" s="140" t="s">
        <v>426</v>
      </c>
      <c r="P837" s="137"/>
      <c r="Q837" s="137"/>
      <c r="R837" s="137"/>
    </row>
    <row r="838" spans="10:18">
      <c r="J838" s="55" t="s">
        <v>144</v>
      </c>
      <c r="K838" s="91" t="str">
        <f t="shared" si="68"/>
        <v>e904</v>
      </c>
      <c r="L838" s="18" t="str">
        <f t="shared" si="69"/>
        <v>Assistance [30]</v>
      </c>
      <c r="M838" s="137"/>
      <c r="N838" s="137" t="s">
        <v>192</v>
      </c>
      <c r="O838" s="140" t="s">
        <v>426</v>
      </c>
      <c r="P838" s="137"/>
      <c r="Q838" s="137"/>
      <c r="R838" s="137"/>
    </row>
    <row r="839" spans="10:18">
      <c r="J839" s="55" t="s">
        <v>145</v>
      </c>
      <c r="K839" s="91" t="str">
        <f t="shared" si="68"/>
        <v>e977</v>
      </c>
      <c r="L839" s="18" t="str">
        <f t="shared" si="69"/>
        <v>Pertes pécuniaires diverses [31]</v>
      </c>
      <c r="M839" s="137"/>
      <c r="N839" s="137" t="s">
        <v>192</v>
      </c>
      <c r="O839" s="140" t="s">
        <v>426</v>
      </c>
      <c r="P839" s="137"/>
      <c r="Q839" s="137"/>
      <c r="R839" s="137"/>
    </row>
    <row r="840" spans="10:18">
      <c r="J840" s="55" t="s">
        <v>5373</v>
      </c>
      <c r="K840" s="91" t="str">
        <f t="shared" ref="K840" si="70">VLOOKUP(J840,$A$1:$I$311,2,FALSE)</f>
        <v>e1292</v>
      </c>
      <c r="L840" s="18" t="str">
        <f t="shared" si="69"/>
        <v>Dommages aux biens consécutifs aux atteintes aux systèmes d'information et de communication [32]</v>
      </c>
      <c r="N840" s="137" t="s">
        <v>192</v>
      </c>
      <c r="O840" s="140" t="s">
        <v>426</v>
      </c>
      <c r="P840" s="137"/>
      <c r="Q840" s="137"/>
      <c r="R840" s="137"/>
    </row>
    <row r="841" spans="10:18">
      <c r="J841" s="55" t="s">
        <v>5374</v>
      </c>
      <c r="K841" s="91" t="str">
        <f t="shared" ref="K841" si="71">VLOOKUP(J841,$A$1:$I$311,2,FALSE)</f>
        <v>e1293</v>
      </c>
      <c r="L841" s="18" t="str">
        <f t="shared" si="69"/>
        <v>Pertes pécuniaires consécutives aux atteintes aux systèmes d'information et de communication [33]</v>
      </c>
      <c r="M841" s="137"/>
      <c r="N841" s="137" t="s">
        <v>192</v>
      </c>
      <c r="O841" s="140" t="s">
        <v>426</v>
      </c>
      <c r="P841" s="137"/>
      <c r="Q841" s="137"/>
      <c r="R841" s="137"/>
    </row>
    <row r="842" spans="10:18">
      <c r="J842" s="22" t="s">
        <v>332</v>
      </c>
      <c r="K842" s="91" t="str">
        <f t="shared" si="68"/>
        <v>e971</v>
      </c>
      <c r="L842" s="18" t="str">
        <f t="shared" si="69"/>
        <v>Non Vie [34-38]</v>
      </c>
      <c r="M842" s="137" t="s">
        <v>190</v>
      </c>
      <c r="N842" s="137" t="s">
        <v>192</v>
      </c>
      <c r="O842" s="140" t="s">
        <v>426</v>
      </c>
      <c r="P842" s="137"/>
      <c r="Q842" s="137"/>
      <c r="R842" s="137"/>
    </row>
    <row r="843" spans="10:18">
      <c r="J843" s="55" t="s">
        <v>146</v>
      </c>
      <c r="K843" s="91" t="str">
        <f t="shared" si="68"/>
        <v>e986</v>
      </c>
      <c r="L843" s="18" t="str">
        <f t="shared" si="69"/>
        <v>Transports [34]</v>
      </c>
      <c r="M843" s="137"/>
      <c r="N843" s="137" t="s">
        <v>192</v>
      </c>
      <c r="O843" s="140" t="s">
        <v>426</v>
      </c>
      <c r="P843" s="137"/>
      <c r="Q843" s="137"/>
      <c r="R843" s="137"/>
    </row>
    <row r="844" spans="10:18">
      <c r="J844" s="55" t="s">
        <v>147</v>
      </c>
      <c r="K844" s="91" t="str">
        <f t="shared" si="68"/>
        <v>e905</v>
      </c>
      <c r="L844" s="18" t="str">
        <f t="shared" si="69"/>
        <v>Assurance construction (dommages) [35]</v>
      </c>
      <c r="M844" s="137"/>
      <c r="N844" s="137" t="s">
        <v>192</v>
      </c>
      <c r="O844" s="140" t="s">
        <v>426</v>
      </c>
      <c r="P844" s="137"/>
      <c r="Q844" s="137"/>
      <c r="R844" s="137"/>
    </row>
    <row r="845" spans="10:18">
      <c r="J845" s="55" t="s">
        <v>148</v>
      </c>
      <c r="K845" s="91" t="str">
        <f t="shared" si="68"/>
        <v>e906</v>
      </c>
      <c r="L845" s="18" t="str">
        <f t="shared" si="69"/>
        <v>Assurance construction (responsabilité civile) [36]</v>
      </c>
      <c r="M845" s="137"/>
      <c r="N845" s="137" t="s">
        <v>192</v>
      </c>
      <c r="O845" s="140" t="s">
        <v>426</v>
      </c>
      <c r="P845" s="137"/>
      <c r="Q845" s="137"/>
      <c r="R845" s="137"/>
    </row>
    <row r="846" spans="10:18">
      <c r="J846" s="55" t="s">
        <v>149</v>
      </c>
      <c r="K846" s="91" t="str">
        <f t="shared" si="68"/>
        <v>e939</v>
      </c>
      <c r="N846" s="137" t="s">
        <v>192</v>
      </c>
      <c r="O846" s="140" t="s">
        <v>426</v>
      </c>
    </row>
    <row r="847" spans="10:18">
      <c r="J847" s="55" t="s">
        <v>150</v>
      </c>
      <c r="K847" s="91" t="str">
        <f t="shared" si="68"/>
        <v>e923</v>
      </c>
      <c r="N847" s="137" t="s">
        <v>192</v>
      </c>
      <c r="O847" s="140" t="s">
        <v>426</v>
      </c>
    </row>
    <row r="848" spans="10:18">
      <c r="J848" s="42" t="s">
        <v>5381</v>
      </c>
      <c r="K848" s="91"/>
      <c r="L848" s="18"/>
      <c r="M848" s="137"/>
      <c r="N848" s="137"/>
      <c r="O848" s="140" t="s">
        <v>426</v>
      </c>
      <c r="P848" s="137"/>
      <c r="Q848" s="137" t="s">
        <v>248</v>
      </c>
      <c r="R848" s="137" t="s">
        <v>2785</v>
      </c>
    </row>
    <row r="849" spans="10:18">
      <c r="J849" s="52" t="s">
        <v>244</v>
      </c>
      <c r="K849" s="91" t="str">
        <f t="shared" ref="K849:K870" si="72">VLOOKUP(J849,$A$1:$I$311,2,FALSE)</f>
        <v>x0</v>
      </c>
      <c r="L849" s="18" t="str">
        <f t="shared" ref="L849:L856" si="73">J849</f>
        <v>Total/NA</v>
      </c>
      <c r="M849" s="140" t="s">
        <v>190</v>
      </c>
      <c r="N849" s="140"/>
      <c r="O849" s="140" t="s">
        <v>243</v>
      </c>
      <c r="P849" s="137"/>
      <c r="Q849" s="137"/>
      <c r="R849" s="137"/>
    </row>
    <row r="850" spans="10:18">
      <c r="J850" s="46" t="s">
        <v>546</v>
      </c>
      <c r="K850" s="91" t="str">
        <f t="shared" si="72"/>
        <v>x91</v>
      </c>
      <c r="L850" s="18" t="str">
        <f t="shared" si="73"/>
        <v>Épargne hors UC</v>
      </c>
      <c r="M850" s="137" t="s">
        <v>190</v>
      </c>
      <c r="N850" s="137" t="s">
        <v>192</v>
      </c>
      <c r="O850" s="140" t="s">
        <v>243</v>
      </c>
      <c r="P850" s="137"/>
      <c r="Q850" s="137"/>
      <c r="R850" s="137"/>
    </row>
    <row r="851" spans="10:18">
      <c r="J851" s="22" t="s">
        <v>188</v>
      </c>
      <c r="K851" s="91" t="str">
        <f t="shared" si="72"/>
        <v>e961</v>
      </c>
      <c r="L851" s="18" t="str">
        <f t="shared" si="73"/>
        <v>Garanties en cas de vie et capitalisation [hors contrats en UC]</v>
      </c>
      <c r="M851" s="137" t="s">
        <v>190</v>
      </c>
      <c r="N851" s="137" t="s">
        <v>192</v>
      </c>
      <c r="O851" s="140" t="s">
        <v>426</v>
      </c>
      <c r="P851" s="137"/>
      <c r="Q851" s="137"/>
      <c r="R851" s="137"/>
    </row>
    <row r="852" spans="10:18">
      <c r="J852" s="55" t="s">
        <v>125</v>
      </c>
      <c r="K852" s="91" t="str">
        <f t="shared" si="72"/>
        <v>e932</v>
      </c>
      <c r="L852" s="18" t="str">
        <f t="shared" si="73"/>
        <v>Contrats de capitalisation à prime unique (ou versements libres) [1]</v>
      </c>
      <c r="M852" s="137"/>
      <c r="N852" s="137" t="s">
        <v>192</v>
      </c>
      <c r="O852" s="140" t="s">
        <v>426</v>
      </c>
      <c r="P852" s="137"/>
      <c r="Q852" s="137"/>
      <c r="R852" s="137"/>
    </row>
    <row r="853" spans="10:18">
      <c r="J853" s="55" t="s">
        <v>126</v>
      </c>
      <c r="K853" s="91" t="str">
        <f t="shared" si="72"/>
        <v>e933</v>
      </c>
      <c r="L853" s="18" t="str">
        <f t="shared" si="73"/>
        <v>Contrats de capitalisation à primes périodiques [2]</v>
      </c>
      <c r="M853" s="137"/>
      <c r="N853" s="137" t="s">
        <v>192</v>
      </c>
      <c r="O853" s="140" t="s">
        <v>426</v>
      </c>
      <c r="P853" s="137"/>
      <c r="Q853" s="137"/>
      <c r="R853" s="137"/>
    </row>
    <row r="854" spans="10:18">
      <c r="J854" s="55" t="s">
        <v>128</v>
      </c>
      <c r="K854" s="91" t="str">
        <f t="shared" si="72"/>
        <v>e911</v>
      </c>
      <c r="L854" s="18" t="str">
        <f t="shared" si="73"/>
        <v>Autres contrats individuels d'assurance vie à prime unique (ou versements libres) (y compris groupes ouverts) [4]</v>
      </c>
      <c r="M854" s="137"/>
      <c r="N854" s="137" t="s">
        <v>192</v>
      </c>
      <c r="O854" s="140" t="s">
        <v>426</v>
      </c>
      <c r="P854" s="137"/>
      <c r="Q854" s="137"/>
      <c r="R854" s="137"/>
    </row>
    <row r="855" spans="10:18">
      <c r="J855" s="55" t="s">
        <v>129</v>
      </c>
      <c r="K855" s="91" t="str">
        <f t="shared" si="72"/>
        <v>e912</v>
      </c>
      <c r="L855" s="18" t="str">
        <f t="shared" si="73"/>
        <v>Autres contrats individuels d'assurance vie à primes périodiques (y compris groupes ouverts) [5]</v>
      </c>
      <c r="M855" s="137"/>
      <c r="N855" s="137" t="s">
        <v>192</v>
      </c>
      <c r="O855" s="140" t="s">
        <v>426</v>
      </c>
      <c r="P855" s="137"/>
      <c r="Q855" s="137"/>
      <c r="R855" s="137"/>
    </row>
    <row r="856" spans="10:18">
      <c r="J856" s="55" t="s">
        <v>131</v>
      </c>
      <c r="K856" s="91" t="str">
        <f t="shared" si="72"/>
        <v>e927</v>
      </c>
      <c r="L856" s="18" t="str">
        <f t="shared" si="73"/>
        <v>Contrats collectifs d'assurance en cas de vie [7]</v>
      </c>
      <c r="M856" s="137"/>
      <c r="N856" s="137" t="s">
        <v>192</v>
      </c>
      <c r="O856" s="140" t="s">
        <v>426</v>
      </c>
      <c r="P856" s="137"/>
      <c r="Q856" s="137"/>
      <c r="R856" s="137"/>
    </row>
    <row r="857" spans="10:18">
      <c r="J857" s="55" t="s">
        <v>2569</v>
      </c>
      <c r="K857" s="91" t="str">
        <f t="shared" si="72"/>
        <v>e1274</v>
      </c>
      <c r="L857" s="18" t="str">
        <f>J857</f>
        <v>Contrats de retraite professionnelle supplémentaire régis par l'article L. 143-1 ne relevant pas des 12, 14 ou 15 [16]</v>
      </c>
      <c r="M857" s="137"/>
      <c r="N857" s="137" t="s">
        <v>192</v>
      </c>
      <c r="O857" s="140" t="s">
        <v>426</v>
      </c>
      <c r="P857" s="137"/>
      <c r="Q857" s="137"/>
      <c r="R857" s="137"/>
    </row>
    <row r="858" spans="10:18">
      <c r="J858" s="22" t="s">
        <v>187</v>
      </c>
      <c r="K858" s="91" t="str">
        <f t="shared" si="72"/>
        <v>e959</v>
      </c>
      <c r="L858" s="18" t="str">
        <f t="shared" ref="L858:L870" si="74">J858</f>
        <v>Garanties en cas de décès</v>
      </c>
      <c r="M858" s="137" t="s">
        <v>190</v>
      </c>
      <c r="N858" s="137" t="s">
        <v>192</v>
      </c>
      <c r="O858" s="140" t="s">
        <v>426</v>
      </c>
      <c r="P858" s="137"/>
      <c r="Q858" s="137"/>
      <c r="R858" s="137"/>
    </row>
    <row r="859" spans="10:18">
      <c r="J859" s="55" t="s">
        <v>127</v>
      </c>
      <c r="K859" s="91" t="str">
        <f t="shared" si="72"/>
        <v>e936</v>
      </c>
      <c r="L859" s="18" t="str">
        <f t="shared" si="74"/>
        <v>Contrats individuels d'assurance temporaire décès (y compris groupes ouverts) [3]</v>
      </c>
      <c r="M859" s="137"/>
      <c r="N859" s="137" t="s">
        <v>192</v>
      </c>
      <c r="O859" s="140" t="s">
        <v>426</v>
      </c>
      <c r="P859" s="137"/>
      <c r="Q859" s="137"/>
      <c r="R859" s="137"/>
    </row>
    <row r="860" spans="10:18">
      <c r="J860" s="55" t="s">
        <v>130</v>
      </c>
      <c r="K860" s="91" t="str">
        <f t="shared" si="72"/>
        <v>e926</v>
      </c>
      <c r="L860" s="18" t="str">
        <f t="shared" si="74"/>
        <v>Contrats collectifs d'assurance en cas de décès [6]</v>
      </c>
      <c r="M860" s="137"/>
      <c r="N860" s="137" t="s">
        <v>192</v>
      </c>
      <c r="O860" s="140" t="s">
        <v>426</v>
      </c>
      <c r="P860" s="137"/>
      <c r="Q860" s="137"/>
      <c r="R860" s="137"/>
    </row>
    <row r="861" spans="10:18">
      <c r="J861" s="46" t="s">
        <v>547</v>
      </c>
      <c r="K861" s="91" t="str">
        <f t="shared" si="72"/>
        <v>e948</v>
      </c>
      <c r="L861" s="18" t="str">
        <f t="shared" si="74"/>
        <v>Épargne en UC</v>
      </c>
      <c r="M861" s="137" t="s">
        <v>190</v>
      </c>
      <c r="N861" s="137" t="s">
        <v>192</v>
      </c>
      <c r="O861" s="140" t="s">
        <v>426</v>
      </c>
      <c r="P861" s="137"/>
      <c r="Q861" s="137"/>
      <c r="R861" s="137"/>
    </row>
    <row r="862" spans="10:18">
      <c r="J862" s="22" t="s">
        <v>189</v>
      </c>
      <c r="K862" s="91" t="str">
        <f t="shared" si="72"/>
        <v>e960</v>
      </c>
      <c r="L862" s="18" t="str">
        <f t="shared" si="74"/>
        <v>Garanties en cas de vie et capitalisation [contrats en UC]</v>
      </c>
      <c r="M862" s="137" t="s">
        <v>190</v>
      </c>
      <c r="N862" s="137" t="s">
        <v>192</v>
      </c>
      <c r="O862" s="140" t="s">
        <v>426</v>
      </c>
      <c r="P862" s="137"/>
      <c r="Q862" s="137"/>
      <c r="R862" s="137"/>
    </row>
    <row r="863" spans="10:18">
      <c r="J863" s="55" t="s">
        <v>132</v>
      </c>
      <c r="K863" s="91" t="str">
        <f t="shared" si="72"/>
        <v>e930</v>
      </c>
      <c r="L863" s="18" t="str">
        <f t="shared" si="74"/>
        <v>Contrats d'assurance vie ou de capitalisation en unités de compte à prime unique (ou versements libres) [8]</v>
      </c>
      <c r="M863" s="137"/>
      <c r="N863" s="137" t="s">
        <v>192</v>
      </c>
      <c r="O863" s="140" t="s">
        <v>426</v>
      </c>
      <c r="P863" s="137"/>
      <c r="Q863" s="137"/>
      <c r="R863" s="137"/>
    </row>
    <row r="864" spans="10:18">
      <c r="J864" s="55" t="s">
        <v>133</v>
      </c>
      <c r="K864" s="91" t="str">
        <f t="shared" si="72"/>
        <v>e931</v>
      </c>
      <c r="L864" s="18" t="str">
        <f t="shared" si="74"/>
        <v>Contrats d'assurance vie ou de capitalisation en unités de compte à primes périodiques [9]</v>
      </c>
      <c r="M864" s="137"/>
      <c r="N864" s="137" t="s">
        <v>192</v>
      </c>
      <c r="O864" s="140" t="s">
        <v>426</v>
      </c>
      <c r="P864" s="137"/>
      <c r="Q864" s="137"/>
      <c r="R864" s="137"/>
    </row>
    <row r="865" spans="10:18">
      <c r="J865" s="46" t="s">
        <v>185</v>
      </c>
      <c r="K865" s="91" t="str">
        <f t="shared" si="72"/>
        <v>e983</v>
      </c>
      <c r="L865" s="18" t="str">
        <f t="shared" si="74"/>
        <v>Retraite</v>
      </c>
      <c r="M865" s="137" t="s">
        <v>190</v>
      </c>
      <c r="N865" s="137" t="s">
        <v>192</v>
      </c>
      <c r="O865" s="140" t="s">
        <v>426</v>
      </c>
      <c r="P865" s="137"/>
      <c r="Q865" s="137"/>
      <c r="R865" s="137"/>
    </row>
    <row r="866" spans="10:18">
      <c r="J866" s="22" t="s">
        <v>2714</v>
      </c>
      <c r="K866" s="91" t="str">
        <f t="shared" si="72"/>
        <v>e1277</v>
      </c>
      <c r="L866" s="18" t="str">
        <f t="shared" si="74"/>
        <v>Contrats collectifs relevant de l'article L. 441-1 mais ne relevant pas des catégories 11, 12 ou 14 [10]</v>
      </c>
      <c r="M866" s="137"/>
      <c r="N866" s="137" t="s">
        <v>192</v>
      </c>
      <c r="O866" s="140" t="s">
        <v>426</v>
      </c>
      <c r="P866" s="137"/>
      <c r="Q866" s="137"/>
      <c r="R866" s="137"/>
    </row>
    <row r="867" spans="10:18">
      <c r="J867" s="22" t="s">
        <v>2789</v>
      </c>
      <c r="K867" s="91" t="str">
        <f t="shared" si="72"/>
        <v>e1280</v>
      </c>
      <c r="L867" s="18" t="str">
        <f t="shared" si="74"/>
        <v>Contrats relevant de l'article L. 144-2 [11]</v>
      </c>
      <c r="M867" s="137"/>
      <c r="N867" s="137" t="s">
        <v>192</v>
      </c>
      <c r="O867" s="140" t="s">
        <v>426</v>
      </c>
      <c r="P867" s="137"/>
      <c r="Q867" s="137"/>
      <c r="R867" s="137"/>
    </row>
    <row r="868" spans="10:18">
      <c r="J868" s="79" t="s">
        <v>2790</v>
      </c>
      <c r="K868" s="91" t="str">
        <f t="shared" si="72"/>
        <v>e1281</v>
      </c>
      <c r="L868" s="18" t="str">
        <f t="shared" si="74"/>
        <v>Contrats relevant d’une comptabilité auxiliaire d’affectation mentionnée au premier alinéa de l’article L. 143-4 mais pas de la catégorie 11 ou 14 [12]</v>
      </c>
      <c r="M868" s="137"/>
      <c r="N868" s="137" t="s">
        <v>192</v>
      </c>
      <c r="O868" s="140" t="s">
        <v>426</v>
      </c>
      <c r="P868" s="137"/>
      <c r="Q868" s="137"/>
      <c r="R868" s="137"/>
    </row>
    <row r="869" spans="10:18">
      <c r="J869" s="22" t="s">
        <v>2726</v>
      </c>
      <c r="K869" s="91" t="str">
        <f t="shared" si="72"/>
        <v>e1282</v>
      </c>
      <c r="L869" s="18" t="str">
        <f t="shared" si="74"/>
        <v>Contrats relevant de l'article L. 134-1 mais pas des catégories 11 ou 12 [13]</v>
      </c>
      <c r="M869" s="137"/>
      <c r="N869" s="137" t="s">
        <v>192</v>
      </c>
      <c r="O869" s="140" t="s">
        <v>426</v>
      </c>
      <c r="P869" s="137"/>
      <c r="Q869" s="137"/>
      <c r="R869" s="137"/>
    </row>
    <row r="870" spans="10:18">
      <c r="J870" s="22" t="s">
        <v>2730</v>
      </c>
      <c r="K870" s="91" t="str">
        <f t="shared" si="72"/>
        <v>e1286</v>
      </c>
      <c r="L870" s="18" t="str">
        <f t="shared" si="74"/>
        <v>Euros (Contrats relevant d’une comptabilité auxiliaire d’affectation mentionnée au premier alinéa de l’article L. 142-4 mais pas de la catégorie 11) [14]</v>
      </c>
      <c r="M870" s="137"/>
      <c r="N870" s="137" t="s">
        <v>192</v>
      </c>
      <c r="O870" s="140" t="s">
        <v>426</v>
      </c>
      <c r="P870" s="137"/>
      <c r="Q870" s="137"/>
      <c r="R870" s="137"/>
    </row>
    <row r="871" spans="10:18">
      <c r="J871" s="42" t="s">
        <v>5380</v>
      </c>
      <c r="K871" s="91"/>
      <c r="L871" s="18"/>
      <c r="M871" s="140"/>
      <c r="N871" s="137"/>
      <c r="O871" s="140" t="s">
        <v>426</v>
      </c>
      <c r="P871" s="137"/>
      <c r="Q871" s="137" t="s">
        <v>248</v>
      </c>
      <c r="R871" s="140" t="s">
        <v>1147</v>
      </c>
    </row>
    <row r="872" spans="10:18">
      <c r="J872" s="52" t="s">
        <v>244</v>
      </c>
      <c r="K872" s="91" t="str">
        <f t="shared" ref="K872:K920" si="75">VLOOKUP(J872,$A$1:$I$311,2,FALSE)</f>
        <v>x0</v>
      </c>
      <c r="L872" s="18" t="str">
        <f>J872</f>
        <v>Total/NA</v>
      </c>
      <c r="M872" s="140" t="s">
        <v>190</v>
      </c>
      <c r="N872" s="140"/>
      <c r="O872" s="140" t="s">
        <v>243</v>
      </c>
      <c r="P872" s="137"/>
      <c r="Q872" s="137"/>
      <c r="R872" s="137"/>
    </row>
    <row r="873" spans="10:18">
      <c r="J873" s="46" t="s">
        <v>548</v>
      </c>
      <c r="K873" s="91" t="str">
        <f t="shared" si="75"/>
        <v>e992</v>
      </c>
      <c r="L873" s="18" t="str">
        <f>J873</f>
        <v>Vie [Hors épargne en UC]</v>
      </c>
      <c r="M873" s="140" t="s">
        <v>190</v>
      </c>
      <c r="N873" s="137" t="s">
        <v>192</v>
      </c>
      <c r="O873" s="140" t="s">
        <v>426</v>
      </c>
      <c r="P873" s="137"/>
      <c r="Q873" s="137"/>
      <c r="R873" s="137"/>
    </row>
    <row r="874" spans="10:18">
      <c r="J874" s="22" t="s">
        <v>2544</v>
      </c>
      <c r="K874" s="91" t="str">
        <f t="shared" si="75"/>
        <v>e1273</v>
      </c>
      <c r="L874" s="18" t="str">
        <f>J874</f>
        <v>Vie [Hors branche 26 non PERP et non RPS]</v>
      </c>
      <c r="M874" s="140" t="s">
        <v>190</v>
      </c>
      <c r="N874" s="137" t="s">
        <v>192</v>
      </c>
      <c r="O874" s="140" t="s">
        <v>426</v>
      </c>
      <c r="P874" s="137"/>
      <c r="Q874" s="137"/>
      <c r="R874" s="137"/>
    </row>
    <row r="875" spans="10:18">
      <c r="J875" s="55" t="s">
        <v>546</v>
      </c>
      <c r="K875" s="91" t="str">
        <f t="shared" si="75"/>
        <v>x91</v>
      </c>
      <c r="L875" s="18" t="str">
        <f t="shared" ref="L875:L886" si="76">J875</f>
        <v>Épargne hors UC</v>
      </c>
      <c r="M875" s="140" t="s">
        <v>190</v>
      </c>
      <c r="N875" s="137" t="s">
        <v>192</v>
      </c>
      <c r="O875" s="140" t="s">
        <v>243</v>
      </c>
      <c r="P875" s="140"/>
      <c r="Q875" s="140"/>
      <c r="R875" s="140"/>
    </row>
    <row r="876" spans="10:18">
      <c r="J876" s="69" t="s">
        <v>188</v>
      </c>
      <c r="K876" s="91" t="str">
        <f t="shared" si="75"/>
        <v>e961</v>
      </c>
      <c r="L876" s="18" t="str">
        <f t="shared" si="76"/>
        <v>Garanties en cas de vie et capitalisation [hors contrats en UC]</v>
      </c>
      <c r="M876" s="140" t="s">
        <v>190</v>
      </c>
      <c r="N876" s="137" t="s">
        <v>192</v>
      </c>
      <c r="O876" s="140" t="s">
        <v>426</v>
      </c>
      <c r="P876" s="140"/>
      <c r="Q876" s="140"/>
      <c r="R876" s="140"/>
    </row>
    <row r="877" spans="10:18">
      <c r="J877" s="70" t="s">
        <v>125</v>
      </c>
      <c r="K877" s="91" t="str">
        <f t="shared" si="75"/>
        <v>e932</v>
      </c>
      <c r="L877" s="18" t="str">
        <f t="shared" si="76"/>
        <v>Contrats de capitalisation à prime unique (ou versements libres) [1]</v>
      </c>
      <c r="M877" s="140"/>
      <c r="N877" s="137" t="s">
        <v>192</v>
      </c>
      <c r="O877" s="140" t="s">
        <v>426</v>
      </c>
      <c r="P877" s="140"/>
      <c r="Q877" s="140"/>
      <c r="R877" s="140"/>
    </row>
    <row r="878" spans="10:18">
      <c r="J878" s="70" t="s">
        <v>126</v>
      </c>
      <c r="K878" s="91" t="str">
        <f t="shared" si="75"/>
        <v>e933</v>
      </c>
      <c r="L878" s="18" t="str">
        <f t="shared" si="76"/>
        <v>Contrats de capitalisation à primes périodiques [2]</v>
      </c>
      <c r="M878" s="140"/>
      <c r="N878" s="137" t="s">
        <v>192</v>
      </c>
      <c r="O878" s="140" t="s">
        <v>426</v>
      </c>
      <c r="P878" s="140"/>
      <c r="Q878" s="140"/>
      <c r="R878" s="140"/>
    </row>
    <row r="879" spans="10:18">
      <c r="J879" s="70" t="s">
        <v>128</v>
      </c>
      <c r="K879" s="91" t="str">
        <f t="shared" si="75"/>
        <v>e911</v>
      </c>
      <c r="L879" s="18" t="str">
        <f t="shared" si="76"/>
        <v>Autres contrats individuels d'assurance vie à prime unique (ou versements libres) (y compris groupes ouverts) [4]</v>
      </c>
      <c r="M879" s="140"/>
      <c r="N879" s="137" t="s">
        <v>192</v>
      </c>
      <c r="O879" s="140" t="s">
        <v>426</v>
      </c>
      <c r="P879" s="137"/>
      <c r="Q879" s="137"/>
      <c r="R879" s="137"/>
    </row>
    <row r="880" spans="10:18">
      <c r="J880" s="70" t="s">
        <v>129</v>
      </c>
      <c r="K880" s="91" t="str">
        <f t="shared" si="75"/>
        <v>e912</v>
      </c>
      <c r="L880" s="18" t="str">
        <f t="shared" si="76"/>
        <v>Autres contrats individuels d'assurance vie à primes périodiques (y compris groupes ouverts) [5]</v>
      </c>
      <c r="M880" s="140"/>
      <c r="N880" s="137" t="s">
        <v>192</v>
      </c>
      <c r="O880" s="140" t="s">
        <v>426</v>
      </c>
      <c r="P880" s="137"/>
      <c r="Q880" s="137"/>
      <c r="R880" s="137"/>
    </row>
    <row r="881" spans="1:20">
      <c r="J881" s="70" t="s">
        <v>131</v>
      </c>
      <c r="K881" s="91" t="str">
        <f t="shared" si="75"/>
        <v>e927</v>
      </c>
      <c r="L881" s="18" t="str">
        <f t="shared" si="76"/>
        <v>Contrats collectifs d'assurance en cas de vie [7]</v>
      </c>
      <c r="M881" s="137"/>
      <c r="N881" s="137" t="s">
        <v>192</v>
      </c>
      <c r="O881" s="140" t="s">
        <v>426</v>
      </c>
      <c r="P881" s="137"/>
      <c r="Q881" s="137"/>
      <c r="R881" s="137"/>
    </row>
    <row r="882" spans="1:20">
      <c r="J882" s="69" t="s">
        <v>187</v>
      </c>
      <c r="K882" s="91" t="str">
        <f t="shared" si="75"/>
        <v>e959</v>
      </c>
      <c r="L882" s="18" t="str">
        <f t="shared" si="76"/>
        <v>Garanties en cas de décès</v>
      </c>
      <c r="M882" s="137" t="s">
        <v>190</v>
      </c>
      <c r="N882" s="137" t="s">
        <v>192</v>
      </c>
      <c r="O882" s="140" t="s">
        <v>426</v>
      </c>
      <c r="P882" s="100"/>
      <c r="Q882" s="137"/>
      <c r="R882" s="137"/>
    </row>
    <row r="883" spans="1:20">
      <c r="J883" s="70" t="s">
        <v>127</v>
      </c>
      <c r="K883" s="91" t="str">
        <f t="shared" si="75"/>
        <v>e936</v>
      </c>
      <c r="L883" s="18" t="str">
        <f t="shared" si="76"/>
        <v>Contrats individuels d'assurance temporaire décès (y compris groupes ouverts) [3]</v>
      </c>
      <c r="M883" s="137"/>
      <c r="N883" s="137" t="s">
        <v>192</v>
      </c>
      <c r="O883" s="140" t="s">
        <v>426</v>
      </c>
      <c r="P883" s="100"/>
      <c r="Q883" s="100"/>
      <c r="R883" s="100"/>
    </row>
    <row r="884" spans="1:20">
      <c r="J884" s="70" t="s">
        <v>130</v>
      </c>
      <c r="K884" s="91" t="str">
        <f t="shared" si="75"/>
        <v>e926</v>
      </c>
      <c r="L884" s="18" t="str">
        <f t="shared" si="76"/>
        <v>Contrats collectifs d'assurance en cas de décès [6]</v>
      </c>
      <c r="M884" s="137"/>
      <c r="N884" s="137" t="s">
        <v>192</v>
      </c>
      <c r="O884" s="140" t="s">
        <v>426</v>
      </c>
      <c r="P884" s="100"/>
      <c r="Q884" s="100"/>
      <c r="R884" s="100"/>
    </row>
    <row r="885" spans="1:20">
      <c r="J885" s="55" t="s">
        <v>2789</v>
      </c>
      <c r="K885" s="91" t="str">
        <f t="shared" si="75"/>
        <v>e1280</v>
      </c>
      <c r="L885" s="18" t="str">
        <f t="shared" si="76"/>
        <v>Contrats relevant de l'article L. 144-2 [11]</v>
      </c>
      <c r="M885" s="137"/>
      <c r="N885" s="137" t="s">
        <v>192</v>
      </c>
      <c r="O885" s="140" t="s">
        <v>426</v>
      </c>
      <c r="P885" s="100"/>
      <c r="Q885" s="100"/>
      <c r="R885" s="100"/>
    </row>
    <row r="886" spans="1:20">
      <c r="A886" s="314"/>
      <c r="J886" s="55" t="s">
        <v>2726</v>
      </c>
      <c r="K886" s="91" t="str">
        <f t="shared" si="75"/>
        <v>e1282</v>
      </c>
      <c r="L886" s="18" t="str">
        <f t="shared" si="76"/>
        <v>Contrats relevant de l'article L. 134-1 mais pas des catégories 11 ou 12 [13]</v>
      </c>
      <c r="M886" s="137"/>
      <c r="N886" s="137" t="s">
        <v>192</v>
      </c>
      <c r="O886" s="140" t="s">
        <v>426</v>
      </c>
      <c r="P886" s="100"/>
      <c r="Q886" s="100"/>
      <c r="R886" s="100"/>
    </row>
    <row r="887" spans="1:20">
      <c r="J887" s="22" t="s">
        <v>2730</v>
      </c>
      <c r="K887" s="91" t="str">
        <f t="shared" si="75"/>
        <v>e1286</v>
      </c>
      <c r="L887" s="18" t="str">
        <f>J887</f>
        <v>Euros (Contrats relevant d’une comptabilité auxiliaire d’affectation mentionnée au premier alinéa de l’article L. 142-4 mais pas de la catégorie 11) [14]</v>
      </c>
      <c r="M887" s="137"/>
      <c r="N887" s="137" t="s">
        <v>192</v>
      </c>
      <c r="O887" s="140" t="s">
        <v>426</v>
      </c>
      <c r="P887" s="100"/>
      <c r="Q887" s="100"/>
      <c r="R887" s="100"/>
    </row>
    <row r="888" spans="1:20">
      <c r="J888" s="22" t="s">
        <v>2775</v>
      </c>
      <c r="K888" s="91" t="str">
        <f t="shared" si="75"/>
        <v>e1291</v>
      </c>
      <c r="L888" s="18" t="str">
        <f t="shared" ref="L888:L889" si="77">J888</f>
        <v>Vie hors catégorie 14 [Hors épargne en UC]</v>
      </c>
      <c r="M888" s="137"/>
      <c r="N888" s="137" t="s">
        <v>192</v>
      </c>
      <c r="O888" s="140" t="s">
        <v>426</v>
      </c>
      <c r="P888" s="100"/>
      <c r="Q888" s="100"/>
      <c r="R888" s="100"/>
    </row>
    <row r="889" spans="1:20">
      <c r="J889" s="22" t="s">
        <v>2542</v>
      </c>
      <c r="K889" s="91" t="str">
        <f t="shared" si="75"/>
        <v>e1272</v>
      </c>
      <c r="L889" s="18" t="str">
        <f t="shared" si="77"/>
        <v>Autres Vie [Branche 26, non PERP et non RPS]</v>
      </c>
      <c r="M889" s="137"/>
      <c r="N889" s="137" t="s">
        <v>192</v>
      </c>
      <c r="O889" s="140" t="s">
        <v>426</v>
      </c>
      <c r="P889" s="100"/>
      <c r="Q889" s="100"/>
      <c r="R889" s="100"/>
    </row>
    <row r="890" spans="1:20">
      <c r="B890" s="314"/>
      <c r="C890" s="316"/>
      <c r="D890" s="316"/>
      <c r="E890" s="316"/>
      <c r="F890" s="317"/>
      <c r="G890" s="316"/>
      <c r="H890" s="315"/>
      <c r="I890" s="316"/>
      <c r="J890" s="202" t="s">
        <v>5734</v>
      </c>
      <c r="K890" s="91"/>
      <c r="O890" s="81" t="s">
        <v>5382</v>
      </c>
      <c r="R890" t="s">
        <v>5649</v>
      </c>
    </row>
    <row r="891" spans="1:20">
      <c r="J891" s="52" t="s">
        <v>244</v>
      </c>
      <c r="K891" s="91" t="str">
        <f t="shared" si="75"/>
        <v>x0</v>
      </c>
      <c r="L891" s="18" t="str">
        <f>J891</f>
        <v>Total/NA</v>
      </c>
      <c r="M891" s="140" t="s">
        <v>190</v>
      </c>
      <c r="N891" s="140"/>
      <c r="O891" s="140" t="s">
        <v>243</v>
      </c>
      <c r="P891" s="316"/>
      <c r="Q891" s="317"/>
      <c r="R891" s="317"/>
      <c r="S891" s="317"/>
      <c r="T891" s="317"/>
    </row>
    <row r="892" spans="1:20">
      <c r="J892" s="46" t="s">
        <v>60</v>
      </c>
      <c r="K892" s="91" t="str">
        <f t="shared" si="75"/>
        <v>e991</v>
      </c>
      <c r="L892" s="18" t="str">
        <f t="shared" ref="L892:L920" si="78">J892</f>
        <v>Vie</v>
      </c>
      <c r="M892" s="137" t="s">
        <v>190</v>
      </c>
      <c r="N892" s="137" t="s">
        <v>192</v>
      </c>
      <c r="O892" s="81" t="s">
        <v>426</v>
      </c>
    </row>
    <row r="893" spans="1:20">
      <c r="J893" s="22" t="s">
        <v>304</v>
      </c>
      <c r="K893" s="91" t="str">
        <f t="shared" si="75"/>
        <v>e903</v>
      </c>
      <c r="L893" s="18" t="str">
        <f t="shared" si="78"/>
        <v>Ass. Indiv./Groupes ouverts en Euros ou devises</v>
      </c>
      <c r="M893" s="137" t="s">
        <v>190</v>
      </c>
      <c r="N893" s="137" t="s">
        <v>192</v>
      </c>
      <c r="O893" s="81" t="s">
        <v>426</v>
      </c>
    </row>
    <row r="894" spans="1:20">
      <c r="J894" s="55" t="s">
        <v>127</v>
      </c>
      <c r="K894" s="91" t="str">
        <f t="shared" si="75"/>
        <v>e936</v>
      </c>
      <c r="L894" s="18" t="str">
        <f t="shared" si="78"/>
        <v>Contrats individuels d'assurance temporaire décès (y compris groupes ouverts) [3]</v>
      </c>
      <c r="M894" s="137"/>
      <c r="N894" s="137" t="s">
        <v>192</v>
      </c>
      <c r="O894" s="81" t="s">
        <v>426</v>
      </c>
    </row>
    <row r="895" spans="1:20">
      <c r="J895" s="55" t="s">
        <v>5630</v>
      </c>
      <c r="K895" s="91" t="str">
        <f t="shared" si="75"/>
        <v>f2000</v>
      </c>
      <c r="L895" s="18" t="str">
        <f t="shared" si="78"/>
        <v>Engagement PER (Autres contrats individuels d'assurance vie à prime unique ou versements libres y compris groupes ouverts) [4]</v>
      </c>
      <c r="M895" s="137"/>
      <c r="N895" s="137" t="s">
        <v>192</v>
      </c>
      <c r="O895" s="81" t="s">
        <v>5382</v>
      </c>
    </row>
    <row r="896" spans="1:20">
      <c r="J896" s="55" t="s">
        <v>5631</v>
      </c>
      <c r="K896" s="91" t="str">
        <f t="shared" si="75"/>
        <v>f2001</v>
      </c>
      <c r="L896" s="18" t="str">
        <f t="shared" si="78"/>
        <v>Hors engagement PER (Autres contrats individuels d'assurance vie à prime unique ou versements libres y compris groupes ouverts) [4]</v>
      </c>
      <c r="M896" s="137"/>
      <c r="N896" s="137" t="s">
        <v>192</v>
      </c>
      <c r="O896" s="81" t="s">
        <v>5382</v>
      </c>
    </row>
    <row r="897" spans="10:15">
      <c r="J897" s="55" t="s">
        <v>5632</v>
      </c>
      <c r="K897" s="91" t="str">
        <f t="shared" si="75"/>
        <v>f2002</v>
      </c>
      <c r="L897" s="18" t="str">
        <f t="shared" si="78"/>
        <v>Engagement PER (Autres contrats individuels d'assurance vie à primes périodiques y compris groupes ouverts) [5]</v>
      </c>
      <c r="M897" s="137"/>
      <c r="N897" s="137" t="s">
        <v>192</v>
      </c>
      <c r="O897" s="81" t="s">
        <v>5382</v>
      </c>
    </row>
    <row r="898" spans="10:15">
      <c r="J898" s="55" t="s">
        <v>5633</v>
      </c>
      <c r="K898" s="91" t="str">
        <f t="shared" si="75"/>
        <v>f2003</v>
      </c>
      <c r="L898" s="18" t="str">
        <f t="shared" si="78"/>
        <v>Hors engagement PER (Autres contrats individuels d'assurance vie à primes périodiques y compris groupes ouverts) [5]</v>
      </c>
      <c r="M898" s="137"/>
      <c r="N898" s="137" t="s">
        <v>192</v>
      </c>
      <c r="O898" s="81" t="s">
        <v>5382</v>
      </c>
    </row>
    <row r="899" spans="10:15">
      <c r="J899" s="22" t="s">
        <v>305</v>
      </c>
      <c r="K899" s="91" t="str">
        <f t="shared" si="75"/>
        <v>e928</v>
      </c>
      <c r="L899" s="18" t="str">
        <f t="shared" si="78"/>
        <v>Contrats collectifs en Euros ou devises</v>
      </c>
      <c r="M899" s="137" t="s">
        <v>190</v>
      </c>
      <c r="N899" s="137" t="s">
        <v>192</v>
      </c>
      <c r="O899" s="81" t="s">
        <v>426</v>
      </c>
    </row>
    <row r="900" spans="10:15">
      <c r="J900" s="55" t="s">
        <v>130</v>
      </c>
      <c r="K900" s="91" t="str">
        <f t="shared" si="75"/>
        <v>e926</v>
      </c>
      <c r="L900" s="18" t="str">
        <f t="shared" si="78"/>
        <v>Contrats collectifs d'assurance en cas de décès [6]</v>
      </c>
      <c r="N900" s="137" t="s">
        <v>192</v>
      </c>
      <c r="O900" s="81" t="s">
        <v>426</v>
      </c>
    </row>
    <row r="901" spans="10:15">
      <c r="J901" s="55" t="s">
        <v>5635</v>
      </c>
      <c r="K901" s="91" t="str">
        <f t="shared" si="75"/>
        <v>f2004</v>
      </c>
      <c r="L901" s="18" t="str">
        <f t="shared" si="78"/>
        <v>Engagement PER (Contrats collectifs d'assurance en cas de vie) [7]</v>
      </c>
      <c r="M901" s="137"/>
      <c r="N901" s="137" t="s">
        <v>192</v>
      </c>
      <c r="O901" s="81" t="s">
        <v>5382</v>
      </c>
    </row>
    <row r="902" spans="10:15">
      <c r="J902" s="55" t="s">
        <v>5634</v>
      </c>
      <c r="K902" s="91" t="str">
        <f t="shared" si="75"/>
        <v>f2005</v>
      </c>
      <c r="L902" s="18" t="str">
        <f t="shared" si="78"/>
        <v>Hors engagement PER (Contrats collectifs d'assurance en cas de vie) [7]</v>
      </c>
      <c r="M902" s="137"/>
      <c r="N902" s="137" t="s">
        <v>192</v>
      </c>
      <c r="O902" s="81" t="s">
        <v>5382</v>
      </c>
    </row>
    <row r="903" spans="10:15">
      <c r="J903" s="22" t="s">
        <v>306</v>
      </c>
      <c r="K903" s="91" t="str">
        <f t="shared" si="75"/>
        <v>e935</v>
      </c>
      <c r="L903" s="18" t="str">
        <f t="shared" si="78"/>
        <v>Contrats en unités de compte</v>
      </c>
      <c r="M903" s="137" t="s">
        <v>190</v>
      </c>
      <c r="N903" s="137" t="s">
        <v>192</v>
      </c>
      <c r="O903" s="81" t="s">
        <v>426</v>
      </c>
    </row>
    <row r="904" spans="10:15">
      <c r="J904" s="55" t="s">
        <v>5637</v>
      </c>
      <c r="K904" s="91" t="str">
        <f t="shared" si="75"/>
        <v>f2006</v>
      </c>
      <c r="L904" s="18" t="str">
        <f t="shared" si="78"/>
        <v>Engagement PER (Contrats d'assurance vie ou de capitalisation en unités de compte à prime unique ou versements libres) [8]</v>
      </c>
      <c r="M904" s="137"/>
      <c r="N904" s="137" t="s">
        <v>192</v>
      </c>
      <c r="O904" s="81" t="s">
        <v>5382</v>
      </c>
    </row>
    <row r="905" spans="10:15">
      <c r="J905" s="55" t="s">
        <v>5636</v>
      </c>
      <c r="K905" s="91" t="str">
        <f t="shared" si="75"/>
        <v>f2007</v>
      </c>
      <c r="L905" s="18" t="str">
        <f t="shared" si="78"/>
        <v>Hors engagement PER (Contrats d'assurance vie ou de capitalisation en unités de compte à prime unique ou versements libres) [8]</v>
      </c>
      <c r="M905" s="137"/>
      <c r="N905" s="137" t="s">
        <v>192</v>
      </c>
      <c r="O905" s="81" t="s">
        <v>5382</v>
      </c>
    </row>
    <row r="906" spans="10:15">
      <c r="J906" s="55" t="s">
        <v>5639</v>
      </c>
      <c r="K906" s="91" t="str">
        <f t="shared" si="75"/>
        <v>f2008</v>
      </c>
      <c r="L906" s="18" t="str">
        <f t="shared" si="78"/>
        <v>Engagement PER (Contrats d'assurance vie ou de capitalisation en unités de compte à primes périodiques) [9]</v>
      </c>
      <c r="M906" s="137"/>
      <c r="N906" s="137" t="s">
        <v>192</v>
      </c>
      <c r="O906" s="81" t="s">
        <v>5382</v>
      </c>
    </row>
    <row r="907" spans="10:15">
      <c r="J907" s="55" t="s">
        <v>5638</v>
      </c>
      <c r="K907" s="91" t="str">
        <f t="shared" si="75"/>
        <v>f2009</v>
      </c>
      <c r="L907" s="18" t="str">
        <f t="shared" si="78"/>
        <v>Hors engagement PER (Contrats d'assurance vie ou de capitalisation en unités de compte à primes périodiques) [9]</v>
      </c>
      <c r="N907" s="137" t="s">
        <v>192</v>
      </c>
      <c r="O907" s="81" t="s">
        <v>5382</v>
      </c>
    </row>
    <row r="908" spans="10:15">
      <c r="J908" s="22" t="s">
        <v>2714</v>
      </c>
      <c r="K908" s="91" t="str">
        <f t="shared" si="75"/>
        <v>e1277</v>
      </c>
      <c r="L908" s="18" t="str">
        <f t="shared" si="78"/>
        <v>Contrats collectifs relevant de l'article L. 441-1 mais ne relevant pas des catégories 11, 12 ou 14 [10]</v>
      </c>
      <c r="M908" s="137" t="s">
        <v>190</v>
      </c>
      <c r="N908" s="137" t="s">
        <v>192</v>
      </c>
      <c r="O908" s="81" t="s">
        <v>426</v>
      </c>
    </row>
    <row r="909" spans="10:15">
      <c r="J909" s="55" t="s">
        <v>2719</v>
      </c>
      <c r="K909" s="91" t="str">
        <f t="shared" si="75"/>
        <v>e1278</v>
      </c>
      <c r="L909" s="18" t="str">
        <f t="shared" si="78"/>
        <v>Engagement PER (Contrats collectifs relevant de l'article L. 441-1 mais ne relevant pas des catégories 11, 12 ou 14) [10]</v>
      </c>
      <c r="M909" s="137"/>
      <c r="N909" s="137" t="s">
        <v>192</v>
      </c>
      <c r="O909" s="81" t="s">
        <v>426</v>
      </c>
    </row>
    <row r="910" spans="10:15">
      <c r="J910" s="55" t="s">
        <v>2720</v>
      </c>
      <c r="K910" s="91" t="str">
        <f t="shared" si="75"/>
        <v>e1279</v>
      </c>
      <c r="L910" s="18" t="str">
        <f t="shared" si="78"/>
        <v>Hors engagement PER (Contrats collectifs relevant de l'article L. 441-1 mais ne relevant pas des catégories 11, 12 ou 14) [10]</v>
      </c>
      <c r="M910" s="137"/>
      <c r="N910" s="137" t="s">
        <v>192</v>
      </c>
      <c r="O910" s="81" t="s">
        <v>426</v>
      </c>
    </row>
    <row r="911" spans="10:15">
      <c r="J911" s="22" t="s">
        <v>2789</v>
      </c>
      <c r="K911" s="91" t="str">
        <f t="shared" si="75"/>
        <v>e1280</v>
      </c>
      <c r="L911" s="18" t="str">
        <f t="shared" si="78"/>
        <v>Contrats relevant de l'article L. 144-2 [11]</v>
      </c>
      <c r="M911" s="137" t="s">
        <v>190</v>
      </c>
      <c r="N911" s="137" t="s">
        <v>192</v>
      </c>
      <c r="O911" s="81" t="s">
        <v>426</v>
      </c>
    </row>
    <row r="912" spans="10:15">
      <c r="J912" s="55" t="s">
        <v>309</v>
      </c>
      <c r="K912" s="91" t="str">
        <f t="shared" si="75"/>
        <v>e918</v>
      </c>
      <c r="L912" s="18" t="str">
        <f t="shared" si="78"/>
        <v>Branche 26 [PERP]</v>
      </c>
      <c r="N912" s="137" t="s">
        <v>192</v>
      </c>
      <c r="O912" s="81" t="s">
        <v>426</v>
      </c>
    </row>
    <row r="913" spans="10:20">
      <c r="J913" s="55" t="s">
        <v>310</v>
      </c>
      <c r="K913" s="91" t="str">
        <f t="shared" si="75"/>
        <v>e957</v>
      </c>
      <c r="L913" s="18" t="str">
        <f t="shared" si="78"/>
        <v>Garanties donnant lieu à provision de diversification dit " Eurocroissance" [PERP]</v>
      </c>
      <c r="N913" s="137" t="s">
        <v>192</v>
      </c>
      <c r="O913" s="81" t="s">
        <v>426</v>
      </c>
    </row>
    <row r="914" spans="10:20">
      <c r="J914" s="55" t="s">
        <v>313</v>
      </c>
      <c r="K914" s="91" t="str">
        <f t="shared" si="75"/>
        <v>e913</v>
      </c>
      <c r="L914" s="18" t="str">
        <f t="shared" si="78"/>
        <v>Autres Euros [PERP]</v>
      </c>
      <c r="N914" s="137" t="s">
        <v>192</v>
      </c>
      <c r="O914" s="81" t="s">
        <v>426</v>
      </c>
    </row>
    <row r="915" spans="10:20">
      <c r="J915" s="55" t="s">
        <v>307</v>
      </c>
      <c r="K915" s="91" t="str">
        <f t="shared" si="75"/>
        <v>e989</v>
      </c>
      <c r="L915" s="18" t="str">
        <f t="shared" si="78"/>
        <v>UC [PERP]</v>
      </c>
      <c r="N915" s="137" t="s">
        <v>192</v>
      </c>
      <c r="O915" s="81" t="s">
        <v>426</v>
      </c>
    </row>
    <row r="916" spans="10:20">
      <c r="J916" s="22" t="s">
        <v>2726</v>
      </c>
      <c r="K916" s="91" t="str">
        <f t="shared" si="75"/>
        <v>e1282</v>
      </c>
      <c r="L916" s="18" t="str">
        <f t="shared" si="78"/>
        <v>Contrats relevant de l'article L. 134-1 mais pas des catégories 11 ou 12 [13]</v>
      </c>
      <c r="M916" t="s">
        <v>190</v>
      </c>
      <c r="N916" s="137" t="s">
        <v>192</v>
      </c>
      <c r="O916" s="81" t="s">
        <v>426</v>
      </c>
    </row>
    <row r="917" spans="10:20">
      <c r="J917" s="55" t="s">
        <v>2727</v>
      </c>
      <c r="K917" s="91" t="str">
        <f t="shared" si="75"/>
        <v>e1283</v>
      </c>
      <c r="L917" s="18" t="str">
        <f t="shared" si="78"/>
        <v>Engagement PER (Contrats relevant de l'article L. 134-1 mais pas des catégories 11 ou 12) [13]</v>
      </c>
      <c r="N917" s="137" t="s">
        <v>192</v>
      </c>
      <c r="O917" s="81" t="s">
        <v>426</v>
      </c>
    </row>
    <row r="918" spans="10:20">
      <c r="J918" s="55" t="s">
        <v>2728</v>
      </c>
      <c r="K918" s="91" t="str">
        <f t="shared" si="75"/>
        <v>e1284</v>
      </c>
      <c r="L918" s="18" t="str">
        <f t="shared" si="78"/>
        <v>Hors engagement PER (Contrats relevant de l'article L. 134-1 mais pas des catégories 11 ou 12) [13]</v>
      </c>
      <c r="N918" s="137" t="s">
        <v>192</v>
      </c>
      <c r="O918" s="81" t="s">
        <v>426</v>
      </c>
    </row>
    <row r="919" spans="10:20">
      <c r="J919" s="202" t="s">
        <v>5733</v>
      </c>
      <c r="K919" s="91"/>
      <c r="O919" s="81" t="s">
        <v>5382</v>
      </c>
      <c r="R919" t="s">
        <v>5650</v>
      </c>
    </row>
    <row r="920" spans="10:20">
      <c r="J920" s="52" t="s">
        <v>244</v>
      </c>
      <c r="K920" s="91" t="str">
        <f t="shared" si="75"/>
        <v>x0</v>
      </c>
      <c r="L920" s="18" t="str">
        <f t="shared" si="78"/>
        <v>Total/NA</v>
      </c>
      <c r="M920" s="137"/>
      <c r="N920" s="137"/>
      <c r="O920" s="140" t="s">
        <v>243</v>
      </c>
      <c r="P920" s="137" t="s">
        <v>2407</v>
      </c>
      <c r="Q920" s="137"/>
      <c r="R920" s="137"/>
      <c r="S920" s="137"/>
      <c r="T920" s="137"/>
    </row>
    <row r="921" spans="10:20">
      <c r="J921" s="46" t="s">
        <v>5641</v>
      </c>
      <c r="K921" s="91" t="str">
        <f t="shared" ref="K921:K924" si="79">VLOOKUP(J921,$A$1:$I$311,2,FALSE)</f>
        <v>f2011</v>
      </c>
      <c r="L921" s="18" t="str">
        <f>J921</f>
        <v>Comptabilité générale hors contrats à capital variable</v>
      </c>
      <c r="O921" s="81" t="s">
        <v>5382</v>
      </c>
    </row>
    <row r="922" spans="10:20">
      <c r="J922" s="46" t="s">
        <v>5642</v>
      </c>
      <c r="K922" s="91" t="str">
        <f t="shared" si="79"/>
        <v>f2012</v>
      </c>
      <c r="L922" s="18" t="str">
        <f t="shared" ref="L922:L926" si="80">J922</f>
        <v>Contrats à capital variable de la comptabilité générale</v>
      </c>
      <c r="O922" s="81" t="s">
        <v>5382</v>
      </c>
    </row>
    <row r="923" spans="10:20">
      <c r="J923" s="46" t="s">
        <v>5643</v>
      </c>
      <c r="K923" s="91" t="str">
        <f t="shared" si="79"/>
        <v>f2013</v>
      </c>
      <c r="L923" s="18" t="str">
        <f t="shared" si="80"/>
        <v>Branche 26</v>
      </c>
      <c r="O923" s="81" t="s">
        <v>5382</v>
      </c>
    </row>
    <row r="924" spans="10:20">
      <c r="J924" s="46" t="s">
        <v>5644</v>
      </c>
      <c r="K924" s="91" t="str">
        <f t="shared" si="79"/>
        <v>f2014</v>
      </c>
      <c r="L924" s="18" t="str">
        <f t="shared" si="80"/>
        <v>Diversifiés</v>
      </c>
      <c r="O924" s="81" t="s">
        <v>5382</v>
      </c>
    </row>
    <row r="925" spans="10:20">
      <c r="J925" s="46" t="s">
        <v>5645</v>
      </c>
      <c r="K925" s="91" t="str">
        <f>VLOOKUP(J925,$A$1:$I$400,2,FALSE)</f>
        <v>f2015</v>
      </c>
      <c r="L925" s="18" t="str">
        <f t="shared" si="80"/>
        <v>Comptabilité auxiliaire d'affection ne relevant pas d'opérations légalement cantonnées, et hors contrats à capital variable</v>
      </c>
      <c r="O925" s="81" t="s">
        <v>5382</v>
      </c>
    </row>
    <row r="926" spans="10:20">
      <c r="J926" s="46" t="s">
        <v>5646</v>
      </c>
      <c r="K926" s="91" t="str">
        <f>VLOOKUP(J926,$A$1:$I$400,2,FALSE)</f>
        <v>f2016</v>
      </c>
      <c r="L926" s="18" t="str">
        <f t="shared" si="80"/>
        <v>Contrats à capital variable faisant l'objet d'une comptabilité auxiliaire d'affectation ne relevant pas d'opérations légalement cantonnées</v>
      </c>
      <c r="O926" s="81" t="s">
        <v>5382</v>
      </c>
    </row>
    <row r="927" spans="10:20">
      <c r="J927" s="334" t="s">
        <v>5947</v>
      </c>
      <c r="K927" s="164"/>
      <c r="L927" s="18"/>
      <c r="M927" s="100"/>
      <c r="N927" s="100"/>
      <c r="O927" s="100" t="s">
        <v>5382</v>
      </c>
      <c r="P927" s="137"/>
      <c r="Q927" s="100"/>
    </row>
    <row r="928" spans="10:20">
      <c r="J928" s="52" t="s">
        <v>244</v>
      </c>
      <c r="K928" s="91" t="str">
        <f t="shared" ref="K928:K969" si="81">VLOOKUP(J928,$A$1:$I$311,2,FALSE)</f>
        <v>x0</v>
      </c>
      <c r="L928" s="18" t="str">
        <f t="shared" ref="L928:L969" si="82">J928</f>
        <v>Total/NA</v>
      </c>
      <c r="M928" s="140" t="s">
        <v>190</v>
      </c>
      <c r="N928" s="140"/>
      <c r="O928" s="140" t="s">
        <v>243</v>
      </c>
      <c r="P928" s="137"/>
      <c r="Q928" s="137"/>
      <c r="R928" s="137" t="s">
        <v>5650</v>
      </c>
    </row>
    <row r="929" spans="10:17">
      <c r="J929" s="46" t="s">
        <v>127</v>
      </c>
      <c r="K929" s="91" t="str">
        <f t="shared" si="81"/>
        <v>e936</v>
      </c>
      <c r="L929" s="18" t="str">
        <f t="shared" si="82"/>
        <v>Contrats individuels d'assurance temporaire décès (y compris groupes ouverts) [3]</v>
      </c>
      <c r="M929" s="140"/>
      <c r="N929" s="140" t="s">
        <v>192</v>
      </c>
      <c r="O929" s="140" t="s">
        <v>426</v>
      </c>
      <c r="P929" s="137"/>
      <c r="Q929" s="137"/>
    </row>
    <row r="930" spans="10:17">
      <c r="J930" s="46" t="s">
        <v>128</v>
      </c>
      <c r="K930" s="91" t="str">
        <f t="shared" si="81"/>
        <v>e911</v>
      </c>
      <c r="L930" s="18" t="str">
        <f t="shared" si="82"/>
        <v>Autres contrats individuels d'assurance vie à prime unique (ou versements libres) (y compris groupes ouverts) [4]</v>
      </c>
      <c r="M930" s="140" t="s">
        <v>190</v>
      </c>
      <c r="N930" s="140" t="s">
        <v>192</v>
      </c>
      <c r="O930" s="140" t="s">
        <v>426</v>
      </c>
      <c r="P930" s="137"/>
      <c r="Q930" s="137"/>
    </row>
    <row r="931" spans="10:17">
      <c r="J931" s="94" t="s">
        <v>1455</v>
      </c>
      <c r="K931" s="91" t="str">
        <f t="shared" si="81"/>
        <v>e997</v>
      </c>
      <c r="L931" s="18" t="str">
        <f t="shared" si="82"/>
        <v>Rentes à prime unique ou versements libres [041]</v>
      </c>
      <c r="M931" s="140"/>
      <c r="N931" s="140" t="s">
        <v>192</v>
      </c>
      <c r="O931" s="140" t="s">
        <v>426</v>
      </c>
      <c r="P931" s="137"/>
      <c r="Q931" s="137"/>
    </row>
    <row r="932" spans="10:17">
      <c r="J932" s="94" t="s">
        <v>1456</v>
      </c>
      <c r="K932" s="91" t="str">
        <f t="shared" si="81"/>
        <v>e998</v>
      </c>
      <c r="L932" s="18" t="str">
        <f t="shared" si="82"/>
        <v>Autres contrats à prime unique ou versements libres [042]</v>
      </c>
      <c r="M932" s="140"/>
      <c r="N932" s="140" t="s">
        <v>192</v>
      </c>
      <c r="O932" s="140" t="s">
        <v>426</v>
      </c>
      <c r="P932" s="137"/>
      <c r="Q932" s="137"/>
    </row>
    <row r="933" spans="10:17">
      <c r="J933" s="46" t="s">
        <v>129</v>
      </c>
      <c r="K933" s="91" t="str">
        <f t="shared" si="81"/>
        <v>e912</v>
      </c>
      <c r="L933" s="18" t="str">
        <f t="shared" si="82"/>
        <v>Autres contrats individuels d'assurance vie à primes périodiques (y compris groupes ouverts) [5]</v>
      </c>
      <c r="M933" s="140" t="s">
        <v>190</v>
      </c>
      <c r="N933" s="140" t="s">
        <v>192</v>
      </c>
      <c r="O933" s="140" t="s">
        <v>426</v>
      </c>
      <c r="P933" s="137"/>
      <c r="Q933" s="137"/>
    </row>
    <row r="934" spans="10:17">
      <c r="J934" s="94" t="s">
        <v>1457</v>
      </c>
      <c r="K934" s="91" t="str">
        <f t="shared" si="81"/>
        <v>e999</v>
      </c>
      <c r="L934" s="18" t="str">
        <f t="shared" si="82"/>
        <v>Rentes à primes périodiques [051]</v>
      </c>
      <c r="M934" s="140" t="s">
        <v>190</v>
      </c>
      <c r="N934" s="140" t="s">
        <v>192</v>
      </c>
      <c r="O934" s="140" t="s">
        <v>426</v>
      </c>
      <c r="P934" s="137"/>
      <c r="Q934" s="137"/>
    </row>
    <row r="935" spans="10:17">
      <c r="J935" s="94" t="s">
        <v>1458</v>
      </c>
      <c r="K935" s="91" t="str">
        <f t="shared" si="81"/>
        <v>e1000</v>
      </c>
      <c r="L935" s="18" t="str">
        <f t="shared" si="82"/>
        <v>Autres contrats à primes périodiques [052]</v>
      </c>
      <c r="M935" s="140"/>
      <c r="N935" s="140" t="s">
        <v>192</v>
      </c>
      <c r="O935" s="140" t="s">
        <v>426</v>
      </c>
      <c r="P935" s="137"/>
      <c r="Q935" s="137"/>
    </row>
    <row r="936" spans="10:17">
      <c r="J936" s="46" t="s">
        <v>130</v>
      </c>
      <c r="K936" s="91" t="str">
        <f t="shared" si="81"/>
        <v>e926</v>
      </c>
      <c r="L936" s="18" t="str">
        <f t="shared" si="82"/>
        <v>Contrats collectifs d'assurance en cas de décès [6]</v>
      </c>
      <c r="M936" s="140" t="s">
        <v>190</v>
      </c>
      <c r="N936" s="140" t="s">
        <v>192</v>
      </c>
      <c r="O936" s="140" t="s">
        <v>426</v>
      </c>
      <c r="P936" s="137"/>
      <c r="Q936" s="137"/>
    </row>
    <row r="937" spans="10:17">
      <c r="J937" s="46" t="s">
        <v>131</v>
      </c>
      <c r="K937" s="91" t="str">
        <f t="shared" si="81"/>
        <v>e927</v>
      </c>
      <c r="L937" s="18" t="str">
        <f t="shared" si="82"/>
        <v>Contrats collectifs d'assurance en cas de vie [7]</v>
      </c>
      <c r="M937" s="140" t="s">
        <v>190</v>
      </c>
      <c r="N937" s="140" t="s">
        <v>192</v>
      </c>
      <c r="O937" s="140" t="s">
        <v>426</v>
      </c>
      <c r="P937" s="137"/>
      <c r="Q937" s="137"/>
    </row>
    <row r="938" spans="10:17">
      <c r="J938" s="94" t="s">
        <v>1460</v>
      </c>
      <c r="K938" s="91" t="str">
        <f t="shared" si="81"/>
        <v>e1003</v>
      </c>
      <c r="L938" s="18" t="str">
        <f t="shared" si="82"/>
        <v>Contrats collectifs de rentes [071]</v>
      </c>
      <c r="M938" s="140"/>
      <c r="N938" s="140" t="s">
        <v>192</v>
      </c>
      <c r="O938" s="140" t="s">
        <v>426</v>
      </c>
      <c r="P938" s="137"/>
      <c r="Q938" s="137"/>
    </row>
    <row r="939" spans="10:17">
      <c r="J939" s="94" t="s">
        <v>1461</v>
      </c>
      <c r="K939" s="91" t="str">
        <f t="shared" si="81"/>
        <v>e1004</v>
      </c>
      <c r="L939" s="18" t="str">
        <f t="shared" si="82"/>
        <v>Autres contrats collectifs en cas de vie [072]</v>
      </c>
      <c r="M939" s="140"/>
      <c r="N939" s="140" t="s">
        <v>192</v>
      </c>
      <c r="O939" s="140" t="s">
        <v>426</v>
      </c>
      <c r="P939" s="137"/>
      <c r="Q939" s="137"/>
    </row>
    <row r="940" spans="10:17">
      <c r="J940" s="162" t="s">
        <v>2434</v>
      </c>
      <c r="K940" s="91" t="str">
        <f t="shared" si="81"/>
        <v>e1255</v>
      </c>
      <c r="L940" s="18" t="str">
        <f t="shared" si="82"/>
        <v>Contrats d'assurance vie ou de capitalisation en unités de compte à prime unique (ou versements libres) [008]</v>
      </c>
      <c r="M940" s="140" t="s">
        <v>190</v>
      </c>
      <c r="N940" s="140" t="s">
        <v>192</v>
      </c>
      <c r="O940" s="140" t="s">
        <v>426</v>
      </c>
      <c r="P940" s="137"/>
      <c r="Q940" s="137"/>
    </row>
    <row r="941" spans="10:17">
      <c r="J941" s="94" t="s">
        <v>2435</v>
      </c>
      <c r="K941" s="91" t="str">
        <f t="shared" si="81"/>
        <v>e1256</v>
      </c>
      <c r="L941" s="18" t="str">
        <f t="shared" si="82"/>
        <v>Contrats de capitalisation en unités de compte à prime unique ou versements libres [081]</v>
      </c>
      <c r="M941" s="140"/>
      <c r="N941" s="140" t="s">
        <v>192</v>
      </c>
      <c r="O941" s="140" t="s">
        <v>426</v>
      </c>
      <c r="P941" s="137"/>
      <c r="Q941" s="137"/>
    </row>
    <row r="942" spans="10:17">
      <c r="J942" s="94" t="s">
        <v>2436</v>
      </c>
      <c r="K942" s="91" t="str">
        <f t="shared" si="81"/>
        <v>e1257</v>
      </c>
      <c r="L942" s="18" t="str">
        <f t="shared" si="82"/>
        <v>Temporaires décès en unités de compte à prime unique ou versements libres [082]</v>
      </c>
      <c r="M942" s="140"/>
      <c r="N942" s="140" t="s">
        <v>192</v>
      </c>
      <c r="O942" s="140" t="s">
        <v>426</v>
      </c>
      <c r="P942" s="137"/>
      <c r="Q942" s="137"/>
    </row>
    <row r="943" spans="10:17">
      <c r="J943" s="94" t="s">
        <v>2437</v>
      </c>
      <c r="K943" s="91" t="str">
        <f t="shared" si="81"/>
        <v>e1258</v>
      </c>
      <c r="L943" s="18" t="str">
        <f t="shared" si="82"/>
        <v>Rentes individuelles en unités de compte à prime unique ou versements libres [083]</v>
      </c>
      <c r="M943" s="140"/>
      <c r="N943" s="140" t="s">
        <v>192</v>
      </c>
      <c r="O943" s="140" t="s">
        <v>426</v>
      </c>
      <c r="P943" s="137"/>
      <c r="Q943" s="137"/>
    </row>
    <row r="944" spans="10:17">
      <c r="J944" s="94" t="s">
        <v>2438</v>
      </c>
      <c r="K944" s="91" t="str">
        <f t="shared" si="81"/>
        <v>e1259</v>
      </c>
      <c r="L944" s="18" t="str">
        <f t="shared" si="82"/>
        <v>Autres contrats individuels en unités de compte à prime unique ou versements libres [084]</v>
      </c>
      <c r="M944" s="140"/>
      <c r="N944" s="140" t="s">
        <v>192</v>
      </c>
      <c r="O944" s="140" t="s">
        <v>426</v>
      </c>
      <c r="P944" s="137"/>
      <c r="Q944" s="137"/>
    </row>
    <row r="945" spans="10:17">
      <c r="J945" s="94" t="s">
        <v>2439</v>
      </c>
      <c r="K945" s="91" t="str">
        <f t="shared" si="81"/>
        <v>e1260</v>
      </c>
      <c r="L945" s="18" t="str">
        <f t="shared" si="82"/>
        <v>Autres contrats collectifs d’assurance en cas de décès en unités de compte à prime unique ou versements libres [085]</v>
      </c>
      <c r="M945" s="140"/>
      <c r="N945" s="140" t="s">
        <v>192</v>
      </c>
      <c r="O945" s="140" t="s">
        <v>426</v>
      </c>
      <c r="P945" s="137"/>
      <c r="Q945" s="137"/>
    </row>
    <row r="946" spans="10:17">
      <c r="J946" s="94" t="s">
        <v>2440</v>
      </c>
      <c r="K946" s="91" t="str">
        <f t="shared" si="81"/>
        <v>e1261</v>
      </c>
      <c r="L946" s="18" t="str">
        <f t="shared" si="82"/>
        <v>Contrats collectifs de rentes en unités de compte à prime unique ou versements libres [086]</v>
      </c>
      <c r="M946" s="140"/>
      <c r="N946" s="140" t="s">
        <v>192</v>
      </c>
      <c r="O946" s="140" t="s">
        <v>426</v>
      </c>
      <c r="P946" s="137"/>
      <c r="Q946" s="137"/>
    </row>
    <row r="947" spans="10:17">
      <c r="J947" s="94" t="s">
        <v>2441</v>
      </c>
      <c r="K947" s="91" t="str">
        <f t="shared" si="81"/>
        <v>e1262</v>
      </c>
      <c r="L947" s="18" t="str">
        <f t="shared" si="82"/>
        <v>Autres contrats collectifs d’assurance en cas de vie en unités de compte à prime unique ou versements libres [087]</v>
      </c>
      <c r="M947" s="140"/>
      <c r="N947" s="140" t="s">
        <v>192</v>
      </c>
      <c r="O947" s="140" t="s">
        <v>426</v>
      </c>
      <c r="P947" s="137"/>
      <c r="Q947" s="137"/>
    </row>
    <row r="948" spans="10:17">
      <c r="J948" s="162" t="s">
        <v>2442</v>
      </c>
      <c r="K948" s="91" t="str">
        <f t="shared" si="81"/>
        <v>e1263</v>
      </c>
      <c r="L948" s="18" t="str">
        <f t="shared" si="82"/>
        <v>Contrats d'assurance vie ou de capitalisation en unités de compte à primes périodiques [009]</v>
      </c>
      <c r="M948" s="140" t="s">
        <v>190</v>
      </c>
      <c r="N948" s="140" t="s">
        <v>192</v>
      </c>
      <c r="O948" s="140" t="s">
        <v>426</v>
      </c>
      <c r="P948" s="137"/>
      <c r="Q948" s="137"/>
    </row>
    <row r="949" spans="10:17">
      <c r="J949" s="94" t="s">
        <v>2443</v>
      </c>
      <c r="K949" s="91" t="str">
        <f t="shared" si="81"/>
        <v>e1264</v>
      </c>
      <c r="L949" s="18" t="str">
        <f t="shared" si="82"/>
        <v>Contrats de capitalisation en unités de compte à primes périodiques [091]</v>
      </c>
      <c r="M949" s="140"/>
      <c r="N949" s="140" t="s">
        <v>192</v>
      </c>
      <c r="O949" s="140" t="s">
        <v>426</v>
      </c>
      <c r="P949" s="137"/>
      <c r="Q949" s="137"/>
    </row>
    <row r="950" spans="10:17">
      <c r="J950" s="94" t="s">
        <v>2444</v>
      </c>
      <c r="K950" s="91" t="str">
        <f t="shared" si="81"/>
        <v>e1265</v>
      </c>
      <c r="L950" s="18" t="str">
        <f t="shared" si="82"/>
        <v>Temporaires décès en unités de compte à primes périodiques [092]</v>
      </c>
      <c r="M950" s="140"/>
      <c r="N950" s="140" t="s">
        <v>192</v>
      </c>
      <c r="O950" s="140" t="s">
        <v>426</v>
      </c>
      <c r="P950" s="137"/>
      <c r="Q950" s="137"/>
    </row>
    <row r="951" spans="10:17">
      <c r="J951" s="94" t="s">
        <v>2445</v>
      </c>
      <c r="K951" s="91" t="str">
        <f t="shared" si="81"/>
        <v>e1266</v>
      </c>
      <c r="L951" s="18" t="str">
        <f t="shared" si="82"/>
        <v>Rentes individuelles en unités de compte à primes périodiques [093]</v>
      </c>
      <c r="M951" s="140"/>
      <c r="N951" s="140" t="s">
        <v>192</v>
      </c>
      <c r="O951" s="140" t="s">
        <v>426</v>
      </c>
      <c r="P951" s="137"/>
      <c r="Q951" s="137"/>
    </row>
    <row r="952" spans="10:17">
      <c r="J952" s="94" t="s">
        <v>2446</v>
      </c>
      <c r="K952" s="91" t="str">
        <f t="shared" si="81"/>
        <v>e1267</v>
      </c>
      <c r="L952" s="18" t="str">
        <f t="shared" si="82"/>
        <v>Autres contrats individuels en unités de compte à primes périodiques [094]</v>
      </c>
      <c r="M952" s="140"/>
      <c r="N952" s="140" t="s">
        <v>192</v>
      </c>
      <c r="O952" s="140" t="s">
        <v>426</v>
      </c>
      <c r="P952" s="137"/>
      <c r="Q952" s="137"/>
    </row>
    <row r="953" spans="10:17">
      <c r="J953" s="94" t="s">
        <v>2447</v>
      </c>
      <c r="K953" s="91" t="str">
        <f t="shared" si="81"/>
        <v>e1268</v>
      </c>
      <c r="L953" s="18" t="str">
        <f t="shared" si="82"/>
        <v>Autres contrats collectifs d’assurance en cas de décès en unités de compte à primes périodiques [095]</v>
      </c>
      <c r="M953" s="140"/>
      <c r="N953" s="140" t="s">
        <v>192</v>
      </c>
      <c r="O953" s="140" t="s">
        <v>426</v>
      </c>
      <c r="P953" s="137"/>
      <c r="Q953" s="137"/>
    </row>
    <row r="954" spans="10:17">
      <c r="J954" s="94" t="s">
        <v>2448</v>
      </c>
      <c r="K954" s="91" t="str">
        <f t="shared" si="81"/>
        <v>e1269</v>
      </c>
      <c r="L954" s="18" t="str">
        <f t="shared" si="82"/>
        <v>Contrats collectifs de rentes en unités de compte à primes périodiques [096]</v>
      </c>
      <c r="M954" s="140"/>
      <c r="N954" s="140" t="s">
        <v>192</v>
      </c>
      <c r="O954" s="140" t="s">
        <v>426</v>
      </c>
      <c r="P954" s="137"/>
      <c r="Q954" s="137"/>
    </row>
    <row r="955" spans="10:17">
      <c r="J955" s="94" t="s">
        <v>2449</v>
      </c>
      <c r="K955" s="91" t="str">
        <f t="shared" si="81"/>
        <v>e1270</v>
      </c>
      <c r="L955" s="18" t="str">
        <f t="shared" si="82"/>
        <v>Autres contrats collectifs d’assurance en cas de vie en unités de compte à primes périodiques [097]</v>
      </c>
      <c r="M955" s="140"/>
      <c r="N955" s="140" t="s">
        <v>192</v>
      </c>
      <c r="O955" s="140" t="s">
        <v>426</v>
      </c>
      <c r="P955" s="137"/>
      <c r="Q955" s="137"/>
    </row>
    <row r="956" spans="10:17">
      <c r="J956" s="46" t="s">
        <v>2714</v>
      </c>
      <c r="K956" s="91" t="str">
        <f t="shared" si="81"/>
        <v>e1277</v>
      </c>
      <c r="L956" s="18" t="str">
        <f t="shared" si="82"/>
        <v>Contrats collectifs relevant de l'article L. 441-1 mais ne relevant pas des catégories 11, 12 ou 14 [10]</v>
      </c>
      <c r="M956" s="140"/>
      <c r="N956" s="140" t="s">
        <v>192</v>
      </c>
      <c r="O956" s="140" t="s">
        <v>426</v>
      </c>
      <c r="P956" s="137"/>
      <c r="Q956" s="137"/>
    </row>
    <row r="957" spans="10:17">
      <c r="J957" s="46" t="s">
        <v>2789</v>
      </c>
      <c r="K957" s="91" t="str">
        <f t="shared" si="81"/>
        <v>e1280</v>
      </c>
      <c r="L957" s="18" t="str">
        <f t="shared" si="82"/>
        <v>Contrats relevant de l'article L. 144-2 [11]</v>
      </c>
      <c r="M957" s="140" t="s">
        <v>190</v>
      </c>
      <c r="N957" s="140" t="s">
        <v>192</v>
      </c>
      <c r="O957" s="140" t="s">
        <v>426</v>
      </c>
      <c r="P957" s="137"/>
      <c r="Q957" s="137"/>
    </row>
    <row r="958" spans="10:17">
      <c r="J958" s="22" t="s">
        <v>1462</v>
      </c>
      <c r="K958" s="91" t="str">
        <f t="shared" si="81"/>
        <v>e1005</v>
      </c>
      <c r="L958" s="18" t="str">
        <f t="shared" si="82"/>
        <v>Plans consistant en l’acquisition d’une rente viagère différée, en primes uniques et à versements libres [111]</v>
      </c>
      <c r="M958" s="140"/>
      <c r="N958" s="140" t="s">
        <v>192</v>
      </c>
      <c r="O958" s="81" t="s">
        <v>426</v>
      </c>
      <c r="P958" s="137"/>
      <c r="Q958" s="137"/>
    </row>
    <row r="959" spans="10:17">
      <c r="J959" s="22" t="s">
        <v>1466</v>
      </c>
      <c r="K959" s="91" t="str">
        <f t="shared" si="81"/>
        <v>e1009</v>
      </c>
      <c r="L959" s="18" t="str">
        <f t="shared" si="82"/>
        <v>Plans consistant en l’acquisition d’une rente viagère différée en primes périodiques [112]</v>
      </c>
      <c r="M959" s="140"/>
      <c r="N959" s="140" t="s">
        <v>192</v>
      </c>
      <c r="O959" s="140" t="s">
        <v>426</v>
      </c>
      <c r="P959" s="137"/>
      <c r="Q959" s="137"/>
    </row>
    <row r="960" spans="10:17">
      <c r="J960" s="22" t="s">
        <v>1470</v>
      </c>
      <c r="K960" s="91" t="str">
        <f t="shared" si="81"/>
        <v>e1013</v>
      </c>
      <c r="L960" s="18" t="str">
        <f t="shared" si="82"/>
        <v>Plans consistant en la constitution d’une épargne convertie en rente, en primes uniques et à versements libres [113]</v>
      </c>
      <c r="M960" s="140"/>
      <c r="N960" s="140" t="s">
        <v>192</v>
      </c>
      <c r="O960" s="140" t="s">
        <v>426</v>
      </c>
      <c r="P960" s="137"/>
      <c r="Q960" s="137"/>
    </row>
    <row r="961" spans="10:17">
      <c r="J961" s="22" t="s">
        <v>1475</v>
      </c>
      <c r="K961" s="91" t="str">
        <f t="shared" si="81"/>
        <v>e1018</v>
      </c>
      <c r="L961" s="18" t="str">
        <f t="shared" si="82"/>
        <v>Plans consistant en la constitution d’une épargne convertie en rente, en primes périodiques [114]</v>
      </c>
      <c r="M961" s="140"/>
      <c r="N961" s="140" t="s">
        <v>192</v>
      </c>
      <c r="O961" s="140" t="s">
        <v>426</v>
      </c>
      <c r="P961" s="137"/>
      <c r="Q961" s="137"/>
    </row>
    <row r="962" spans="10:17">
      <c r="J962" s="22" t="s">
        <v>2416</v>
      </c>
      <c r="K962" s="91" t="str">
        <f t="shared" si="81"/>
        <v>e1023</v>
      </c>
      <c r="L962" s="18" t="str">
        <f t="shared" si="82"/>
        <v>Plans régis par l’article L 441-1 [115]</v>
      </c>
      <c r="M962" s="140"/>
      <c r="N962" s="140" t="s">
        <v>192</v>
      </c>
      <c r="O962" s="140" t="s">
        <v>426</v>
      </c>
      <c r="P962" s="137"/>
      <c r="Q962" s="137"/>
    </row>
    <row r="963" spans="10:17">
      <c r="J963" s="46" t="s">
        <v>2790</v>
      </c>
      <c r="K963" s="91" t="str">
        <f t="shared" si="81"/>
        <v>e1281</v>
      </c>
      <c r="L963" s="18" t="str">
        <f t="shared" si="82"/>
        <v>Contrats relevant d’une comptabilité auxiliaire d’affectation mentionnée au premier alinéa de l’article L. 143-4 mais pas de la catégorie 11 ou 14 [12]</v>
      </c>
      <c r="M963" s="140" t="s">
        <v>190</v>
      </c>
      <c r="N963" s="140" t="s">
        <v>192</v>
      </c>
      <c r="O963" s="140" t="s">
        <v>426</v>
      </c>
      <c r="P963" s="137"/>
      <c r="Q963" s="137"/>
    </row>
    <row r="964" spans="10:17">
      <c r="J964" s="22" t="s">
        <v>311</v>
      </c>
      <c r="K964" s="91" t="str">
        <f t="shared" si="81"/>
        <v>e919</v>
      </c>
      <c r="L964" s="18" t="str">
        <f t="shared" si="82"/>
        <v>Branche 26 [RPS]</v>
      </c>
      <c r="M964" s="140"/>
      <c r="N964" s="140" t="s">
        <v>192</v>
      </c>
      <c r="O964" s="140" t="s">
        <v>426</v>
      </c>
      <c r="P964" s="137"/>
      <c r="Q964" s="137"/>
    </row>
    <row r="965" spans="10:17">
      <c r="J965" s="22" t="s">
        <v>508</v>
      </c>
      <c r="K965" s="91" t="str">
        <f t="shared" si="81"/>
        <v>e958</v>
      </c>
      <c r="L965" s="18" t="str">
        <f t="shared" si="82"/>
        <v>Garanties donnant lieu à provision de diversification dit " Eurocroissance" [RPS]</v>
      </c>
      <c r="M965" s="140"/>
      <c r="N965" s="140" t="s">
        <v>192</v>
      </c>
      <c r="O965" s="140" t="s">
        <v>426</v>
      </c>
      <c r="P965" s="137"/>
      <c r="Q965" s="137"/>
    </row>
    <row r="966" spans="10:17">
      <c r="J966" s="22" t="s">
        <v>312</v>
      </c>
      <c r="K966" s="91" t="str">
        <f t="shared" si="81"/>
        <v>e914</v>
      </c>
      <c r="L966" s="18" t="str">
        <f t="shared" si="82"/>
        <v>Autres Euros [RPS]</v>
      </c>
      <c r="M966" s="140"/>
      <c r="N966" s="140" t="s">
        <v>192</v>
      </c>
      <c r="O966" s="140" t="s">
        <v>426</v>
      </c>
      <c r="P966" s="137"/>
      <c r="Q966" s="137"/>
    </row>
    <row r="967" spans="10:17">
      <c r="J967" s="22" t="s">
        <v>308</v>
      </c>
      <c r="K967" s="91" t="str">
        <f t="shared" si="81"/>
        <v>e990</v>
      </c>
      <c r="L967" s="18" t="str">
        <f t="shared" si="82"/>
        <v>UC [RPS]</v>
      </c>
      <c r="M967" s="140"/>
      <c r="N967" s="140" t="s">
        <v>192</v>
      </c>
      <c r="O967" s="140" t="s">
        <v>426</v>
      </c>
      <c r="P967" s="137"/>
      <c r="Q967" s="137"/>
    </row>
    <row r="968" spans="10:17">
      <c r="J968" s="46" t="s">
        <v>2726</v>
      </c>
      <c r="K968" s="91" t="str">
        <f t="shared" si="81"/>
        <v>e1282</v>
      </c>
      <c r="L968" s="18" t="str">
        <f t="shared" si="82"/>
        <v>Contrats relevant de l'article L. 134-1 mais pas des catégories 11 ou 12 [13]</v>
      </c>
      <c r="M968" s="140"/>
      <c r="N968" s="140" t="s">
        <v>192</v>
      </c>
      <c r="O968" s="140" t="s">
        <v>426</v>
      </c>
      <c r="P968" s="137"/>
      <c r="Q968" s="137"/>
    </row>
    <row r="969" spans="10:17">
      <c r="J969" s="46" t="s">
        <v>2729</v>
      </c>
      <c r="K969" s="91" t="str">
        <f t="shared" si="81"/>
        <v>e1285</v>
      </c>
      <c r="L969" s="18" t="str">
        <f t="shared" si="82"/>
        <v>Contrats relevant d’une comptabilité auxiliaire d’affectation mentionnée au premier alinéa de l’article L. 142-4 mais pas de la catégorie 11 [14]</v>
      </c>
      <c r="M969" s="140"/>
      <c r="N969" s="140" t="s">
        <v>192</v>
      </c>
      <c r="O969" s="140" t="s">
        <v>426</v>
      </c>
      <c r="P969" s="137"/>
      <c r="Q969" s="137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FFFF00"/>
    <pageSetUpPr fitToPage="1"/>
  </sheetPr>
  <dimension ref="A1:AF741"/>
  <sheetViews>
    <sheetView topLeftCell="E717" zoomScale="80" zoomScaleNormal="80" workbookViewId="0">
      <selection activeCell="J750" sqref="J750"/>
    </sheetView>
  </sheetViews>
  <sheetFormatPr baseColWidth="10" defaultRowHeight="14.4"/>
  <cols>
    <col min="1" max="1" width="106" bestFit="1" customWidth="1"/>
    <col min="2" max="2" width="10.109375" bestFit="1" customWidth="1"/>
    <col min="3" max="3" width="11.44140625" customWidth="1"/>
    <col min="4" max="4" width="10.6640625" bestFit="1" customWidth="1"/>
    <col min="5" max="7" width="10.6640625" customWidth="1"/>
    <col min="8" max="9" width="11.44140625" customWidth="1"/>
    <col min="10" max="10" width="109.6640625" style="140" customWidth="1"/>
    <col min="11" max="11" width="11.44140625" style="1" customWidth="1"/>
    <col min="12" max="12" width="109.6640625" style="91" customWidth="1"/>
    <col min="13" max="14" width="5.88671875" style="8" bestFit="1" customWidth="1"/>
    <col min="15" max="16" width="11.44140625" customWidth="1"/>
    <col min="17" max="17" width="3.88671875" customWidth="1"/>
    <col min="18" max="18" width="38" bestFit="1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300" t="s">
        <v>234</v>
      </c>
      <c r="K1" s="119" t="s">
        <v>235</v>
      </c>
      <c r="L1" s="119" t="s">
        <v>2528</v>
      </c>
      <c r="M1" s="118" t="s">
        <v>236</v>
      </c>
      <c r="N1" s="118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84" t="s">
        <v>244</v>
      </c>
      <c r="B2" t="s">
        <v>245</v>
      </c>
      <c r="C2" t="s">
        <v>609</v>
      </c>
      <c r="D2" t="s">
        <v>243</v>
      </c>
      <c r="H2">
        <f t="shared" ref="H2:H65" si="0">COUNTIF(J:J,A2)</f>
        <v>20</v>
      </c>
      <c r="J2" s="54" t="s">
        <v>1091</v>
      </c>
      <c r="L2" s="19"/>
      <c r="O2" t="s">
        <v>426</v>
      </c>
      <c r="Q2" t="s">
        <v>23</v>
      </c>
      <c r="R2" t="s">
        <v>2342</v>
      </c>
    </row>
    <row r="3" spans="1:22">
      <c r="A3" s="84" t="s">
        <v>74</v>
      </c>
      <c r="B3" t="s">
        <v>642</v>
      </c>
      <c r="D3" t="s">
        <v>426</v>
      </c>
      <c r="H3" s="137">
        <f t="shared" si="0"/>
        <v>2</v>
      </c>
      <c r="J3" s="10" t="s">
        <v>244</v>
      </c>
      <c r="K3" s="1" t="str">
        <f t="shared" ref="K3:K34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84" t="s">
        <v>25</v>
      </c>
      <c r="B4" t="s">
        <v>643</v>
      </c>
      <c r="D4" t="s">
        <v>426</v>
      </c>
      <c r="H4" s="137">
        <f t="shared" si="0"/>
        <v>2</v>
      </c>
      <c r="J4" s="46" t="s">
        <v>2398</v>
      </c>
      <c r="K4" s="138" t="str">
        <f t="shared" si="1"/>
        <v>e378</v>
      </c>
      <c r="L4" s="168" t="str">
        <f t="shared" si="2"/>
        <v>Capital et réserves</v>
      </c>
      <c r="M4" s="139"/>
      <c r="N4" s="139" t="s">
        <v>192</v>
      </c>
      <c r="O4" s="137" t="s">
        <v>426</v>
      </c>
      <c r="P4" s="137"/>
      <c r="Q4" s="137"/>
      <c r="R4" s="5"/>
      <c r="S4" s="137"/>
      <c r="T4" s="137"/>
      <c r="U4" s="137"/>
      <c r="V4" s="137"/>
    </row>
    <row r="5" spans="1:22">
      <c r="A5" s="84" t="s">
        <v>45</v>
      </c>
      <c r="B5" t="s">
        <v>644</v>
      </c>
      <c r="D5" t="s">
        <v>426</v>
      </c>
      <c r="H5" s="137">
        <f t="shared" si="0"/>
        <v>2</v>
      </c>
      <c r="J5" s="22" t="s">
        <v>1084</v>
      </c>
      <c r="K5" s="138" t="str">
        <f t="shared" si="1"/>
        <v>e101</v>
      </c>
      <c r="L5" s="168" t="str">
        <f t="shared" si="2"/>
        <v>Capital non appelé ou compte de liaison siège</v>
      </c>
      <c r="N5" s="8" t="s">
        <v>192</v>
      </c>
      <c r="O5" t="s">
        <v>426</v>
      </c>
    </row>
    <row r="6" spans="1:22">
      <c r="A6" s="84" t="s">
        <v>46</v>
      </c>
      <c r="B6" t="s">
        <v>645</v>
      </c>
      <c r="D6" t="s">
        <v>426</v>
      </c>
      <c r="H6" s="137">
        <f t="shared" si="0"/>
        <v>2</v>
      </c>
      <c r="J6" s="46" t="s">
        <v>25</v>
      </c>
      <c r="K6" s="138" t="str">
        <f t="shared" si="1"/>
        <v>e51</v>
      </c>
      <c r="L6" s="168" t="str">
        <f t="shared" si="2"/>
        <v>Actifs incorporels</v>
      </c>
      <c r="M6" s="8" t="s">
        <v>190</v>
      </c>
      <c r="N6" s="8" t="s">
        <v>192</v>
      </c>
      <c r="O6" t="s">
        <v>426</v>
      </c>
    </row>
    <row r="7" spans="1:22">
      <c r="A7" s="85" t="s">
        <v>56</v>
      </c>
      <c r="B7" t="s">
        <v>646</v>
      </c>
      <c r="D7" t="s">
        <v>426</v>
      </c>
      <c r="H7" s="137">
        <f t="shared" si="0"/>
        <v>2</v>
      </c>
      <c r="J7" s="22" t="s">
        <v>26</v>
      </c>
      <c r="K7" s="138" t="str">
        <f t="shared" si="1"/>
        <v>e173</v>
      </c>
      <c r="L7" s="168" t="str">
        <f t="shared" si="2"/>
        <v>Frais d'établissement</v>
      </c>
      <c r="N7" s="8" t="s">
        <v>192</v>
      </c>
      <c r="O7" t="s">
        <v>426</v>
      </c>
    </row>
    <row r="8" spans="1:22" s="2" customFormat="1">
      <c r="A8" s="85" t="s">
        <v>1843</v>
      </c>
      <c r="B8" t="s">
        <v>647</v>
      </c>
      <c r="D8" t="s">
        <v>426</v>
      </c>
      <c r="E8"/>
      <c r="F8"/>
      <c r="G8"/>
      <c r="H8" s="137">
        <f t="shared" si="0"/>
        <v>2</v>
      </c>
      <c r="J8" s="22" t="s">
        <v>27</v>
      </c>
      <c r="K8" s="138" t="str">
        <f t="shared" si="1"/>
        <v>e79</v>
      </c>
      <c r="L8" s="168" t="str">
        <f t="shared" si="2"/>
        <v>Autres immobilisations incorporelles</v>
      </c>
      <c r="M8" s="8"/>
      <c r="N8" s="8" t="s">
        <v>192</v>
      </c>
      <c r="O8" t="s">
        <v>426</v>
      </c>
      <c r="P8"/>
      <c r="Q8"/>
      <c r="R8"/>
      <c r="S8"/>
      <c r="T8"/>
      <c r="U8"/>
      <c r="V8"/>
    </row>
    <row r="9" spans="1:22" s="2" customFormat="1">
      <c r="A9" s="85" t="s">
        <v>617</v>
      </c>
      <c r="B9" t="s">
        <v>648</v>
      </c>
      <c r="D9" t="s">
        <v>426</v>
      </c>
      <c r="E9"/>
      <c r="F9"/>
      <c r="G9"/>
      <c r="H9" s="137">
        <f t="shared" si="0"/>
        <v>2</v>
      </c>
      <c r="J9" s="46" t="s">
        <v>17</v>
      </c>
      <c r="K9" s="138" t="str">
        <f t="shared" si="1"/>
        <v>e204</v>
      </c>
      <c r="L9" s="168" t="str">
        <f t="shared" si="2"/>
        <v>Placements</v>
      </c>
      <c r="M9" s="8" t="s">
        <v>190</v>
      </c>
      <c r="N9" s="8" t="s">
        <v>192</v>
      </c>
      <c r="O9" s="40" t="s">
        <v>426</v>
      </c>
    </row>
    <row r="10" spans="1:22" s="2" customFormat="1">
      <c r="A10" s="84" t="s">
        <v>102</v>
      </c>
      <c r="B10" t="s">
        <v>649</v>
      </c>
      <c r="D10" t="s">
        <v>426</v>
      </c>
      <c r="E10"/>
      <c r="F10"/>
      <c r="G10"/>
      <c r="H10" s="137">
        <f t="shared" si="0"/>
        <v>2</v>
      </c>
      <c r="J10" s="22" t="s">
        <v>33</v>
      </c>
      <c r="K10" s="138" t="str">
        <f t="shared" si="1"/>
        <v>e208</v>
      </c>
      <c r="L10" s="168" t="str">
        <f t="shared" si="2"/>
        <v>Placements immobiliers</v>
      </c>
      <c r="M10" s="8"/>
      <c r="N10" s="8" t="s">
        <v>192</v>
      </c>
      <c r="O10" s="40" t="s">
        <v>426</v>
      </c>
    </row>
    <row r="11" spans="1:22">
      <c r="A11" s="84" t="s">
        <v>1139</v>
      </c>
      <c r="B11" t="s">
        <v>650</v>
      </c>
      <c r="D11" t="s">
        <v>426</v>
      </c>
      <c r="H11" s="137">
        <f t="shared" si="0"/>
        <v>2</v>
      </c>
      <c r="J11" s="22" t="s">
        <v>292</v>
      </c>
      <c r="K11" s="138" t="str">
        <f t="shared" si="1"/>
        <v>e205</v>
      </c>
      <c r="L11" s="168" t="str">
        <f t="shared" si="2"/>
        <v>Placements financiers</v>
      </c>
      <c r="N11" s="8" t="s">
        <v>192</v>
      </c>
      <c r="O11" s="40" t="s">
        <v>426</v>
      </c>
      <c r="P11" s="2"/>
      <c r="Q11" s="2"/>
      <c r="R11" s="2"/>
      <c r="S11" s="2"/>
      <c r="T11" s="2"/>
      <c r="U11" s="2"/>
      <c r="V11" s="2"/>
    </row>
    <row r="12" spans="1:22">
      <c r="A12" s="84" t="s">
        <v>269</v>
      </c>
      <c r="B12" t="s">
        <v>651</v>
      </c>
      <c r="D12" t="s">
        <v>426</v>
      </c>
      <c r="H12" s="137">
        <f t="shared" si="0"/>
        <v>3</v>
      </c>
      <c r="J12" s="11" t="s">
        <v>14</v>
      </c>
      <c r="K12" s="138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40" t="s">
        <v>426</v>
      </c>
    </row>
    <row r="13" spans="1:22">
      <c r="A13" s="84" t="s">
        <v>47</v>
      </c>
      <c r="B13" t="s">
        <v>652</v>
      </c>
      <c r="D13" t="s">
        <v>426</v>
      </c>
      <c r="H13" s="137">
        <f t="shared" si="0"/>
        <v>2</v>
      </c>
      <c r="J13" s="98" t="s">
        <v>20</v>
      </c>
      <c r="K13" s="138" t="str">
        <f t="shared" si="1"/>
        <v>e253</v>
      </c>
      <c r="L13" s="184" t="str">
        <f t="shared" si="2"/>
        <v>Provisions techniques brutes</v>
      </c>
      <c r="M13" s="8" t="s">
        <v>190</v>
      </c>
      <c r="N13" s="8" t="s">
        <v>192</v>
      </c>
      <c r="O13" s="40" t="s">
        <v>426</v>
      </c>
    </row>
    <row r="14" spans="1:22">
      <c r="A14" s="84" t="s">
        <v>517</v>
      </c>
      <c r="B14" t="s">
        <v>653</v>
      </c>
      <c r="D14" t="s">
        <v>426</v>
      </c>
      <c r="H14" s="137">
        <f t="shared" si="0"/>
        <v>1</v>
      </c>
      <c r="J14" s="56" t="s">
        <v>1834</v>
      </c>
      <c r="K14" s="138" t="str">
        <f t="shared" si="1"/>
        <v>e241</v>
      </c>
      <c r="L14" s="184" t="str">
        <f t="shared" si="2"/>
        <v>Provisions pour cotisations/primes non acquises</v>
      </c>
      <c r="N14" s="8" t="s">
        <v>192</v>
      </c>
      <c r="O14" s="40" t="s">
        <v>426</v>
      </c>
    </row>
    <row r="15" spans="1:22">
      <c r="A15" s="84" t="s">
        <v>215</v>
      </c>
      <c r="B15" t="s">
        <v>654</v>
      </c>
      <c r="D15" t="s">
        <v>426</v>
      </c>
      <c r="H15" s="137">
        <f t="shared" si="0"/>
        <v>1</v>
      </c>
      <c r="J15" s="56" t="s">
        <v>67</v>
      </c>
      <c r="K15" s="138" t="str">
        <f t="shared" si="1"/>
        <v>e239</v>
      </c>
      <c r="L15" s="184" t="str">
        <f t="shared" si="2"/>
        <v>Provisions d’assurance vie</v>
      </c>
      <c r="N15" s="8" t="s">
        <v>192</v>
      </c>
      <c r="O15" s="40" t="s">
        <v>426</v>
      </c>
    </row>
    <row r="16" spans="1:22">
      <c r="A16" s="84" t="s">
        <v>211</v>
      </c>
      <c r="B16" t="s">
        <v>655</v>
      </c>
      <c r="D16" t="s">
        <v>426</v>
      </c>
      <c r="H16" s="137">
        <f t="shared" si="0"/>
        <v>1</v>
      </c>
      <c r="J16" s="56" t="s">
        <v>68</v>
      </c>
      <c r="K16" s="138" t="str">
        <f t="shared" si="1"/>
        <v>e250</v>
      </c>
      <c r="L16" s="184" t="str">
        <f t="shared" si="2"/>
        <v>Provisions pour sinistres</v>
      </c>
      <c r="M16" s="8" t="s">
        <v>190</v>
      </c>
      <c r="N16" s="8" t="s">
        <v>192</v>
      </c>
      <c r="O16" s="40" t="s">
        <v>426</v>
      </c>
    </row>
    <row r="17" spans="1:15">
      <c r="A17" s="161" t="s">
        <v>112</v>
      </c>
      <c r="B17" t="s">
        <v>656</v>
      </c>
      <c r="D17" t="s">
        <v>426</v>
      </c>
      <c r="H17" s="137">
        <f t="shared" si="0"/>
        <v>2</v>
      </c>
      <c r="J17" s="99" t="s">
        <v>1149</v>
      </c>
      <c r="K17" s="138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40" t="s">
        <v>426</v>
      </c>
    </row>
    <row r="18" spans="1:15">
      <c r="A18" s="84" t="s">
        <v>6</v>
      </c>
      <c r="B18" t="s">
        <v>657</v>
      </c>
      <c r="D18" t="s">
        <v>426</v>
      </c>
      <c r="H18" s="137">
        <f t="shared" si="0"/>
        <v>2</v>
      </c>
      <c r="J18" s="56" t="s">
        <v>69</v>
      </c>
      <c r="K18" s="138" t="str">
        <f t="shared" si="1"/>
        <v>e242</v>
      </c>
      <c r="L18" s="184" t="str">
        <f t="shared" si="2"/>
        <v>Provisions pour égalisation</v>
      </c>
      <c r="N18" s="8" t="s">
        <v>192</v>
      </c>
      <c r="O18" s="40" t="s">
        <v>426</v>
      </c>
    </row>
    <row r="19" spans="1:15">
      <c r="A19" s="84" t="s">
        <v>117</v>
      </c>
      <c r="B19" t="s">
        <v>658</v>
      </c>
      <c r="D19" t="s">
        <v>426</v>
      </c>
      <c r="H19" s="137">
        <f t="shared" si="0"/>
        <v>2</v>
      </c>
      <c r="J19" s="56" t="s">
        <v>70</v>
      </c>
      <c r="K19" s="138" t="str">
        <f t="shared" si="1"/>
        <v>e93</v>
      </c>
      <c r="L19" s="184" t="str">
        <f t="shared" si="2"/>
        <v>Autres provisions techniques</v>
      </c>
      <c r="N19" s="8" t="s">
        <v>192</v>
      </c>
      <c r="O19" s="40" t="s">
        <v>426</v>
      </c>
    </row>
    <row r="20" spans="1:15">
      <c r="A20" s="84" t="s">
        <v>7</v>
      </c>
      <c r="B20" t="s">
        <v>659</v>
      </c>
      <c r="D20" t="s">
        <v>426</v>
      </c>
      <c r="H20" s="137">
        <f t="shared" si="0"/>
        <v>2</v>
      </c>
      <c r="J20" s="98" t="s">
        <v>1150</v>
      </c>
      <c r="K20" s="138" t="str">
        <f t="shared" si="1"/>
        <v>e254</v>
      </c>
      <c r="L20" s="184" t="str">
        <f t="shared" si="2"/>
        <v>Provisions techniques des opérations en unités de compte</v>
      </c>
      <c r="N20" s="8" t="s">
        <v>192</v>
      </c>
      <c r="O20" s="40" t="s">
        <v>426</v>
      </c>
    </row>
    <row r="21" spans="1:15">
      <c r="A21" s="84" t="s">
        <v>77</v>
      </c>
      <c r="B21" t="s">
        <v>660</v>
      </c>
      <c r="D21" t="s">
        <v>426</v>
      </c>
      <c r="H21" s="137">
        <f t="shared" si="0"/>
        <v>1</v>
      </c>
      <c r="J21" s="46" t="s">
        <v>1536</v>
      </c>
      <c r="K21" s="138" t="str">
        <f t="shared" si="1"/>
        <v>e192</v>
      </c>
      <c r="L21" s="168" t="str">
        <f t="shared" si="2"/>
        <v>Part des garants dans les engagements techniques en substitution</v>
      </c>
      <c r="N21" s="8" t="s">
        <v>192</v>
      </c>
      <c r="O21" s="40" t="s">
        <v>426</v>
      </c>
    </row>
    <row r="22" spans="1:15">
      <c r="A22" s="84" t="s">
        <v>516</v>
      </c>
      <c r="B22" t="s">
        <v>661</v>
      </c>
      <c r="D22" t="s">
        <v>426</v>
      </c>
      <c r="H22" s="137">
        <f t="shared" si="0"/>
        <v>2</v>
      </c>
      <c r="J22" s="46" t="s">
        <v>229</v>
      </c>
      <c r="K22" s="138" t="str">
        <f t="shared" si="1"/>
        <v>e193</v>
      </c>
      <c r="L22" s="168" t="str">
        <f t="shared" si="2"/>
        <v>Part des organismes dispensés d'agrément dans les provisions techniques</v>
      </c>
      <c r="N22" s="8" t="s">
        <v>192</v>
      </c>
      <c r="O22" s="40" t="s">
        <v>426</v>
      </c>
    </row>
    <row r="23" spans="1:15">
      <c r="A23" s="84" t="s">
        <v>231</v>
      </c>
      <c r="B23" t="s">
        <v>662</v>
      </c>
      <c r="D23" t="s">
        <v>426</v>
      </c>
      <c r="H23" s="137">
        <f t="shared" si="0"/>
        <v>2</v>
      </c>
      <c r="J23" s="46" t="s">
        <v>13</v>
      </c>
      <c r="K23" s="138" t="str">
        <f t="shared" si="1"/>
        <v>e127</v>
      </c>
      <c r="L23" s="168"/>
      <c r="M23" s="8" t="s">
        <v>190</v>
      </c>
      <c r="N23" s="8" t="s">
        <v>192</v>
      </c>
      <c r="O23" s="40" t="s">
        <v>426</v>
      </c>
    </row>
    <row r="24" spans="1:15">
      <c r="A24" s="84" t="s">
        <v>52</v>
      </c>
      <c r="B24" t="s">
        <v>663</v>
      </c>
      <c r="D24" t="s">
        <v>426</v>
      </c>
      <c r="H24" s="137">
        <f t="shared" si="0"/>
        <v>2</v>
      </c>
      <c r="J24" s="22" t="s">
        <v>230</v>
      </c>
      <c r="K24" s="138" t="str">
        <f t="shared" si="1"/>
        <v>e130</v>
      </c>
      <c r="L24" s="168" t="str">
        <f t="shared" ref="L24:L52" si="3">J24</f>
        <v>Créances nées d’opérations directes et de prise en substitution</v>
      </c>
      <c r="N24" s="8" t="s">
        <v>192</v>
      </c>
      <c r="O24" s="40" t="s">
        <v>426</v>
      </c>
    </row>
    <row r="25" spans="1:15">
      <c r="A25" s="84" t="s">
        <v>51</v>
      </c>
      <c r="B25" t="s">
        <v>664</v>
      </c>
      <c r="D25" t="s">
        <v>426</v>
      </c>
      <c r="H25" s="137">
        <f t="shared" si="0"/>
        <v>2</v>
      </c>
      <c r="J25" s="55" t="s">
        <v>1844</v>
      </c>
      <c r="K25" s="138" t="str">
        <f t="shared" si="1"/>
        <v>e216</v>
      </c>
      <c r="L25" s="168" t="str">
        <f t="shared" si="3"/>
        <v>Primes/cotisations restant à émettre</v>
      </c>
      <c r="N25" s="8" t="s">
        <v>192</v>
      </c>
      <c r="O25" s="40" t="s">
        <v>426</v>
      </c>
    </row>
    <row r="26" spans="1:15">
      <c r="A26" s="84" t="s">
        <v>8</v>
      </c>
      <c r="B26" t="s">
        <v>665</v>
      </c>
      <c r="D26" t="s">
        <v>426</v>
      </c>
      <c r="H26" s="137">
        <f t="shared" si="0"/>
        <v>1</v>
      </c>
      <c r="J26" s="55" t="s">
        <v>231</v>
      </c>
      <c r="K26" s="138" t="str">
        <f t="shared" si="1"/>
        <v>e70</v>
      </c>
      <c r="L26" s="168" t="str">
        <f t="shared" si="3"/>
        <v>Autres créances nées d’opérations directes et de prise en substitution</v>
      </c>
      <c r="N26" s="8" t="s">
        <v>192</v>
      </c>
      <c r="O26" s="40" t="s">
        <v>426</v>
      </c>
    </row>
    <row r="27" spans="1:15">
      <c r="A27" s="84" t="s">
        <v>267</v>
      </c>
      <c r="B27" t="s">
        <v>666</v>
      </c>
      <c r="D27" t="s">
        <v>426</v>
      </c>
      <c r="H27" s="137">
        <f t="shared" si="0"/>
        <v>4</v>
      </c>
      <c r="J27" s="22" t="s">
        <v>1145</v>
      </c>
      <c r="K27" s="138" t="str">
        <f t="shared" si="1"/>
        <v>e129</v>
      </c>
      <c r="L27" s="168" t="str">
        <f t="shared" si="3"/>
        <v>Créances nées d’opérations de réassurance et de cessions en substitution</v>
      </c>
      <c r="N27" s="8" t="s">
        <v>192</v>
      </c>
      <c r="O27" s="40" t="s">
        <v>426</v>
      </c>
    </row>
    <row r="28" spans="1:15">
      <c r="A28" s="84" t="s">
        <v>1845</v>
      </c>
      <c r="B28" t="s">
        <v>667</v>
      </c>
      <c r="D28" t="s">
        <v>426</v>
      </c>
      <c r="H28" s="137">
        <f t="shared" si="0"/>
        <v>1</v>
      </c>
      <c r="J28" s="22" t="s">
        <v>516</v>
      </c>
      <c r="K28" s="138" t="str">
        <f t="shared" si="1"/>
        <v>e69</v>
      </c>
      <c r="L28" s="168" t="str">
        <f t="shared" si="3"/>
        <v>Autres créances</v>
      </c>
      <c r="M28" s="8" t="s">
        <v>190</v>
      </c>
      <c r="N28" s="8" t="s">
        <v>192</v>
      </c>
      <c r="O28" s="40" t="s">
        <v>426</v>
      </c>
    </row>
    <row r="29" spans="1:15">
      <c r="A29" s="84" t="s">
        <v>96</v>
      </c>
      <c r="B29" t="s">
        <v>668</v>
      </c>
      <c r="D29" t="s">
        <v>426</v>
      </c>
      <c r="H29" s="137">
        <f t="shared" si="0"/>
        <v>3</v>
      </c>
      <c r="J29" s="55" t="s">
        <v>71</v>
      </c>
      <c r="K29" s="138" t="str">
        <f t="shared" si="1"/>
        <v>e201</v>
      </c>
      <c r="L29" s="168" t="str">
        <f t="shared" si="3"/>
        <v>Personnel</v>
      </c>
      <c r="N29" s="8" t="s">
        <v>192</v>
      </c>
      <c r="O29" s="40" t="s">
        <v>426</v>
      </c>
    </row>
    <row r="30" spans="1:15">
      <c r="A30" s="84" t="s">
        <v>521</v>
      </c>
      <c r="B30" t="s">
        <v>669</v>
      </c>
      <c r="D30" t="s">
        <v>426</v>
      </c>
      <c r="H30" s="137">
        <f t="shared" si="0"/>
        <v>3</v>
      </c>
      <c r="J30" s="55" t="s">
        <v>534</v>
      </c>
      <c r="K30" s="138" t="str">
        <f t="shared" si="1"/>
        <v>e155</v>
      </c>
      <c r="L30" s="168" t="str">
        <f t="shared" si="3"/>
        <v>État, organismes sociaux et collectivités publiques</v>
      </c>
      <c r="N30" s="8" t="s">
        <v>192</v>
      </c>
      <c r="O30" s="40" t="s">
        <v>426</v>
      </c>
    </row>
    <row r="31" spans="1:15">
      <c r="A31" s="84" t="s">
        <v>222</v>
      </c>
      <c r="B31" t="s">
        <v>670</v>
      </c>
      <c r="D31" t="s">
        <v>426</v>
      </c>
      <c r="H31" s="137">
        <f t="shared" si="0"/>
        <v>2</v>
      </c>
      <c r="J31" s="55" t="s">
        <v>73</v>
      </c>
      <c r="K31" s="138" t="str">
        <f t="shared" si="1"/>
        <v>e133</v>
      </c>
      <c r="L31" s="168" t="str">
        <f t="shared" si="3"/>
        <v>Débiteurs divers</v>
      </c>
      <c r="N31" s="8" t="s">
        <v>192</v>
      </c>
      <c r="O31" s="40" t="s">
        <v>426</v>
      </c>
    </row>
    <row r="32" spans="1:15">
      <c r="A32" s="84" t="s">
        <v>27</v>
      </c>
      <c r="B32" t="s">
        <v>671</v>
      </c>
      <c r="D32" t="s">
        <v>426</v>
      </c>
      <c r="H32" s="137">
        <f t="shared" si="0"/>
        <v>2</v>
      </c>
      <c r="J32" s="46" t="s">
        <v>1846</v>
      </c>
      <c r="K32" s="138" t="str">
        <f t="shared" si="1"/>
        <v>e256</v>
      </c>
      <c r="L32" s="168" t="str">
        <f t="shared" si="3"/>
        <v>Rappel de cotisations/capital appelé non versé</v>
      </c>
      <c r="N32" s="8" t="s">
        <v>192</v>
      </c>
      <c r="O32" s="40" t="s">
        <v>426</v>
      </c>
    </row>
    <row r="33" spans="1:15">
      <c r="A33" s="84" t="s">
        <v>35</v>
      </c>
      <c r="B33" t="s">
        <v>672</v>
      </c>
      <c r="D33" t="s">
        <v>426</v>
      </c>
      <c r="H33" s="137">
        <f t="shared" si="0"/>
        <v>2</v>
      </c>
      <c r="J33" s="57" t="s">
        <v>517</v>
      </c>
      <c r="K33" s="138" t="str">
        <f t="shared" si="1"/>
        <v>e61</v>
      </c>
      <c r="L33" s="185" t="str">
        <f t="shared" si="3"/>
        <v>Autres actifs</v>
      </c>
      <c r="M33" s="8" t="s">
        <v>190</v>
      </c>
      <c r="N33" s="8" t="s">
        <v>192</v>
      </c>
      <c r="O33" s="40" t="s">
        <v>426</v>
      </c>
    </row>
    <row r="34" spans="1:15">
      <c r="A34" s="84" t="s">
        <v>59</v>
      </c>
      <c r="B34" t="s">
        <v>673</v>
      </c>
      <c r="D34" t="s">
        <v>426</v>
      </c>
      <c r="H34" s="137">
        <f t="shared" si="0"/>
        <v>2</v>
      </c>
      <c r="J34" s="58" t="s">
        <v>74</v>
      </c>
      <c r="K34" s="138" t="str">
        <f t="shared" si="1"/>
        <v>e50</v>
      </c>
      <c r="L34" s="185" t="str">
        <f t="shared" si="3"/>
        <v>Actifs corporels d’exploitation</v>
      </c>
      <c r="M34" s="8" t="s">
        <v>190</v>
      </c>
      <c r="N34" s="8" t="s">
        <v>192</v>
      </c>
      <c r="O34" s="40" t="s">
        <v>426</v>
      </c>
    </row>
    <row r="35" spans="1:15">
      <c r="A35" s="84" t="s">
        <v>1588</v>
      </c>
      <c r="B35" t="s">
        <v>674</v>
      </c>
      <c r="D35" t="s">
        <v>426</v>
      </c>
      <c r="H35" s="137">
        <f t="shared" si="0"/>
        <v>2</v>
      </c>
      <c r="J35" s="59" t="s">
        <v>32</v>
      </c>
      <c r="K35" s="138" t="str">
        <f t="shared" ref="K35:K52" si="4">VLOOKUP(J35,A:B,2,FALSE)</f>
        <v>e136</v>
      </c>
      <c r="L35" s="185" t="str">
        <f t="shared" si="3"/>
        <v>Dépôts et cautionnements</v>
      </c>
      <c r="N35" s="8" t="s">
        <v>192</v>
      </c>
      <c r="O35" s="40" t="s">
        <v>426</v>
      </c>
    </row>
    <row r="36" spans="1:15">
      <c r="A36" s="84" t="s">
        <v>30</v>
      </c>
      <c r="B36" t="s">
        <v>675</v>
      </c>
      <c r="D36" t="s">
        <v>426</v>
      </c>
      <c r="H36" s="137">
        <f t="shared" si="0"/>
        <v>2</v>
      </c>
      <c r="J36" s="59" t="s">
        <v>222</v>
      </c>
      <c r="K36" s="138" t="str">
        <f t="shared" si="4"/>
        <v>e78</v>
      </c>
      <c r="L36" s="185" t="str">
        <f t="shared" si="3"/>
        <v>Autres immobilisations corporelles</v>
      </c>
      <c r="N36" s="8" t="s">
        <v>192</v>
      </c>
      <c r="O36" s="40" t="s">
        <v>426</v>
      </c>
    </row>
    <row r="37" spans="1:15">
      <c r="A37" s="84" t="s">
        <v>50</v>
      </c>
      <c r="B37" t="s">
        <v>676</v>
      </c>
      <c r="D37" t="s">
        <v>426</v>
      </c>
      <c r="H37" s="137">
        <f t="shared" si="0"/>
        <v>2</v>
      </c>
      <c r="J37" s="58" t="s">
        <v>75</v>
      </c>
      <c r="K37" s="138" t="str">
        <f t="shared" si="4"/>
        <v>e97</v>
      </c>
      <c r="L37" s="185" t="str">
        <f t="shared" si="3"/>
        <v>Avoirs en banque, CCP et caisse</v>
      </c>
      <c r="N37" s="8" t="s">
        <v>192</v>
      </c>
      <c r="O37" s="40" t="s">
        <v>426</v>
      </c>
    </row>
    <row r="38" spans="1:15">
      <c r="A38" s="84" t="s">
        <v>57</v>
      </c>
      <c r="B38" t="s">
        <v>677</v>
      </c>
      <c r="D38" t="s">
        <v>426</v>
      </c>
      <c r="H38" s="137">
        <f t="shared" si="0"/>
        <v>2</v>
      </c>
      <c r="J38" s="58" t="s">
        <v>1843</v>
      </c>
      <c r="K38" s="138" t="str">
        <f t="shared" si="4"/>
        <v>e55</v>
      </c>
      <c r="L38" s="185" t="str">
        <f t="shared" si="3"/>
        <v>Actions propres/certificats mutualistes ou paritaires rachetés</v>
      </c>
      <c r="N38" s="8" t="s">
        <v>192</v>
      </c>
      <c r="O38" s="40" t="s">
        <v>426</v>
      </c>
    </row>
    <row r="39" spans="1:15">
      <c r="A39" s="84" t="s">
        <v>58</v>
      </c>
      <c r="B39" t="s">
        <v>678</v>
      </c>
      <c r="D39" t="s">
        <v>426</v>
      </c>
      <c r="H39" s="137">
        <f t="shared" si="0"/>
        <v>2</v>
      </c>
      <c r="J39" s="57" t="s">
        <v>1613</v>
      </c>
      <c r="K39" s="138" t="str">
        <f t="shared" si="4"/>
        <v>e314</v>
      </c>
      <c r="L39" s="185" t="str">
        <f t="shared" si="3"/>
        <v>Comptes de régularisation et différences de conversion</v>
      </c>
      <c r="M39" s="8" t="s">
        <v>190</v>
      </c>
      <c r="N39" s="8" t="s">
        <v>192</v>
      </c>
      <c r="O39" s="40" t="s">
        <v>426</v>
      </c>
    </row>
    <row r="40" spans="1:15">
      <c r="A40" s="84" t="s">
        <v>104</v>
      </c>
      <c r="B40" t="s">
        <v>679</v>
      </c>
      <c r="D40" t="s">
        <v>426</v>
      </c>
      <c r="H40" s="137">
        <f t="shared" si="0"/>
        <v>2</v>
      </c>
      <c r="J40" s="58" t="s">
        <v>1146</v>
      </c>
      <c r="K40" s="138" t="str">
        <f t="shared" si="4"/>
        <v>e122</v>
      </c>
      <c r="L40" s="185" t="str">
        <f t="shared" si="3"/>
        <v>Comptes de régularisation</v>
      </c>
      <c r="M40" s="8" t="s">
        <v>190</v>
      </c>
      <c r="N40" s="8" t="s">
        <v>192</v>
      </c>
      <c r="O40" s="40" t="s">
        <v>426</v>
      </c>
    </row>
    <row r="41" spans="1:15">
      <c r="A41" s="84" t="s">
        <v>9</v>
      </c>
      <c r="B41" t="s">
        <v>680</v>
      </c>
      <c r="D41" t="s">
        <v>426</v>
      </c>
      <c r="H41" s="137">
        <f t="shared" si="0"/>
        <v>2</v>
      </c>
      <c r="J41" s="59" t="s">
        <v>76</v>
      </c>
      <c r="K41" s="138" t="str">
        <f t="shared" si="4"/>
        <v>e180</v>
      </c>
      <c r="L41" s="185" t="str">
        <f t="shared" si="3"/>
        <v>Intérêts et loyers acquis non échus</v>
      </c>
      <c r="N41" s="8" t="s">
        <v>192</v>
      </c>
      <c r="O41" s="40" t="s">
        <v>426</v>
      </c>
    </row>
    <row r="42" spans="1:15">
      <c r="A42" s="84" t="s">
        <v>10</v>
      </c>
      <c r="B42" t="s">
        <v>681</v>
      </c>
      <c r="D42" t="s">
        <v>426</v>
      </c>
      <c r="H42" s="137">
        <f t="shared" si="0"/>
        <v>2</v>
      </c>
      <c r="J42" s="59" t="s">
        <v>99</v>
      </c>
      <c r="K42" s="138" t="str">
        <f t="shared" si="4"/>
        <v>e169</v>
      </c>
      <c r="L42" s="185" t="str">
        <f t="shared" si="3"/>
        <v>Frais d’acquisition reportés</v>
      </c>
      <c r="N42" s="8" t="s">
        <v>192</v>
      </c>
      <c r="O42" s="40" t="s">
        <v>426</v>
      </c>
    </row>
    <row r="43" spans="1:15">
      <c r="A43" s="84" t="s">
        <v>297</v>
      </c>
      <c r="B43" t="s">
        <v>682</v>
      </c>
      <c r="D43" t="s">
        <v>426</v>
      </c>
      <c r="H43" s="137">
        <f t="shared" si="0"/>
        <v>2</v>
      </c>
      <c r="J43" s="59" t="s">
        <v>77</v>
      </c>
      <c r="K43" s="138" t="str">
        <f t="shared" si="4"/>
        <v>e68</v>
      </c>
      <c r="L43" s="185" t="str">
        <f t="shared" si="3"/>
        <v>Autres comptes de régularisation</v>
      </c>
      <c r="M43" s="8" t="s">
        <v>190</v>
      </c>
      <c r="N43" s="8" t="s">
        <v>192</v>
      </c>
      <c r="O43" s="40" t="s">
        <v>426</v>
      </c>
    </row>
    <row r="44" spans="1:15">
      <c r="A44" s="84" t="s">
        <v>262</v>
      </c>
      <c r="B44" t="s">
        <v>683</v>
      </c>
      <c r="D44" t="s">
        <v>426</v>
      </c>
      <c r="H44" s="137">
        <f t="shared" si="0"/>
        <v>3</v>
      </c>
      <c r="J44" s="60" t="s">
        <v>263</v>
      </c>
      <c r="K44" s="138" t="str">
        <f t="shared" si="4"/>
        <v>e116</v>
      </c>
      <c r="L44" s="185" t="str">
        <f t="shared" si="3"/>
        <v>Charges à répartir sur plusieurs exercices</v>
      </c>
      <c r="N44" s="8" t="s">
        <v>192</v>
      </c>
      <c r="O44" s="40" t="s">
        <v>426</v>
      </c>
    </row>
    <row r="45" spans="1:15">
      <c r="A45" s="84" t="s">
        <v>261</v>
      </c>
      <c r="B45" t="s">
        <v>684</v>
      </c>
      <c r="D45" t="s">
        <v>426</v>
      </c>
      <c r="H45" s="137">
        <f t="shared" si="0"/>
        <v>3</v>
      </c>
      <c r="J45" s="60" t="s">
        <v>264</v>
      </c>
      <c r="K45" s="138" t="str">
        <f t="shared" si="4"/>
        <v>e144</v>
      </c>
      <c r="L45" s="185" t="str">
        <f t="shared" si="3"/>
        <v>Différences sur les prix de remboursement à percevoir</v>
      </c>
      <c r="N45" s="8" t="s">
        <v>192</v>
      </c>
      <c r="O45" s="40" t="s">
        <v>426</v>
      </c>
    </row>
    <row r="46" spans="1:15">
      <c r="A46" s="84" t="s">
        <v>70</v>
      </c>
      <c r="B46" t="s">
        <v>685</v>
      </c>
      <c r="D46" t="s">
        <v>426</v>
      </c>
      <c r="H46" s="137">
        <f t="shared" si="0"/>
        <v>5</v>
      </c>
      <c r="J46" s="60" t="s">
        <v>265</v>
      </c>
      <c r="K46" s="138" t="str">
        <f t="shared" si="4"/>
        <v>e125</v>
      </c>
      <c r="L46" s="185" t="str">
        <f t="shared" si="3"/>
        <v>Comptes de régularisation liés aux instruments financiers à terme</v>
      </c>
      <c r="M46" s="8" t="s">
        <v>190</v>
      </c>
      <c r="N46" s="8" t="s">
        <v>192</v>
      </c>
      <c r="O46" s="40" t="s">
        <v>426</v>
      </c>
    </row>
    <row r="47" spans="1:15">
      <c r="A47" s="84" t="s">
        <v>86</v>
      </c>
      <c r="B47" t="s">
        <v>686</v>
      </c>
      <c r="D47" t="s">
        <v>426</v>
      </c>
      <c r="H47" s="137">
        <f t="shared" si="0"/>
        <v>1</v>
      </c>
      <c r="J47" s="101" t="s">
        <v>518</v>
      </c>
      <c r="K47" s="138" t="str">
        <f t="shared" si="4"/>
        <v>e124</v>
      </c>
      <c r="L47" s="185" t="str">
        <f t="shared" si="3"/>
        <v>Comptes de régularisation liés à des stratégies d'investissement ou de désinvestissement</v>
      </c>
      <c r="N47" s="8" t="s">
        <v>192</v>
      </c>
      <c r="O47" s="40" t="s">
        <v>426</v>
      </c>
    </row>
    <row r="48" spans="1:15">
      <c r="A48" s="84" t="s">
        <v>1587</v>
      </c>
      <c r="B48" t="s">
        <v>687</v>
      </c>
      <c r="D48" t="s">
        <v>426</v>
      </c>
      <c r="H48" s="137">
        <f t="shared" si="0"/>
        <v>2</v>
      </c>
      <c r="J48" s="101" t="s">
        <v>519</v>
      </c>
      <c r="K48" s="138" t="str">
        <f t="shared" si="4"/>
        <v>e123</v>
      </c>
      <c r="L48" s="185" t="str">
        <f t="shared" si="3"/>
        <v>Comptes de régularisation liés à des stratégies de rendement</v>
      </c>
      <c r="N48" s="8" t="s">
        <v>192</v>
      </c>
      <c r="O48" s="40" t="s">
        <v>426</v>
      </c>
    </row>
    <row r="49" spans="1:23">
      <c r="A49" s="84" t="s">
        <v>1835</v>
      </c>
      <c r="B49" t="s">
        <v>688</v>
      </c>
      <c r="D49" t="s">
        <v>426</v>
      </c>
      <c r="H49" s="137">
        <f t="shared" si="0"/>
        <v>2</v>
      </c>
      <c r="J49" s="101" t="s">
        <v>266</v>
      </c>
      <c r="K49" s="138" t="str">
        <f t="shared" si="4"/>
        <v>e126</v>
      </c>
      <c r="L49" s="185" t="str">
        <f t="shared" si="3"/>
        <v>Comptes de régularisation sur autres opérations</v>
      </c>
      <c r="N49" s="8" t="s">
        <v>192</v>
      </c>
      <c r="O49" s="40" t="s">
        <v>426</v>
      </c>
    </row>
    <row r="50" spans="1:23">
      <c r="A50" s="84" t="s">
        <v>75</v>
      </c>
      <c r="B50" t="s">
        <v>689</v>
      </c>
      <c r="D50" t="s">
        <v>426</v>
      </c>
      <c r="H50" s="137">
        <f t="shared" si="0"/>
        <v>2</v>
      </c>
      <c r="J50" s="60" t="s">
        <v>535</v>
      </c>
      <c r="K50" s="138" t="str">
        <f t="shared" si="4"/>
        <v>e157</v>
      </c>
      <c r="L50" s="185" t="str">
        <f t="shared" si="3"/>
        <v>Évaluations techniques de la réassurance</v>
      </c>
      <c r="N50" s="8" t="s">
        <v>192</v>
      </c>
      <c r="O50" s="40" t="s">
        <v>426</v>
      </c>
    </row>
    <row r="51" spans="1:23">
      <c r="A51" s="84" t="s">
        <v>1935</v>
      </c>
      <c r="B51" t="s">
        <v>690</v>
      </c>
      <c r="D51" t="s">
        <v>426</v>
      </c>
      <c r="H51" s="137">
        <f t="shared" si="0"/>
        <v>1</v>
      </c>
      <c r="J51" s="60" t="s">
        <v>267</v>
      </c>
      <c r="K51" s="138" t="str">
        <f t="shared" si="4"/>
        <v>e74</v>
      </c>
      <c r="L51" s="185" t="str">
        <f t="shared" si="3"/>
        <v>Autres éléments de comptes de régularisation</v>
      </c>
      <c r="N51" s="8" t="s">
        <v>192</v>
      </c>
      <c r="O51" s="40" t="s">
        <v>426</v>
      </c>
    </row>
    <row r="52" spans="1:23" ht="17.25" customHeight="1">
      <c r="A52" s="84" t="s">
        <v>36</v>
      </c>
      <c r="B52" t="s">
        <v>691</v>
      </c>
      <c r="D52" t="s">
        <v>426</v>
      </c>
      <c r="H52" s="137">
        <f t="shared" si="0"/>
        <v>2</v>
      </c>
      <c r="J52" s="58" t="s">
        <v>78</v>
      </c>
      <c r="K52" s="138" t="str">
        <f t="shared" si="4"/>
        <v>e143</v>
      </c>
      <c r="L52" s="185" t="str">
        <f t="shared" si="3"/>
        <v>Différences de conversion</v>
      </c>
      <c r="N52" s="8" t="s">
        <v>192</v>
      </c>
      <c r="O52" s="40" t="s">
        <v>426</v>
      </c>
    </row>
    <row r="53" spans="1:23">
      <c r="A53" s="84" t="s">
        <v>1836</v>
      </c>
      <c r="B53" t="s">
        <v>641</v>
      </c>
      <c r="D53" t="s">
        <v>426</v>
      </c>
      <c r="H53" s="137">
        <f t="shared" si="0"/>
        <v>1</v>
      </c>
      <c r="J53" s="54" t="s">
        <v>1619</v>
      </c>
      <c r="K53" s="138"/>
      <c r="L53" s="19"/>
      <c r="O53" t="s">
        <v>426</v>
      </c>
      <c r="Q53" t="s">
        <v>23</v>
      </c>
      <c r="R53" t="s">
        <v>1867</v>
      </c>
    </row>
    <row r="54" spans="1:23">
      <c r="A54" s="84" t="s">
        <v>1084</v>
      </c>
      <c r="B54" t="s">
        <v>692</v>
      </c>
      <c r="D54" t="s">
        <v>426</v>
      </c>
      <c r="H54" s="137">
        <f t="shared" si="0"/>
        <v>2</v>
      </c>
      <c r="J54" s="10" t="s">
        <v>244</v>
      </c>
      <c r="K54" s="138" t="str">
        <f t="shared" ref="K54:K92" si="5">VLOOKUP(J54,A:B,2,FALSE)</f>
        <v>x0</v>
      </c>
      <c r="L54" s="19" t="str">
        <f t="shared" ref="L54:L92" si="6">J54</f>
        <v>Total/NA</v>
      </c>
      <c r="M54" s="8" t="s">
        <v>190</v>
      </c>
      <c r="O54" t="s">
        <v>243</v>
      </c>
      <c r="R54" s="5"/>
    </row>
    <row r="55" spans="1:23">
      <c r="A55" s="84" t="s">
        <v>205</v>
      </c>
      <c r="B55" t="s">
        <v>693</v>
      </c>
      <c r="D55" t="s">
        <v>426</v>
      </c>
      <c r="H55" s="137">
        <f t="shared" si="0"/>
        <v>1</v>
      </c>
      <c r="J55" s="46" t="s">
        <v>2398</v>
      </c>
      <c r="K55" s="138" t="str">
        <f t="shared" si="5"/>
        <v>e378</v>
      </c>
      <c r="L55" s="168" t="str">
        <f t="shared" si="6"/>
        <v>Capital et réserves</v>
      </c>
      <c r="M55" s="139"/>
      <c r="N55" s="139" t="s">
        <v>192</v>
      </c>
      <c r="O55" s="137" t="s">
        <v>426</v>
      </c>
      <c r="P55" s="137"/>
      <c r="Q55" s="137"/>
      <c r="R55" s="5"/>
      <c r="S55" s="137"/>
      <c r="T55" s="137"/>
      <c r="U55" s="137"/>
      <c r="V55" s="137"/>
      <c r="W55" s="137"/>
    </row>
    <row r="56" spans="1:23">
      <c r="A56" s="84" t="s">
        <v>542</v>
      </c>
      <c r="B56" t="s">
        <v>694</v>
      </c>
      <c r="D56" t="s">
        <v>426</v>
      </c>
      <c r="H56" s="137">
        <f t="shared" si="0"/>
        <v>2</v>
      </c>
      <c r="J56" s="22" t="s">
        <v>1084</v>
      </c>
      <c r="K56" s="138" t="str">
        <f t="shared" si="5"/>
        <v>e101</v>
      </c>
      <c r="L56" s="168" t="str">
        <f t="shared" si="6"/>
        <v>Capital non appelé ou compte de liaison siège</v>
      </c>
      <c r="N56" s="8" t="s">
        <v>192</v>
      </c>
      <c r="O56" t="s">
        <v>426</v>
      </c>
    </row>
    <row r="57" spans="1:23">
      <c r="A57" s="84" t="s">
        <v>114</v>
      </c>
      <c r="B57" t="s">
        <v>695</v>
      </c>
      <c r="D57" t="s">
        <v>426</v>
      </c>
      <c r="H57" s="137">
        <f t="shared" si="0"/>
        <v>2</v>
      </c>
      <c r="J57" s="46" t="s">
        <v>1616</v>
      </c>
      <c r="K57" s="138" t="str">
        <f t="shared" si="5"/>
        <v>e315</v>
      </c>
      <c r="L57" s="168" t="str">
        <f t="shared" si="6"/>
        <v>Actifs incorporels, placements et actifs corporels d'exploitation</v>
      </c>
      <c r="M57" s="8" t="s">
        <v>190</v>
      </c>
      <c r="N57" s="8" t="s">
        <v>192</v>
      </c>
      <c r="O57" s="40" t="s">
        <v>426</v>
      </c>
    </row>
    <row r="58" spans="1:23">
      <c r="A58" s="84" t="s">
        <v>113</v>
      </c>
      <c r="B58" t="s">
        <v>696</v>
      </c>
      <c r="D58" t="s">
        <v>426</v>
      </c>
      <c r="H58" s="137">
        <f t="shared" si="0"/>
        <v>2</v>
      </c>
      <c r="J58" s="22" t="s">
        <v>25</v>
      </c>
      <c r="K58" s="138" t="str">
        <f t="shared" si="5"/>
        <v>e51</v>
      </c>
      <c r="L58" s="168" t="str">
        <f t="shared" si="6"/>
        <v>Actifs incorporels</v>
      </c>
      <c r="M58" s="8" t="s">
        <v>190</v>
      </c>
      <c r="N58" s="8" t="s">
        <v>192</v>
      </c>
      <c r="O58" t="s">
        <v>426</v>
      </c>
    </row>
    <row r="59" spans="1:23">
      <c r="A59" s="84" t="s">
        <v>1833</v>
      </c>
      <c r="B59" t="s">
        <v>697</v>
      </c>
      <c r="D59" t="s">
        <v>426</v>
      </c>
      <c r="H59" s="137">
        <f t="shared" si="0"/>
        <v>2</v>
      </c>
      <c r="J59" s="55" t="s">
        <v>26</v>
      </c>
      <c r="K59" s="138" t="str">
        <f t="shared" si="5"/>
        <v>e173</v>
      </c>
      <c r="L59" s="168" t="str">
        <f t="shared" si="6"/>
        <v>Frais d'établissement</v>
      </c>
      <c r="N59" s="8" t="s">
        <v>192</v>
      </c>
      <c r="O59" t="s">
        <v>426</v>
      </c>
    </row>
    <row r="60" spans="1:23">
      <c r="A60" s="84" t="s">
        <v>276</v>
      </c>
      <c r="B60" t="s">
        <v>698</v>
      </c>
      <c r="D60" t="s">
        <v>426</v>
      </c>
      <c r="H60" s="137">
        <f t="shared" si="0"/>
        <v>2</v>
      </c>
      <c r="J60" s="55" t="s">
        <v>27</v>
      </c>
      <c r="K60" s="138" t="str">
        <f t="shared" si="5"/>
        <v>e79</v>
      </c>
      <c r="L60" s="168" t="str">
        <f t="shared" si="6"/>
        <v>Autres immobilisations incorporelles</v>
      </c>
      <c r="N60" s="8" t="s">
        <v>192</v>
      </c>
      <c r="O60" t="s">
        <v>426</v>
      </c>
      <c r="P60" s="2"/>
      <c r="Q60" s="2"/>
      <c r="R60" s="2"/>
      <c r="S60" s="2"/>
    </row>
    <row r="61" spans="1:23">
      <c r="A61" s="84" t="s">
        <v>1157</v>
      </c>
      <c r="B61" t="s">
        <v>699</v>
      </c>
      <c r="D61" t="s">
        <v>426</v>
      </c>
      <c r="H61" s="137">
        <f t="shared" si="0"/>
        <v>2</v>
      </c>
      <c r="J61" s="22" t="s">
        <v>17</v>
      </c>
      <c r="K61" s="138" t="str">
        <f t="shared" si="5"/>
        <v>e204</v>
      </c>
      <c r="L61" s="168" t="str">
        <f t="shared" si="6"/>
        <v>Placements</v>
      </c>
      <c r="M61" s="8" t="s">
        <v>190</v>
      </c>
      <c r="N61" s="8" t="s">
        <v>192</v>
      </c>
      <c r="O61" s="40" t="s">
        <v>426</v>
      </c>
      <c r="P61" s="2"/>
      <c r="Q61" s="2"/>
      <c r="R61" s="2"/>
      <c r="S61" s="2"/>
    </row>
    <row r="62" spans="1:23">
      <c r="A62" s="84" t="s">
        <v>522</v>
      </c>
      <c r="B62" t="s">
        <v>700</v>
      </c>
      <c r="D62" t="s">
        <v>426</v>
      </c>
      <c r="H62" s="137">
        <f t="shared" si="0"/>
        <v>2</v>
      </c>
      <c r="J62" s="55" t="s">
        <v>33</v>
      </c>
      <c r="K62" s="138" t="str">
        <f t="shared" si="5"/>
        <v>e208</v>
      </c>
      <c r="L62" s="168" t="str">
        <f t="shared" si="6"/>
        <v>Placements immobiliers</v>
      </c>
      <c r="N62" s="8" t="s">
        <v>192</v>
      </c>
      <c r="O62" s="40" t="s">
        <v>426</v>
      </c>
      <c r="P62" s="2"/>
      <c r="Q62" s="2"/>
      <c r="R62" s="2"/>
      <c r="S62" s="2"/>
    </row>
    <row r="63" spans="1:23">
      <c r="A63" s="84" t="s">
        <v>1832</v>
      </c>
      <c r="B63" t="s">
        <v>701</v>
      </c>
      <c r="D63" t="s">
        <v>426</v>
      </c>
      <c r="H63" s="137">
        <f t="shared" si="0"/>
        <v>2</v>
      </c>
      <c r="J63" s="55" t="s">
        <v>292</v>
      </c>
      <c r="K63" s="138" t="str">
        <f t="shared" si="5"/>
        <v>e205</v>
      </c>
      <c r="L63" s="168" t="str">
        <f t="shared" si="6"/>
        <v>Placements financiers</v>
      </c>
      <c r="N63" s="8" t="s">
        <v>192</v>
      </c>
      <c r="O63" s="40" t="s">
        <v>426</v>
      </c>
    </row>
    <row r="64" spans="1:23">
      <c r="A64" s="84" t="s">
        <v>115</v>
      </c>
      <c r="B64" t="s">
        <v>702</v>
      </c>
      <c r="D64" t="s">
        <v>426</v>
      </c>
      <c r="H64" s="137">
        <f t="shared" si="0"/>
        <v>2</v>
      </c>
      <c r="J64" s="58" t="s">
        <v>74</v>
      </c>
      <c r="K64" s="138" t="str">
        <f t="shared" si="5"/>
        <v>e50</v>
      </c>
      <c r="L64" s="185" t="str">
        <f t="shared" si="6"/>
        <v>Actifs corporels d’exploitation</v>
      </c>
      <c r="M64" s="8" t="s">
        <v>190</v>
      </c>
      <c r="N64" s="8" t="s">
        <v>192</v>
      </c>
      <c r="O64" s="40" t="s">
        <v>426</v>
      </c>
    </row>
    <row r="65" spans="1:15">
      <c r="A65" s="84" t="s">
        <v>1140</v>
      </c>
      <c r="B65" t="s">
        <v>703</v>
      </c>
      <c r="D65" t="s">
        <v>426</v>
      </c>
      <c r="H65" s="137">
        <f t="shared" si="0"/>
        <v>2</v>
      </c>
      <c r="J65" s="59" t="s">
        <v>32</v>
      </c>
      <c r="K65" s="138" t="str">
        <f t="shared" si="5"/>
        <v>e136</v>
      </c>
      <c r="L65" s="185" t="str">
        <f t="shared" si="6"/>
        <v>Dépôts et cautionnements</v>
      </c>
      <c r="N65" s="8" t="s">
        <v>192</v>
      </c>
      <c r="O65" s="40" t="s">
        <v>426</v>
      </c>
    </row>
    <row r="66" spans="1:15">
      <c r="A66" s="84" t="s">
        <v>1155</v>
      </c>
      <c r="B66" t="s">
        <v>704</v>
      </c>
      <c r="D66" t="s">
        <v>426</v>
      </c>
      <c r="H66" s="137">
        <f t="shared" ref="H66:H129" si="7">COUNTIF(J:J,A66)</f>
        <v>2</v>
      </c>
      <c r="J66" s="59" t="s">
        <v>222</v>
      </c>
      <c r="K66" s="138" t="str">
        <f t="shared" si="5"/>
        <v>e78</v>
      </c>
      <c r="L66" s="185" t="str">
        <f t="shared" si="6"/>
        <v>Autres immobilisations corporelles</v>
      </c>
      <c r="N66" s="8" t="s">
        <v>192</v>
      </c>
      <c r="O66" s="40" t="s">
        <v>426</v>
      </c>
    </row>
    <row r="67" spans="1:15">
      <c r="A67" s="84" t="s">
        <v>1908</v>
      </c>
      <c r="B67" t="s">
        <v>705</v>
      </c>
      <c r="D67" t="s">
        <v>426</v>
      </c>
      <c r="H67" s="137">
        <f t="shared" si="7"/>
        <v>2</v>
      </c>
      <c r="J67" s="11" t="s">
        <v>14</v>
      </c>
      <c r="K67" s="138" t="str">
        <f t="shared" si="5"/>
        <v>e191</v>
      </c>
      <c r="L67" s="19" t="str">
        <f t="shared" si="6"/>
        <v>Part des cessionnaires dans les provisions techniques</v>
      </c>
      <c r="M67" s="8" t="s">
        <v>190</v>
      </c>
      <c r="N67" s="8" t="s">
        <v>192</v>
      </c>
      <c r="O67" s="40" t="s">
        <v>426</v>
      </c>
    </row>
    <row r="68" spans="1:15">
      <c r="A68" s="84" t="s">
        <v>116</v>
      </c>
      <c r="B68" t="s">
        <v>706</v>
      </c>
      <c r="D68" t="s">
        <v>426</v>
      </c>
      <c r="H68" s="137">
        <f t="shared" si="7"/>
        <v>2</v>
      </c>
      <c r="J68" s="98" t="s">
        <v>20</v>
      </c>
      <c r="K68" s="138" t="str">
        <f t="shared" si="5"/>
        <v>e253</v>
      </c>
      <c r="L68" s="184" t="str">
        <f t="shared" si="6"/>
        <v>Provisions techniques brutes</v>
      </c>
      <c r="M68" s="8" t="s">
        <v>190</v>
      </c>
      <c r="N68" s="8" t="s">
        <v>192</v>
      </c>
      <c r="O68" s="40" t="s">
        <v>426</v>
      </c>
    </row>
    <row r="69" spans="1:15">
      <c r="A69" s="84" t="s">
        <v>263</v>
      </c>
      <c r="B69" t="s">
        <v>707</v>
      </c>
      <c r="D69" t="s">
        <v>426</v>
      </c>
      <c r="H69" s="137">
        <f t="shared" si="7"/>
        <v>1</v>
      </c>
      <c r="J69" s="56" t="s">
        <v>1834</v>
      </c>
      <c r="K69" s="138" t="str">
        <f t="shared" si="5"/>
        <v>e241</v>
      </c>
      <c r="L69" s="184" t="str">
        <f t="shared" si="6"/>
        <v>Provisions pour cotisations/primes non acquises</v>
      </c>
      <c r="N69" s="8" t="s">
        <v>192</v>
      </c>
      <c r="O69" s="40" t="s">
        <v>426</v>
      </c>
    </row>
    <row r="70" spans="1:15">
      <c r="A70" s="84" t="s">
        <v>545</v>
      </c>
      <c r="B70" t="s">
        <v>708</v>
      </c>
      <c r="D70" t="s">
        <v>426</v>
      </c>
      <c r="H70" s="137">
        <f t="shared" si="7"/>
        <v>1</v>
      </c>
      <c r="J70" s="56" t="s">
        <v>67</v>
      </c>
      <c r="K70" s="138" t="str">
        <f t="shared" si="5"/>
        <v>e239</v>
      </c>
      <c r="L70" s="184" t="str">
        <f t="shared" si="6"/>
        <v>Provisions d’assurance vie</v>
      </c>
      <c r="N70" s="8" t="s">
        <v>192</v>
      </c>
      <c r="O70" s="40" t="s">
        <v>426</v>
      </c>
    </row>
    <row r="71" spans="1:15">
      <c r="A71" s="84" t="s">
        <v>272</v>
      </c>
      <c r="B71" t="s">
        <v>709</v>
      </c>
      <c r="D71" t="s">
        <v>426</v>
      </c>
      <c r="H71" s="137">
        <f t="shared" si="7"/>
        <v>2</v>
      </c>
      <c r="J71" s="56" t="s">
        <v>68</v>
      </c>
      <c r="K71" s="138" t="str">
        <f t="shared" si="5"/>
        <v>e250</v>
      </c>
      <c r="L71" s="184" t="str">
        <f t="shared" si="6"/>
        <v>Provisions pour sinistres</v>
      </c>
      <c r="M71" s="8" t="s">
        <v>190</v>
      </c>
      <c r="N71" s="8" t="s">
        <v>192</v>
      </c>
      <c r="O71" s="40" t="s">
        <v>426</v>
      </c>
    </row>
    <row r="72" spans="1:15">
      <c r="A72" s="84" t="s">
        <v>11</v>
      </c>
      <c r="B72" t="s">
        <v>710</v>
      </c>
      <c r="D72" t="s">
        <v>426</v>
      </c>
      <c r="H72" s="137">
        <f t="shared" si="7"/>
        <v>2</v>
      </c>
      <c r="J72" s="99" t="s">
        <v>1149</v>
      </c>
      <c r="K72" s="138" t="str">
        <f t="shared" si="5"/>
        <v>e248</v>
      </c>
      <c r="L72" s="19" t="str">
        <f t="shared" si="6"/>
        <v>Provisions pour participation aux excédents et ristournes</v>
      </c>
      <c r="N72" s="8" t="s">
        <v>192</v>
      </c>
      <c r="O72" s="40" t="s">
        <v>426</v>
      </c>
    </row>
    <row r="73" spans="1:15">
      <c r="A73" s="84" t="s">
        <v>12</v>
      </c>
      <c r="B73" t="s">
        <v>711</v>
      </c>
      <c r="D73" t="s">
        <v>426</v>
      </c>
      <c r="H73" s="137">
        <f t="shared" si="7"/>
        <v>2</v>
      </c>
      <c r="J73" s="56" t="s">
        <v>69</v>
      </c>
      <c r="K73" s="138" t="str">
        <f t="shared" si="5"/>
        <v>e242</v>
      </c>
      <c r="L73" s="184" t="str">
        <f t="shared" si="6"/>
        <v>Provisions pour égalisation</v>
      </c>
      <c r="N73" s="8" t="s">
        <v>192</v>
      </c>
      <c r="O73" s="40" t="s">
        <v>426</v>
      </c>
    </row>
    <row r="74" spans="1:15">
      <c r="A74" s="84" t="s">
        <v>1151</v>
      </c>
      <c r="B74" t="s">
        <v>712</v>
      </c>
      <c r="D74" t="s">
        <v>426</v>
      </c>
      <c r="H74" s="137">
        <f t="shared" si="7"/>
        <v>2</v>
      </c>
      <c r="J74" s="56" t="s">
        <v>70</v>
      </c>
      <c r="K74" s="138" t="str">
        <f t="shared" si="5"/>
        <v>e93</v>
      </c>
      <c r="L74" s="184" t="str">
        <f t="shared" si="6"/>
        <v>Autres provisions techniques</v>
      </c>
      <c r="N74" s="8" t="s">
        <v>192</v>
      </c>
      <c r="O74" s="40" t="s">
        <v>426</v>
      </c>
    </row>
    <row r="75" spans="1:15">
      <c r="A75" s="84" t="s">
        <v>1146</v>
      </c>
      <c r="B75" t="s">
        <v>713</v>
      </c>
      <c r="D75" t="s">
        <v>426</v>
      </c>
      <c r="H75" s="137">
        <f t="shared" si="7"/>
        <v>4</v>
      </c>
      <c r="J75" s="98" t="s">
        <v>1150</v>
      </c>
      <c r="K75" s="138" t="str">
        <f t="shared" si="5"/>
        <v>e254</v>
      </c>
      <c r="L75" s="184" t="str">
        <f t="shared" si="6"/>
        <v>Provisions techniques des opérations en unités de compte</v>
      </c>
      <c r="N75" s="8" t="s">
        <v>192</v>
      </c>
      <c r="O75" s="40" t="s">
        <v>426</v>
      </c>
    </row>
    <row r="76" spans="1:15">
      <c r="A76" s="84" t="s">
        <v>519</v>
      </c>
      <c r="B76" t="s">
        <v>714</v>
      </c>
      <c r="D76" t="s">
        <v>426</v>
      </c>
      <c r="H76" s="137">
        <f t="shared" si="7"/>
        <v>4</v>
      </c>
      <c r="J76" s="46" t="s">
        <v>1536</v>
      </c>
      <c r="K76" s="138" t="str">
        <f t="shared" si="5"/>
        <v>e192</v>
      </c>
      <c r="L76" s="168" t="str">
        <f t="shared" si="6"/>
        <v>Part des garants dans les engagements techniques en substitution</v>
      </c>
      <c r="N76" s="8" t="s">
        <v>192</v>
      </c>
      <c r="O76" s="40" t="s">
        <v>426</v>
      </c>
    </row>
    <row r="77" spans="1:15">
      <c r="A77" s="84" t="s">
        <v>518</v>
      </c>
      <c r="B77" t="s">
        <v>715</v>
      </c>
      <c r="D77" t="s">
        <v>426</v>
      </c>
      <c r="H77" s="137">
        <f t="shared" si="7"/>
        <v>4</v>
      </c>
      <c r="J77" s="46" t="s">
        <v>229</v>
      </c>
      <c r="K77" s="138" t="str">
        <f t="shared" si="5"/>
        <v>e193</v>
      </c>
      <c r="L77" s="168" t="str">
        <f t="shared" si="6"/>
        <v>Part des organismes dispensés d'agrément dans les provisions techniques</v>
      </c>
      <c r="N77" s="8" t="s">
        <v>192</v>
      </c>
      <c r="O77" s="40" t="s">
        <v>426</v>
      </c>
    </row>
    <row r="78" spans="1:15">
      <c r="A78" s="84" t="s">
        <v>265</v>
      </c>
      <c r="B78" t="s">
        <v>716</v>
      </c>
      <c r="D78" t="s">
        <v>426</v>
      </c>
      <c r="H78" s="137">
        <f t="shared" si="7"/>
        <v>4</v>
      </c>
      <c r="J78" s="46" t="s">
        <v>13</v>
      </c>
      <c r="K78" s="138" t="str">
        <f t="shared" si="5"/>
        <v>e127</v>
      </c>
      <c r="L78" s="168" t="str">
        <f t="shared" si="6"/>
        <v>Créances</v>
      </c>
      <c r="M78" s="8" t="s">
        <v>190</v>
      </c>
      <c r="N78" s="8" t="s">
        <v>192</v>
      </c>
      <c r="O78" s="40" t="s">
        <v>426</v>
      </c>
    </row>
    <row r="79" spans="1:15">
      <c r="A79" s="84" t="s">
        <v>266</v>
      </c>
      <c r="B79" t="s">
        <v>717</v>
      </c>
      <c r="D79" t="s">
        <v>426</v>
      </c>
      <c r="H79" s="137">
        <f t="shared" si="7"/>
        <v>4</v>
      </c>
      <c r="J79" s="22" t="s">
        <v>230</v>
      </c>
      <c r="K79" s="138" t="str">
        <f t="shared" si="5"/>
        <v>e130</v>
      </c>
      <c r="L79" s="168" t="str">
        <f t="shared" si="6"/>
        <v>Créances nées d’opérations directes et de prise en substitution</v>
      </c>
      <c r="N79" s="8" t="s">
        <v>192</v>
      </c>
      <c r="O79" s="40" t="s">
        <v>426</v>
      </c>
    </row>
    <row r="80" spans="1:15">
      <c r="A80" s="84" t="s">
        <v>13</v>
      </c>
      <c r="B80" t="s">
        <v>718</v>
      </c>
      <c r="D80" t="s">
        <v>426</v>
      </c>
      <c r="H80" s="137">
        <f t="shared" si="7"/>
        <v>2</v>
      </c>
      <c r="J80" s="55" t="s">
        <v>1844</v>
      </c>
      <c r="K80" s="138" t="str">
        <f t="shared" si="5"/>
        <v>e216</v>
      </c>
      <c r="L80" s="168" t="str">
        <f t="shared" si="6"/>
        <v>Primes/cotisations restant à émettre</v>
      </c>
      <c r="N80" s="8" t="s">
        <v>192</v>
      </c>
      <c r="O80" s="40" t="s">
        <v>426</v>
      </c>
    </row>
    <row r="81" spans="1:18">
      <c r="A81" s="86" t="s">
        <v>1936</v>
      </c>
      <c r="B81" t="s">
        <v>719</v>
      </c>
      <c r="D81" t="s">
        <v>426</v>
      </c>
      <c r="H81" s="137">
        <f t="shared" si="7"/>
        <v>2</v>
      </c>
      <c r="J81" s="55" t="s">
        <v>231</v>
      </c>
      <c r="K81" s="138" t="str">
        <f t="shared" si="5"/>
        <v>e70</v>
      </c>
      <c r="L81" s="168" t="str">
        <f t="shared" si="6"/>
        <v>Autres créances nées d’opérations directes et de prise en substitution</v>
      </c>
      <c r="N81" s="8" t="s">
        <v>192</v>
      </c>
      <c r="O81" s="40" t="s">
        <v>426</v>
      </c>
    </row>
    <row r="82" spans="1:18">
      <c r="A82" s="84" t="s">
        <v>1145</v>
      </c>
      <c r="B82" t="s">
        <v>720</v>
      </c>
      <c r="D82" t="s">
        <v>426</v>
      </c>
      <c r="H82" s="137">
        <f t="shared" si="7"/>
        <v>2</v>
      </c>
      <c r="J82" s="22" t="s">
        <v>1145</v>
      </c>
      <c r="K82" s="138" t="str">
        <f t="shared" si="5"/>
        <v>e129</v>
      </c>
      <c r="L82" s="168" t="str">
        <f t="shared" si="6"/>
        <v>Créances nées d’opérations de réassurance et de cessions en substitution</v>
      </c>
      <c r="N82" s="8" t="s">
        <v>192</v>
      </c>
      <c r="O82" s="40" t="s">
        <v>426</v>
      </c>
    </row>
    <row r="83" spans="1:18">
      <c r="A83" s="84" t="s">
        <v>230</v>
      </c>
      <c r="B83" t="s">
        <v>721</v>
      </c>
      <c r="D83" t="s">
        <v>426</v>
      </c>
      <c r="H83" s="137">
        <f t="shared" si="7"/>
        <v>2</v>
      </c>
      <c r="J83" s="22" t="s">
        <v>516</v>
      </c>
      <c r="K83" s="138" t="str">
        <f t="shared" si="5"/>
        <v>e69</v>
      </c>
      <c r="L83" s="168" t="str">
        <f t="shared" si="6"/>
        <v>Autres créances</v>
      </c>
      <c r="M83" s="8" t="s">
        <v>190</v>
      </c>
      <c r="N83" s="8" t="s">
        <v>192</v>
      </c>
      <c r="O83" s="40" t="s">
        <v>426</v>
      </c>
    </row>
    <row r="84" spans="1:18">
      <c r="A84" s="84" t="s">
        <v>53</v>
      </c>
      <c r="B84" t="s">
        <v>722</v>
      </c>
      <c r="D84" t="s">
        <v>426</v>
      </c>
      <c r="H84" s="137">
        <f t="shared" si="7"/>
        <v>2</v>
      </c>
      <c r="J84" s="55" t="s">
        <v>71</v>
      </c>
      <c r="K84" s="138" t="str">
        <f t="shared" si="5"/>
        <v>e201</v>
      </c>
      <c r="L84" s="168" t="str">
        <f t="shared" si="6"/>
        <v>Personnel</v>
      </c>
      <c r="N84" s="8" t="s">
        <v>192</v>
      </c>
      <c r="O84" s="40" t="s">
        <v>426</v>
      </c>
    </row>
    <row r="85" spans="1:18">
      <c r="A85" s="84" t="s">
        <v>97</v>
      </c>
      <c r="B85" t="s">
        <v>723</v>
      </c>
      <c r="D85" t="s">
        <v>426</v>
      </c>
      <c r="H85" s="137">
        <f t="shared" si="7"/>
        <v>3</v>
      </c>
      <c r="J85" s="55" t="s">
        <v>534</v>
      </c>
      <c r="K85" s="138" t="str">
        <f t="shared" si="5"/>
        <v>e155</v>
      </c>
      <c r="L85" s="168" t="str">
        <f t="shared" si="6"/>
        <v>État, organismes sociaux et collectivités publiques</v>
      </c>
      <c r="N85" s="8" t="s">
        <v>192</v>
      </c>
      <c r="O85" s="40" t="s">
        <v>426</v>
      </c>
    </row>
    <row r="86" spans="1:18">
      <c r="A86" s="84" t="s">
        <v>73</v>
      </c>
      <c r="B86" t="s">
        <v>724</v>
      </c>
      <c r="D86" t="s">
        <v>426</v>
      </c>
      <c r="H86" s="137">
        <f t="shared" si="7"/>
        <v>2</v>
      </c>
      <c r="J86" s="55" t="s">
        <v>73</v>
      </c>
      <c r="K86" s="138" t="str">
        <f t="shared" si="5"/>
        <v>e133</v>
      </c>
      <c r="L86" s="168" t="str">
        <f t="shared" si="6"/>
        <v>Débiteurs divers</v>
      </c>
      <c r="N86" s="8" t="s">
        <v>192</v>
      </c>
      <c r="O86" s="40" t="s">
        <v>426</v>
      </c>
    </row>
    <row r="87" spans="1:18">
      <c r="A87" s="84" t="s">
        <v>31</v>
      </c>
      <c r="B87" t="s">
        <v>725</v>
      </c>
      <c r="D87" t="s">
        <v>426</v>
      </c>
      <c r="H87" s="137">
        <f t="shared" si="7"/>
        <v>2</v>
      </c>
      <c r="J87" s="46" t="s">
        <v>1846</v>
      </c>
      <c r="K87" s="138" t="str">
        <f t="shared" si="5"/>
        <v>e256</v>
      </c>
      <c r="L87" s="168" t="str">
        <f t="shared" si="6"/>
        <v>Rappel de cotisations/capital appelé non versé</v>
      </c>
      <c r="N87" s="8" t="s">
        <v>192</v>
      </c>
      <c r="O87" s="40" t="s">
        <v>426</v>
      </c>
    </row>
    <row r="88" spans="1:18">
      <c r="A88" s="84" t="s">
        <v>54</v>
      </c>
      <c r="B88" t="s">
        <v>726</v>
      </c>
      <c r="D88" t="s">
        <v>426</v>
      </c>
      <c r="H88" s="137">
        <f t="shared" si="7"/>
        <v>2</v>
      </c>
      <c r="J88" s="57" t="s">
        <v>75</v>
      </c>
      <c r="K88" s="138" t="str">
        <f t="shared" si="5"/>
        <v>e97</v>
      </c>
      <c r="L88" s="185" t="str">
        <f t="shared" si="6"/>
        <v>Avoirs en banque, CCP et caisse</v>
      </c>
      <c r="N88" s="8" t="s">
        <v>192</v>
      </c>
      <c r="O88" s="40" t="s">
        <v>426</v>
      </c>
    </row>
    <row r="89" spans="1:18">
      <c r="A89" s="84" t="s">
        <v>32</v>
      </c>
      <c r="B89" t="s">
        <v>727</v>
      </c>
      <c r="D89" t="s">
        <v>426</v>
      </c>
      <c r="H89" s="137">
        <f t="shared" si="7"/>
        <v>4</v>
      </c>
      <c r="J89" s="57" t="s">
        <v>1843</v>
      </c>
      <c r="K89" s="138" t="str">
        <f t="shared" si="5"/>
        <v>e55</v>
      </c>
      <c r="L89" s="185" t="str">
        <f t="shared" si="6"/>
        <v>Actions propres/certificats mutualistes ou paritaires rachetés</v>
      </c>
      <c r="M89" s="8" t="s">
        <v>190</v>
      </c>
      <c r="N89" s="8" t="s">
        <v>192</v>
      </c>
      <c r="O89" s="40" t="s">
        <v>426</v>
      </c>
    </row>
    <row r="90" spans="1:18">
      <c r="A90" s="84" t="s">
        <v>92</v>
      </c>
      <c r="B90" t="s">
        <v>728</v>
      </c>
      <c r="D90" t="s">
        <v>426</v>
      </c>
      <c r="H90" s="137">
        <f t="shared" si="7"/>
        <v>3</v>
      </c>
      <c r="J90" s="58" t="s">
        <v>2343</v>
      </c>
      <c r="K90" s="91" t="str">
        <f t="shared" si="5"/>
        <v>e375</v>
      </c>
      <c r="L90" s="185" t="str">
        <f t="shared" si="6"/>
        <v>Actions propres</v>
      </c>
      <c r="M90" s="139"/>
      <c r="N90" s="139" t="s">
        <v>192</v>
      </c>
      <c r="O90" s="143" t="s">
        <v>426</v>
      </c>
      <c r="Q90" s="137"/>
      <c r="R90" s="137"/>
    </row>
    <row r="91" spans="1:18">
      <c r="A91" s="84" t="s">
        <v>94</v>
      </c>
      <c r="B91" t="s">
        <v>729</v>
      </c>
      <c r="D91" t="s">
        <v>426</v>
      </c>
      <c r="H91" s="137">
        <f t="shared" si="7"/>
        <v>3</v>
      </c>
      <c r="J91" s="58" t="s">
        <v>2345</v>
      </c>
      <c r="K91" s="91" t="str">
        <f t="shared" si="5"/>
        <v>e376</v>
      </c>
      <c r="L91" s="185" t="str">
        <f t="shared" si="6"/>
        <v>Certificats mutualistes ou paritaires rachetés</v>
      </c>
      <c r="M91" s="139"/>
      <c r="N91" s="139" t="s">
        <v>192</v>
      </c>
      <c r="O91" s="143" t="s">
        <v>426</v>
      </c>
      <c r="Q91" s="137"/>
      <c r="R91" s="137"/>
    </row>
    <row r="92" spans="1:18">
      <c r="A92" s="84" t="s">
        <v>233</v>
      </c>
      <c r="B92" t="s">
        <v>730</v>
      </c>
      <c r="D92" t="s">
        <v>426</v>
      </c>
      <c r="H92" s="137">
        <f t="shared" si="7"/>
        <v>3</v>
      </c>
      <c r="J92" s="57" t="s">
        <v>1613</v>
      </c>
      <c r="K92" s="138" t="str">
        <f t="shared" si="5"/>
        <v>e314</v>
      </c>
      <c r="L92" s="185" t="str">
        <f t="shared" si="6"/>
        <v>Comptes de régularisation et différences de conversion</v>
      </c>
      <c r="M92" s="8" t="s">
        <v>190</v>
      </c>
      <c r="N92" s="8" t="s">
        <v>192</v>
      </c>
      <c r="O92" s="40" t="s">
        <v>426</v>
      </c>
    </row>
    <row r="93" spans="1:18">
      <c r="A93" s="84" t="s">
        <v>232</v>
      </c>
      <c r="B93" t="s">
        <v>731</v>
      </c>
      <c r="D93" t="s">
        <v>426</v>
      </c>
      <c r="H93" s="137">
        <f t="shared" si="7"/>
        <v>3</v>
      </c>
      <c r="J93" s="12" t="s">
        <v>1620</v>
      </c>
      <c r="K93" s="138"/>
      <c r="L93" s="19"/>
      <c r="O93" s="40" t="s">
        <v>426</v>
      </c>
      <c r="Q93" t="s">
        <v>24</v>
      </c>
      <c r="R93" t="s">
        <v>2396</v>
      </c>
    </row>
    <row r="94" spans="1:18">
      <c r="A94" s="84" t="s">
        <v>91</v>
      </c>
      <c r="B94" t="s">
        <v>732</v>
      </c>
      <c r="D94" t="s">
        <v>426</v>
      </c>
      <c r="H94" s="137">
        <f t="shared" si="7"/>
        <v>3</v>
      </c>
      <c r="J94" s="10" t="s">
        <v>244</v>
      </c>
      <c r="K94" s="138" t="str">
        <f t="shared" ref="K94:K125" si="8">VLOOKUP(J94,A:B,2,FALSE)</f>
        <v>x0</v>
      </c>
      <c r="L94" s="19" t="str">
        <f t="shared" ref="L94:L125" si="9">J94</f>
        <v>Total/NA</v>
      </c>
      <c r="M94" s="8" t="s">
        <v>190</v>
      </c>
      <c r="O94" t="s">
        <v>243</v>
      </c>
      <c r="R94" s="5"/>
    </row>
    <row r="95" spans="1:18">
      <c r="A95" s="84" t="s">
        <v>98</v>
      </c>
      <c r="B95" t="s">
        <v>733</v>
      </c>
      <c r="D95" t="s">
        <v>426</v>
      </c>
      <c r="H95" s="137">
        <f t="shared" si="7"/>
        <v>3</v>
      </c>
      <c r="J95" s="61" t="s">
        <v>1847</v>
      </c>
      <c r="K95" s="138" t="str">
        <f t="shared" si="8"/>
        <v>e164</v>
      </c>
      <c r="L95" s="186" t="str">
        <f t="shared" si="9"/>
        <v>Fonds mutualistes et réserves/capitaux propres</v>
      </c>
      <c r="M95" s="8" t="s">
        <v>190</v>
      </c>
      <c r="N95" s="8" t="s">
        <v>192</v>
      </c>
      <c r="O95" s="40" t="s">
        <v>426</v>
      </c>
    </row>
    <row r="96" spans="1:18">
      <c r="A96" s="84" t="s">
        <v>78</v>
      </c>
      <c r="B96" t="s">
        <v>734</v>
      </c>
      <c r="D96" t="s">
        <v>426</v>
      </c>
      <c r="H96" s="137">
        <f t="shared" si="7"/>
        <v>1</v>
      </c>
      <c r="J96" s="62" t="s">
        <v>520</v>
      </c>
      <c r="K96" s="138" t="str">
        <f t="shared" si="8"/>
        <v>e165</v>
      </c>
      <c r="L96" s="186" t="str">
        <f t="shared" si="9"/>
        <v>Fonds propres</v>
      </c>
      <c r="M96" s="8" t="s">
        <v>190</v>
      </c>
      <c r="N96" s="8" t="s">
        <v>192</v>
      </c>
      <c r="O96" s="40" t="s">
        <v>426</v>
      </c>
    </row>
    <row r="97" spans="1:15">
      <c r="A97" s="84" t="s">
        <v>264</v>
      </c>
      <c r="B97" t="s">
        <v>735</v>
      </c>
      <c r="D97" t="s">
        <v>426</v>
      </c>
      <c r="H97" s="137">
        <f t="shared" si="7"/>
        <v>1</v>
      </c>
      <c r="J97" s="63" t="s">
        <v>1848</v>
      </c>
      <c r="K97" s="138" t="str">
        <f t="shared" si="8"/>
        <v>e158</v>
      </c>
      <c r="L97" s="187" t="str">
        <f t="shared" si="9"/>
        <v>Fonds d’établissement et de développement/capital</v>
      </c>
      <c r="N97" s="8" t="s">
        <v>192</v>
      </c>
      <c r="O97" s="40" t="s">
        <v>426</v>
      </c>
    </row>
    <row r="98" spans="1:15">
      <c r="A98" s="84" t="s">
        <v>216</v>
      </c>
      <c r="B98" t="s">
        <v>736</v>
      </c>
      <c r="D98" t="s">
        <v>426</v>
      </c>
      <c r="H98" s="137">
        <f t="shared" si="7"/>
        <v>1</v>
      </c>
      <c r="J98" s="63" t="s">
        <v>85</v>
      </c>
      <c r="K98" s="138" t="str">
        <f t="shared" si="8"/>
        <v>e217</v>
      </c>
      <c r="L98" s="187" t="str">
        <f t="shared" si="9"/>
        <v>Primes liées au capital social</v>
      </c>
      <c r="N98" s="8" t="s">
        <v>192</v>
      </c>
      <c r="O98" s="40" t="s">
        <v>426</v>
      </c>
    </row>
    <row r="99" spans="1:15">
      <c r="A99" s="84" t="s">
        <v>538</v>
      </c>
      <c r="B99" t="s">
        <v>737</v>
      </c>
      <c r="D99" t="s">
        <v>426</v>
      </c>
      <c r="H99" s="137">
        <f t="shared" si="7"/>
        <v>4</v>
      </c>
      <c r="J99" s="63" t="s">
        <v>538</v>
      </c>
      <c r="K99" s="138" t="str">
        <f t="shared" si="8"/>
        <v>e146</v>
      </c>
      <c r="L99" s="187" t="str">
        <f t="shared" si="9"/>
        <v>Écarts de réévaluation</v>
      </c>
      <c r="N99" s="8" t="s">
        <v>192</v>
      </c>
      <c r="O99" s="40" t="s">
        <v>426</v>
      </c>
    </row>
    <row r="100" spans="1:15">
      <c r="A100" s="84" t="s">
        <v>540</v>
      </c>
      <c r="B100" t="s">
        <v>738</v>
      </c>
      <c r="D100" t="s">
        <v>426</v>
      </c>
      <c r="H100" s="137">
        <f t="shared" si="7"/>
        <v>1</v>
      </c>
      <c r="J100" s="63" t="s">
        <v>541</v>
      </c>
      <c r="K100" s="138" t="str">
        <f t="shared" si="8"/>
        <v>e262</v>
      </c>
      <c r="L100" s="187" t="str">
        <f t="shared" si="9"/>
        <v>Réserves</v>
      </c>
      <c r="N100" s="8" t="s">
        <v>192</v>
      </c>
      <c r="O100" s="40" t="s">
        <v>426</v>
      </c>
    </row>
    <row r="101" spans="1:15">
      <c r="A101" s="84" t="s">
        <v>539</v>
      </c>
      <c r="B101" t="s">
        <v>739</v>
      </c>
      <c r="D101" t="s">
        <v>426</v>
      </c>
      <c r="H101" s="137">
        <f t="shared" si="7"/>
        <v>1</v>
      </c>
      <c r="J101" s="63" t="s">
        <v>87</v>
      </c>
      <c r="K101" s="138" t="str">
        <f t="shared" si="8"/>
        <v>e259</v>
      </c>
      <c r="L101" s="187" t="str">
        <f t="shared" si="9"/>
        <v>Report à nouveau</v>
      </c>
      <c r="N101" s="8" t="s">
        <v>192</v>
      </c>
      <c r="O101" s="40" t="s">
        <v>426</v>
      </c>
    </row>
    <row r="102" spans="1:15">
      <c r="A102" s="84" t="s">
        <v>213</v>
      </c>
      <c r="B102" t="s">
        <v>740</v>
      </c>
      <c r="D102" t="s">
        <v>426</v>
      </c>
      <c r="H102" s="137">
        <f t="shared" si="7"/>
        <v>1</v>
      </c>
      <c r="J102" s="63" t="s">
        <v>88</v>
      </c>
      <c r="K102" s="138" t="str">
        <f t="shared" si="8"/>
        <v>e273</v>
      </c>
      <c r="L102" s="187" t="str">
        <f t="shared" si="9"/>
        <v>Résultat de l’exercice</v>
      </c>
      <c r="N102" s="8" t="s">
        <v>192</v>
      </c>
      <c r="O102" s="40" t="s">
        <v>426</v>
      </c>
    </row>
    <row r="103" spans="1:15">
      <c r="A103" s="84" t="s">
        <v>212</v>
      </c>
      <c r="B103" t="s">
        <v>741</v>
      </c>
      <c r="D103" t="s">
        <v>426</v>
      </c>
      <c r="H103" s="137">
        <f t="shared" si="7"/>
        <v>1</v>
      </c>
      <c r="J103" s="62" t="s">
        <v>521</v>
      </c>
      <c r="K103" s="138" t="str">
        <f t="shared" si="8"/>
        <v>e77</v>
      </c>
      <c r="L103" s="186" t="str">
        <f t="shared" si="9"/>
        <v>Autres fonds mutualistes</v>
      </c>
      <c r="M103" s="8" t="s">
        <v>190</v>
      </c>
      <c r="N103" s="8" t="s">
        <v>192</v>
      </c>
      <c r="O103" s="40" t="s">
        <v>426</v>
      </c>
    </row>
    <row r="104" spans="1:15">
      <c r="A104" s="84" t="s">
        <v>93</v>
      </c>
      <c r="B104" t="s">
        <v>742</v>
      </c>
      <c r="D104" t="s">
        <v>426</v>
      </c>
      <c r="H104" s="137">
        <f t="shared" si="7"/>
        <v>3</v>
      </c>
      <c r="J104" s="64" t="s">
        <v>89</v>
      </c>
      <c r="K104" s="138" t="str">
        <f t="shared" si="8"/>
        <v>e160</v>
      </c>
      <c r="L104" s="186" t="str">
        <f t="shared" si="9"/>
        <v>Fonds de dotation avec droit de reprise</v>
      </c>
      <c r="N104" s="8" t="s">
        <v>192</v>
      </c>
      <c r="O104" s="40" t="s">
        <v>426</v>
      </c>
    </row>
    <row r="105" spans="1:15">
      <c r="A105" s="84" t="s">
        <v>1175</v>
      </c>
      <c r="B105" t="s">
        <v>743</v>
      </c>
      <c r="D105" t="s">
        <v>426</v>
      </c>
      <c r="H105" s="137">
        <f t="shared" si="7"/>
        <v>2</v>
      </c>
      <c r="J105" s="63" t="s">
        <v>221</v>
      </c>
      <c r="K105" s="138" t="str">
        <f t="shared" si="8"/>
        <v>e290</v>
      </c>
      <c r="L105" s="187" t="str">
        <f t="shared" si="9"/>
        <v>Subventions d'équipement et autres subventions d'investissement</v>
      </c>
      <c r="N105" s="8" t="s">
        <v>192</v>
      </c>
      <c r="O105" s="40" t="s">
        <v>426</v>
      </c>
    </row>
    <row r="106" spans="1:15">
      <c r="A106" s="84" t="s">
        <v>253</v>
      </c>
      <c r="B106" t="s">
        <v>744</v>
      </c>
      <c r="D106" t="s">
        <v>426</v>
      </c>
      <c r="H106" s="137">
        <f t="shared" si="7"/>
        <v>3</v>
      </c>
      <c r="J106" s="66" t="s">
        <v>1647</v>
      </c>
      <c r="K106" s="138" t="str">
        <f t="shared" si="8"/>
        <v>e327</v>
      </c>
      <c r="L106" s="187" t="str">
        <f t="shared" si="9"/>
        <v>Compte de liaison entre actif général et cantons</v>
      </c>
      <c r="N106" s="8" t="s">
        <v>192</v>
      </c>
      <c r="O106" s="40" t="s">
        <v>426</v>
      </c>
    </row>
    <row r="107" spans="1:15">
      <c r="A107" s="84" t="s">
        <v>90</v>
      </c>
      <c r="B107" t="s">
        <v>745</v>
      </c>
      <c r="D107" t="s">
        <v>426</v>
      </c>
      <c r="H107" s="137">
        <f t="shared" si="7"/>
        <v>3</v>
      </c>
      <c r="J107" s="65" t="s">
        <v>16</v>
      </c>
      <c r="K107" s="138" t="str">
        <f t="shared" si="8"/>
        <v>e200</v>
      </c>
      <c r="L107" s="187" t="str">
        <f t="shared" si="9"/>
        <v>Passifs subordonnés</v>
      </c>
      <c r="M107" s="8" t="s">
        <v>190</v>
      </c>
      <c r="N107" s="8" t="s">
        <v>192</v>
      </c>
      <c r="O107" s="40" t="s">
        <v>426</v>
      </c>
    </row>
    <row r="108" spans="1:15">
      <c r="A108" s="84" t="s">
        <v>534</v>
      </c>
      <c r="B108" t="s">
        <v>746</v>
      </c>
      <c r="D108" t="s">
        <v>426</v>
      </c>
      <c r="H108" s="137">
        <f t="shared" si="7"/>
        <v>2</v>
      </c>
      <c r="J108" s="65" t="s">
        <v>20</v>
      </c>
      <c r="K108" s="138" t="str">
        <f t="shared" si="8"/>
        <v>e253</v>
      </c>
      <c r="L108" s="187" t="str">
        <f t="shared" si="9"/>
        <v>Provisions techniques brutes</v>
      </c>
      <c r="N108" s="8" t="s">
        <v>192</v>
      </c>
      <c r="O108" s="40" t="s">
        <v>426</v>
      </c>
    </row>
    <row r="109" spans="1:15">
      <c r="A109" s="84" t="s">
        <v>537</v>
      </c>
      <c r="B109" t="s">
        <v>747</v>
      </c>
      <c r="D109" t="s">
        <v>426</v>
      </c>
      <c r="H109" s="137">
        <f t="shared" si="7"/>
        <v>3</v>
      </c>
      <c r="J109" s="66" t="s">
        <v>1834</v>
      </c>
      <c r="K109" s="138" t="str">
        <f t="shared" si="8"/>
        <v>e241</v>
      </c>
      <c r="L109" s="187" t="str">
        <f t="shared" si="9"/>
        <v>Provisions pour cotisations/primes non acquises</v>
      </c>
      <c r="N109" s="8" t="s">
        <v>192</v>
      </c>
      <c r="O109" s="40" t="s">
        <v>426</v>
      </c>
    </row>
    <row r="110" spans="1:15">
      <c r="A110" s="84" t="s">
        <v>535</v>
      </c>
      <c r="B110" t="s">
        <v>748</v>
      </c>
      <c r="D110" t="s">
        <v>426</v>
      </c>
      <c r="H110" s="137">
        <f t="shared" si="7"/>
        <v>4</v>
      </c>
      <c r="J110" s="66" t="s">
        <v>67</v>
      </c>
      <c r="K110" s="138" t="str">
        <f t="shared" si="8"/>
        <v>e239</v>
      </c>
      <c r="L110" s="187" t="str">
        <f t="shared" si="9"/>
        <v>Provisions d’assurance vie</v>
      </c>
      <c r="M110" s="8" t="s">
        <v>190</v>
      </c>
      <c r="N110" s="8" t="s">
        <v>192</v>
      </c>
      <c r="O110" s="40" t="s">
        <v>426</v>
      </c>
    </row>
    <row r="111" spans="1:15">
      <c r="A111" s="84" t="s">
        <v>1848</v>
      </c>
      <c r="B111" t="s">
        <v>749</v>
      </c>
      <c r="D111" t="s">
        <v>426</v>
      </c>
      <c r="H111" s="137">
        <f t="shared" si="7"/>
        <v>3</v>
      </c>
      <c r="J111" s="63" t="s">
        <v>195</v>
      </c>
      <c r="K111" s="138" t="str">
        <f t="shared" si="8"/>
        <v>e228</v>
      </c>
      <c r="L111" s="187" t="str">
        <f t="shared" si="9"/>
        <v>Provision mathématique</v>
      </c>
      <c r="M111" s="8" t="s">
        <v>190</v>
      </c>
      <c r="N111" s="8" t="s">
        <v>192</v>
      </c>
      <c r="O111" s="40" t="s">
        <v>426</v>
      </c>
    </row>
    <row r="112" spans="1:15">
      <c r="A112" s="84" t="s">
        <v>207</v>
      </c>
      <c r="B112" t="s">
        <v>750</v>
      </c>
      <c r="D112" t="s">
        <v>426</v>
      </c>
      <c r="H112" s="137">
        <f t="shared" si="7"/>
        <v>1</v>
      </c>
      <c r="J112" s="69" t="s">
        <v>1632</v>
      </c>
      <c r="K112" s="138" t="str">
        <f t="shared" si="8"/>
        <v>e319</v>
      </c>
      <c r="L112" s="168" t="str">
        <f t="shared" si="9"/>
        <v>Provision mathématique décès</v>
      </c>
      <c r="N112" s="8" t="s">
        <v>192</v>
      </c>
      <c r="O112" s="40" t="s">
        <v>426</v>
      </c>
    </row>
    <row r="113" spans="1:15">
      <c r="A113" s="84" t="s">
        <v>89</v>
      </c>
      <c r="B113" t="s">
        <v>751</v>
      </c>
      <c r="D113" t="s">
        <v>426</v>
      </c>
      <c r="H113" s="137">
        <f t="shared" si="7"/>
        <v>4</v>
      </c>
      <c r="J113" s="69" t="s">
        <v>1631</v>
      </c>
      <c r="K113" s="138" t="str">
        <f t="shared" si="8"/>
        <v>e320</v>
      </c>
      <c r="L113" s="168" t="str">
        <f t="shared" si="9"/>
        <v>Provision mathématique rentes en cours de constitution</v>
      </c>
      <c r="N113" s="8" t="s">
        <v>192</v>
      </c>
      <c r="O113" s="40" t="s">
        <v>426</v>
      </c>
    </row>
    <row r="114" spans="1:15">
      <c r="A114" s="84" t="s">
        <v>206</v>
      </c>
      <c r="B114" t="s">
        <v>752</v>
      </c>
      <c r="D114" t="s">
        <v>426</v>
      </c>
      <c r="H114" s="137">
        <f t="shared" si="7"/>
        <v>1</v>
      </c>
      <c r="J114" s="68" t="s">
        <v>1633</v>
      </c>
      <c r="K114" s="138" t="str">
        <f t="shared" si="8"/>
        <v>e321</v>
      </c>
      <c r="L114" s="187" t="str">
        <f t="shared" si="9"/>
        <v>Provision mathématique rentes en service</v>
      </c>
      <c r="N114" s="8" t="s">
        <v>192</v>
      </c>
      <c r="O114" s="40" t="s">
        <v>426</v>
      </c>
    </row>
    <row r="115" spans="1:15">
      <c r="A115" s="84" t="s">
        <v>209</v>
      </c>
      <c r="B115" t="s">
        <v>753</v>
      </c>
      <c r="D115" t="s">
        <v>426</v>
      </c>
      <c r="H115" s="137">
        <f t="shared" si="7"/>
        <v>1</v>
      </c>
      <c r="J115" s="68" t="s">
        <v>1634</v>
      </c>
      <c r="K115" s="138" t="str">
        <f t="shared" si="8"/>
        <v>e322</v>
      </c>
      <c r="L115" s="187" t="str">
        <f t="shared" si="9"/>
        <v>Autres provisions mathématiques</v>
      </c>
      <c r="N115" s="8" t="s">
        <v>192</v>
      </c>
      <c r="O115" s="40" t="s">
        <v>426</v>
      </c>
    </row>
    <row r="116" spans="1:15">
      <c r="A116" s="84" t="s">
        <v>1847</v>
      </c>
      <c r="B116" t="s">
        <v>754</v>
      </c>
      <c r="D116" t="s">
        <v>426</v>
      </c>
      <c r="H116" s="137">
        <f t="shared" si="7"/>
        <v>4</v>
      </c>
      <c r="J116" s="63" t="s">
        <v>196</v>
      </c>
      <c r="K116" s="138" t="str">
        <f t="shared" si="8"/>
        <v>e227</v>
      </c>
      <c r="L116" s="187" t="str">
        <f t="shared" si="9"/>
        <v>Provision de gestion</v>
      </c>
      <c r="N116" s="8" t="s">
        <v>192</v>
      </c>
      <c r="O116" s="40" t="s">
        <v>426</v>
      </c>
    </row>
    <row r="117" spans="1:15">
      <c r="A117" s="84" t="s">
        <v>520</v>
      </c>
      <c r="B117" t="s">
        <v>755</v>
      </c>
      <c r="D117" t="s">
        <v>426</v>
      </c>
      <c r="H117" s="137">
        <f t="shared" si="7"/>
        <v>3</v>
      </c>
      <c r="J117" s="63" t="s">
        <v>197</v>
      </c>
      <c r="K117" s="138" t="str">
        <f t="shared" si="8"/>
        <v>e231</v>
      </c>
      <c r="L117" s="187" t="str">
        <f t="shared" si="9"/>
        <v>Provision pour frais d'acquisition reportés</v>
      </c>
      <c r="N117" s="8" t="s">
        <v>192</v>
      </c>
      <c r="O117" s="40" t="s">
        <v>426</v>
      </c>
    </row>
    <row r="118" spans="1:15">
      <c r="A118" s="84" t="s">
        <v>208</v>
      </c>
      <c r="B118" t="s">
        <v>756</v>
      </c>
      <c r="D118" t="s">
        <v>426</v>
      </c>
      <c r="H118" s="137">
        <f t="shared" si="7"/>
        <v>1</v>
      </c>
      <c r="J118" s="66" t="s">
        <v>68</v>
      </c>
      <c r="K118" s="138" t="str">
        <f t="shared" si="8"/>
        <v>e250</v>
      </c>
      <c r="L118" s="187" t="str">
        <f t="shared" si="9"/>
        <v>Provisions pour sinistres</v>
      </c>
      <c r="N118" s="8" t="s">
        <v>192</v>
      </c>
      <c r="O118" s="40" t="s">
        <v>426</v>
      </c>
    </row>
    <row r="119" spans="1:15">
      <c r="A119" s="84" t="s">
        <v>108</v>
      </c>
      <c r="B119" t="s">
        <v>757</v>
      </c>
      <c r="D119" t="s">
        <v>426</v>
      </c>
      <c r="H119" s="137">
        <f t="shared" si="7"/>
        <v>2</v>
      </c>
      <c r="J119" s="56" t="s">
        <v>1838</v>
      </c>
      <c r="K119" s="138" t="str">
        <f t="shared" si="8"/>
        <v>e251</v>
      </c>
      <c r="L119" s="184" t="str">
        <f t="shared" si="9"/>
        <v>Provisions pour sinistres [hors prévisions de recours à encaisser]</v>
      </c>
      <c r="N119" s="8" t="s">
        <v>192</v>
      </c>
      <c r="O119" s="40" t="s">
        <v>426</v>
      </c>
    </row>
    <row r="120" spans="1:15">
      <c r="A120" s="84" t="s">
        <v>101</v>
      </c>
      <c r="B120" t="s">
        <v>758</v>
      </c>
      <c r="D120" t="s">
        <v>426</v>
      </c>
      <c r="H120" s="137">
        <f t="shared" si="7"/>
        <v>2</v>
      </c>
      <c r="J120" s="56" t="s">
        <v>328</v>
      </c>
      <c r="K120" s="138" t="str">
        <f t="shared" si="8"/>
        <v>e213</v>
      </c>
      <c r="L120" s="184" t="str">
        <f t="shared" si="9"/>
        <v>Prévisions de recours à encaisser</v>
      </c>
      <c r="N120" s="8" t="s">
        <v>191</v>
      </c>
      <c r="O120" s="40" t="s">
        <v>426</v>
      </c>
    </row>
    <row r="121" spans="1:15">
      <c r="A121" s="84" t="s">
        <v>99</v>
      </c>
      <c r="B121" t="s">
        <v>759</v>
      </c>
      <c r="D121" t="s">
        <v>426</v>
      </c>
      <c r="H121" s="137">
        <f t="shared" si="7"/>
        <v>1</v>
      </c>
      <c r="J121" s="79" t="s">
        <v>1149</v>
      </c>
      <c r="K121" s="138" t="str">
        <f t="shared" si="8"/>
        <v>e248</v>
      </c>
      <c r="L121" s="129" t="str">
        <f t="shared" si="9"/>
        <v>Provisions pour participation aux excédents et ristournes</v>
      </c>
      <c r="N121" s="8" t="s">
        <v>192</v>
      </c>
      <c r="O121" s="40" t="s">
        <v>426</v>
      </c>
    </row>
    <row r="122" spans="1:15">
      <c r="A122" s="84" t="s">
        <v>109</v>
      </c>
      <c r="B122" t="s">
        <v>760</v>
      </c>
      <c r="D122" t="s">
        <v>426</v>
      </c>
      <c r="H122" s="137">
        <f t="shared" si="7"/>
        <v>2</v>
      </c>
      <c r="J122" s="66" t="s">
        <v>69</v>
      </c>
      <c r="K122" s="138" t="str">
        <f t="shared" si="8"/>
        <v>e242</v>
      </c>
      <c r="L122" s="187" t="str">
        <f t="shared" si="9"/>
        <v>Provisions pour égalisation</v>
      </c>
      <c r="N122" s="8" t="s">
        <v>192</v>
      </c>
      <c r="O122" s="40" t="s">
        <v>426</v>
      </c>
    </row>
    <row r="123" spans="1:15">
      <c r="A123" s="84" t="s">
        <v>193</v>
      </c>
      <c r="B123" t="s">
        <v>761</v>
      </c>
      <c r="D123" t="s">
        <v>426</v>
      </c>
      <c r="H123" s="137">
        <f t="shared" si="7"/>
        <v>2</v>
      </c>
      <c r="J123" s="66" t="s">
        <v>70</v>
      </c>
      <c r="K123" s="138" t="str">
        <f t="shared" si="8"/>
        <v>e93</v>
      </c>
      <c r="L123" s="187" t="str">
        <f t="shared" si="9"/>
        <v>Autres provisions techniques</v>
      </c>
      <c r="M123" s="8" t="s">
        <v>190</v>
      </c>
      <c r="N123" s="8" t="s">
        <v>192</v>
      </c>
      <c r="O123" s="40" t="s">
        <v>426</v>
      </c>
    </row>
    <row r="124" spans="1:15">
      <c r="A124" s="84" t="s">
        <v>110</v>
      </c>
      <c r="B124" t="s">
        <v>762</v>
      </c>
      <c r="D124" t="s">
        <v>426</v>
      </c>
      <c r="H124" s="137">
        <f t="shared" si="7"/>
        <v>2</v>
      </c>
      <c r="J124" s="63" t="s">
        <v>198</v>
      </c>
      <c r="K124" s="138" t="str">
        <f t="shared" si="8"/>
        <v>e230</v>
      </c>
      <c r="L124" s="187" t="str">
        <f t="shared" si="9"/>
        <v>Provision pour aléas financiers</v>
      </c>
      <c r="N124" s="8" t="s">
        <v>192</v>
      </c>
      <c r="O124" s="40" t="s">
        <v>426</v>
      </c>
    </row>
    <row r="125" spans="1:15">
      <c r="A125" s="84" t="s">
        <v>26</v>
      </c>
      <c r="B125" t="s">
        <v>763</v>
      </c>
      <c r="D125" t="s">
        <v>426</v>
      </c>
      <c r="H125" s="137">
        <f t="shared" si="7"/>
        <v>2</v>
      </c>
      <c r="J125" s="63" t="s">
        <v>199</v>
      </c>
      <c r="K125" s="138" t="str">
        <f t="shared" si="8"/>
        <v>e234</v>
      </c>
      <c r="L125" s="187" t="str">
        <f t="shared" si="9"/>
        <v>Provision pour risques en cours</v>
      </c>
      <c r="N125" s="8" t="s">
        <v>192</v>
      </c>
      <c r="O125" s="40" t="s">
        <v>426</v>
      </c>
    </row>
    <row r="126" spans="1:15">
      <c r="A126" s="84" t="s">
        <v>543</v>
      </c>
      <c r="B126" t="s">
        <v>764</v>
      </c>
      <c r="D126" t="s">
        <v>426</v>
      </c>
      <c r="H126" s="137">
        <f t="shared" si="7"/>
        <v>2</v>
      </c>
      <c r="J126" s="67" t="s">
        <v>200</v>
      </c>
      <c r="K126" s="138" t="str">
        <f t="shared" ref="K126:K157" si="10">VLOOKUP(J126,A:B,2,FALSE)</f>
        <v>e233</v>
      </c>
      <c r="L126" s="129" t="str">
        <f t="shared" ref="L126:L157" si="11">J126</f>
        <v>Provision pour risques croissants</v>
      </c>
      <c r="N126" s="8" t="s">
        <v>192</v>
      </c>
      <c r="O126" s="40" t="s">
        <v>426</v>
      </c>
    </row>
    <row r="127" spans="1:15">
      <c r="A127" s="84" t="s">
        <v>29</v>
      </c>
      <c r="B127" t="s">
        <v>765</v>
      </c>
      <c r="D127" t="s">
        <v>426</v>
      </c>
      <c r="H127" s="137">
        <f t="shared" si="7"/>
        <v>2</v>
      </c>
      <c r="J127" s="63" t="s">
        <v>201</v>
      </c>
      <c r="K127" s="138" t="str">
        <f t="shared" si="10"/>
        <v>e229</v>
      </c>
      <c r="L127" s="187" t="str">
        <f t="shared" si="11"/>
        <v>Provision mathématique des rentes</v>
      </c>
      <c r="N127" s="8" t="s">
        <v>192</v>
      </c>
      <c r="O127" s="40" t="s">
        <v>426</v>
      </c>
    </row>
    <row r="128" spans="1:15">
      <c r="A128" s="84" t="s">
        <v>44</v>
      </c>
      <c r="B128" t="s">
        <v>766</v>
      </c>
      <c r="D128" t="s">
        <v>426</v>
      </c>
      <c r="H128" s="137">
        <f t="shared" si="7"/>
        <v>2</v>
      </c>
      <c r="J128" s="63" t="s">
        <v>202</v>
      </c>
      <c r="K128" s="138" t="str">
        <f t="shared" si="10"/>
        <v>e225</v>
      </c>
      <c r="L128" s="187" t="str">
        <f t="shared" si="11"/>
        <v>Provision de diversification</v>
      </c>
      <c r="N128" s="8" t="s">
        <v>192</v>
      </c>
      <c r="O128" s="40" t="s">
        <v>426</v>
      </c>
    </row>
    <row r="129" spans="1:15">
      <c r="A129" s="84" t="s">
        <v>42</v>
      </c>
      <c r="B129" t="s">
        <v>767</v>
      </c>
      <c r="D129" t="s">
        <v>426</v>
      </c>
      <c r="H129" s="137">
        <f t="shared" si="7"/>
        <v>2</v>
      </c>
      <c r="J129" s="63" t="s">
        <v>1443</v>
      </c>
      <c r="K129" s="138" t="str">
        <f t="shared" si="10"/>
        <v>e226</v>
      </c>
      <c r="L129" s="187" t="str">
        <f t="shared" si="11"/>
        <v>Provision collective de diversification différée</v>
      </c>
      <c r="N129" s="8" t="s">
        <v>192</v>
      </c>
      <c r="O129" s="40" t="s">
        <v>426</v>
      </c>
    </row>
    <row r="130" spans="1:15">
      <c r="A130" s="84" t="s">
        <v>223</v>
      </c>
      <c r="B130" t="s">
        <v>768</v>
      </c>
      <c r="D130" t="s">
        <v>426</v>
      </c>
      <c r="H130" s="137">
        <f t="shared" ref="H130:H193" si="12">COUNTIF(J:J,A130)</f>
        <v>2</v>
      </c>
      <c r="J130" s="63" t="s">
        <v>536</v>
      </c>
      <c r="K130" s="138" t="str">
        <f t="shared" si="10"/>
        <v>e232</v>
      </c>
      <c r="L130" s="187" t="str">
        <f t="shared" si="11"/>
        <v>Provision pour risque d'exigibilité</v>
      </c>
      <c r="N130" s="8" t="s">
        <v>192</v>
      </c>
      <c r="O130" s="40" t="s">
        <v>426</v>
      </c>
    </row>
    <row r="131" spans="1:15">
      <c r="A131" s="84" t="s">
        <v>118</v>
      </c>
      <c r="B131" t="s">
        <v>769</v>
      </c>
      <c r="D131" t="s">
        <v>426</v>
      </c>
      <c r="H131" s="137">
        <f t="shared" si="12"/>
        <v>2</v>
      </c>
      <c r="J131" s="63" t="s">
        <v>1635</v>
      </c>
      <c r="K131" s="138" t="str">
        <f t="shared" si="10"/>
        <v>e323</v>
      </c>
      <c r="L131" s="187" t="str">
        <f t="shared" si="11"/>
        <v>Autres provisions techniques vie relatives aux contrats PERP</v>
      </c>
      <c r="N131" s="8" t="s">
        <v>192</v>
      </c>
      <c r="O131" s="40" t="s">
        <v>426</v>
      </c>
    </row>
    <row r="132" spans="1:15">
      <c r="A132" s="84" t="s">
        <v>76</v>
      </c>
      <c r="B132" t="s">
        <v>770</v>
      </c>
      <c r="D132" t="s">
        <v>426</v>
      </c>
      <c r="H132" s="137">
        <f t="shared" si="12"/>
        <v>1</v>
      </c>
      <c r="J132" s="63" t="s">
        <v>279</v>
      </c>
      <c r="K132" s="138" t="str">
        <f t="shared" si="10"/>
        <v>e236</v>
      </c>
      <c r="L132" s="187" t="str">
        <f t="shared" si="11"/>
        <v>Provision technique spéciale</v>
      </c>
      <c r="N132" s="8" t="s">
        <v>192</v>
      </c>
      <c r="O132" s="40" t="s">
        <v>426</v>
      </c>
    </row>
    <row r="133" spans="1:15">
      <c r="A133" s="84" t="s">
        <v>214</v>
      </c>
      <c r="B133" t="s">
        <v>771</v>
      </c>
      <c r="D133" t="s">
        <v>426</v>
      </c>
      <c r="H133" s="137">
        <f t="shared" si="12"/>
        <v>1</v>
      </c>
      <c r="J133" s="63" t="s">
        <v>280</v>
      </c>
      <c r="K133" s="138" t="str">
        <f t="shared" si="10"/>
        <v>e237</v>
      </c>
      <c r="L133" s="187" t="str">
        <f t="shared" si="11"/>
        <v>Provision technique spéciale complémentaire</v>
      </c>
      <c r="N133" s="8" t="s">
        <v>192</v>
      </c>
      <c r="O133" s="40" t="s">
        <v>426</v>
      </c>
    </row>
    <row r="134" spans="1:15">
      <c r="A134" s="84" t="s">
        <v>210</v>
      </c>
      <c r="B134" t="s">
        <v>772</v>
      </c>
      <c r="D134" t="s">
        <v>426</v>
      </c>
      <c r="H134" s="137">
        <f t="shared" si="12"/>
        <v>1</v>
      </c>
      <c r="J134" s="63" t="s">
        <v>1636</v>
      </c>
      <c r="K134" s="138" t="str">
        <f t="shared" si="10"/>
        <v>e324</v>
      </c>
      <c r="L134" s="187" t="str">
        <f t="shared" si="11"/>
        <v>Engagements envers les institutions de prévoyance ou relatifs aux fonds de placement gérés par l’entreprise</v>
      </c>
      <c r="N134" s="8" t="s">
        <v>192</v>
      </c>
      <c r="O134" s="40" t="s">
        <v>426</v>
      </c>
    </row>
    <row r="135" spans="1:15">
      <c r="A135" s="84" t="s">
        <v>544</v>
      </c>
      <c r="B135" t="s">
        <v>773</v>
      </c>
      <c r="D135" t="s">
        <v>426</v>
      </c>
      <c r="H135" s="137">
        <f t="shared" si="12"/>
        <v>2</v>
      </c>
      <c r="J135" s="63" t="s">
        <v>1637</v>
      </c>
      <c r="K135" s="138" t="str">
        <f t="shared" si="10"/>
        <v>e325</v>
      </c>
      <c r="L135" s="187" t="str">
        <f t="shared" si="11"/>
        <v>Dotations à la provision pour risque d’exigibilité restant à constater</v>
      </c>
      <c r="N135" s="8" t="s">
        <v>192</v>
      </c>
      <c r="O135" s="40" t="s">
        <v>426</v>
      </c>
    </row>
    <row r="136" spans="1:15">
      <c r="A136" s="84" t="s">
        <v>506</v>
      </c>
      <c r="B136" t="s">
        <v>774</v>
      </c>
      <c r="D136" t="s">
        <v>426</v>
      </c>
      <c r="H136" s="137">
        <f t="shared" si="12"/>
        <v>2</v>
      </c>
      <c r="J136" s="65" t="s">
        <v>1150</v>
      </c>
      <c r="K136" s="138" t="str">
        <f t="shared" si="10"/>
        <v>e254</v>
      </c>
      <c r="L136" s="187" t="str">
        <f t="shared" si="11"/>
        <v>Provisions techniques des opérations en unités de compte</v>
      </c>
      <c r="M136" s="8" t="s">
        <v>190</v>
      </c>
      <c r="N136" s="8" t="s">
        <v>192</v>
      </c>
      <c r="O136" s="40" t="s">
        <v>426</v>
      </c>
    </row>
    <row r="137" spans="1:15">
      <c r="A137" s="84" t="s">
        <v>37</v>
      </c>
      <c r="B137" t="s">
        <v>775</v>
      </c>
      <c r="D137" t="s">
        <v>426</v>
      </c>
      <c r="H137" s="137">
        <f t="shared" si="12"/>
        <v>2</v>
      </c>
      <c r="J137" s="65" t="s">
        <v>90</v>
      </c>
      <c r="K137" s="138" t="str">
        <f t="shared" si="10"/>
        <v>e154</v>
      </c>
      <c r="L137" s="187" t="str">
        <f t="shared" si="11"/>
        <v>Engagements techniques sur opérations données en substitution</v>
      </c>
      <c r="N137" s="8" t="s">
        <v>192</v>
      </c>
      <c r="O137" s="40" t="s">
        <v>426</v>
      </c>
    </row>
    <row r="138" spans="1:15">
      <c r="A138" s="84" t="s">
        <v>507</v>
      </c>
      <c r="B138" t="s">
        <v>776</v>
      </c>
      <c r="D138" t="s">
        <v>426</v>
      </c>
      <c r="H138" s="137">
        <f t="shared" si="12"/>
        <v>2</v>
      </c>
      <c r="J138" s="65" t="s">
        <v>72</v>
      </c>
      <c r="K138" s="138" t="str">
        <f t="shared" si="10"/>
        <v>e238</v>
      </c>
      <c r="L138" s="187" t="str">
        <f t="shared" si="11"/>
        <v>Provisions (passifs non techniques)</v>
      </c>
      <c r="M138" s="8" t="s">
        <v>190</v>
      </c>
      <c r="N138" s="8" t="s">
        <v>192</v>
      </c>
      <c r="O138" s="40" t="s">
        <v>426</v>
      </c>
    </row>
    <row r="139" spans="1:15">
      <c r="A139" s="84" t="s">
        <v>38</v>
      </c>
      <c r="B139" t="s">
        <v>777</v>
      </c>
      <c r="D139" t="s">
        <v>426</v>
      </c>
      <c r="H139" s="137">
        <f t="shared" si="12"/>
        <v>2</v>
      </c>
      <c r="J139" s="66" t="s">
        <v>251</v>
      </c>
      <c r="K139" s="138" t="str">
        <f t="shared" si="10"/>
        <v>e252</v>
      </c>
      <c r="L139" s="187" t="str">
        <f t="shared" si="11"/>
        <v>Provisions réglementées</v>
      </c>
      <c r="N139" s="8" t="s">
        <v>192</v>
      </c>
      <c r="O139" s="40" t="s">
        <v>426</v>
      </c>
    </row>
    <row r="140" spans="1:15">
      <c r="A140" s="84" t="s">
        <v>1589</v>
      </c>
      <c r="B140" t="s">
        <v>778</v>
      </c>
      <c r="D140" t="s">
        <v>426</v>
      </c>
      <c r="H140" s="137">
        <f t="shared" si="12"/>
        <v>2</v>
      </c>
      <c r="J140" s="66" t="s">
        <v>252</v>
      </c>
      <c r="K140" s="138" t="str">
        <f t="shared" si="10"/>
        <v>e249</v>
      </c>
      <c r="L140" s="187" t="str">
        <f t="shared" si="11"/>
        <v>Provisions pour risques et charges</v>
      </c>
      <c r="M140" s="8" t="s">
        <v>190</v>
      </c>
      <c r="N140" s="8" t="s">
        <v>192</v>
      </c>
      <c r="O140" s="40" t="s">
        <v>426</v>
      </c>
    </row>
    <row r="141" spans="1:15">
      <c r="A141" s="84" t="s">
        <v>300</v>
      </c>
      <c r="B141" t="s">
        <v>779</v>
      </c>
      <c r="D141" t="s">
        <v>426</v>
      </c>
      <c r="H141" s="137">
        <f t="shared" si="12"/>
        <v>10</v>
      </c>
      <c r="J141" s="63" t="s">
        <v>253</v>
      </c>
      <c r="K141" s="138" t="str">
        <f t="shared" si="10"/>
        <v>e153</v>
      </c>
      <c r="L141" s="187" t="str">
        <f t="shared" si="11"/>
        <v>Engagements de retraite et avantages similaires</v>
      </c>
      <c r="N141" s="8" t="s">
        <v>192</v>
      </c>
      <c r="O141" s="40" t="s">
        <v>426</v>
      </c>
    </row>
    <row r="142" spans="1:15">
      <c r="A142" s="84" t="s">
        <v>39</v>
      </c>
      <c r="B142" t="s">
        <v>780</v>
      </c>
      <c r="D142" t="s">
        <v>426</v>
      </c>
      <c r="H142" s="137">
        <f t="shared" si="12"/>
        <v>2</v>
      </c>
      <c r="J142" s="63" t="s">
        <v>254</v>
      </c>
      <c r="K142" s="138" t="str">
        <f t="shared" si="10"/>
        <v>e243</v>
      </c>
      <c r="L142" s="187" t="str">
        <f t="shared" si="11"/>
        <v>Provisions pour impôts et taxes</v>
      </c>
      <c r="N142" s="8" t="s">
        <v>192</v>
      </c>
      <c r="O142" s="40" t="s">
        <v>426</v>
      </c>
    </row>
    <row r="143" spans="1:15">
      <c r="A143" s="84" t="s">
        <v>14</v>
      </c>
      <c r="B143" t="s">
        <v>781</v>
      </c>
      <c r="D143" t="s">
        <v>426</v>
      </c>
      <c r="H143" s="137">
        <f t="shared" si="12"/>
        <v>2</v>
      </c>
      <c r="J143" s="63" t="s">
        <v>255</v>
      </c>
      <c r="K143" s="138" t="str">
        <f t="shared" si="10"/>
        <v>e244</v>
      </c>
      <c r="L143" s="187" t="str">
        <f t="shared" si="11"/>
        <v>Provisions pour litiges</v>
      </c>
      <c r="M143" s="8" t="s">
        <v>190</v>
      </c>
      <c r="N143" s="8" t="s">
        <v>192</v>
      </c>
      <c r="O143" s="40" t="s">
        <v>426</v>
      </c>
    </row>
    <row r="144" spans="1:15">
      <c r="A144" s="84" t="s">
        <v>1536</v>
      </c>
      <c r="B144" t="s">
        <v>782</v>
      </c>
      <c r="D144" t="s">
        <v>426</v>
      </c>
      <c r="H144" s="137">
        <f t="shared" si="12"/>
        <v>2</v>
      </c>
      <c r="J144" s="68" t="s">
        <v>256</v>
      </c>
      <c r="K144" s="138" t="str">
        <f t="shared" si="10"/>
        <v>e247</v>
      </c>
      <c r="L144" s="187" t="str">
        <f t="shared" si="11"/>
        <v>Provisions pour litiges salariés</v>
      </c>
      <c r="N144" s="8" t="s">
        <v>192</v>
      </c>
      <c r="O144" s="40" t="s">
        <v>426</v>
      </c>
    </row>
    <row r="145" spans="1:15">
      <c r="A145" s="84" t="s">
        <v>229</v>
      </c>
      <c r="B145" t="s">
        <v>783</v>
      </c>
      <c r="D145" t="s">
        <v>426</v>
      </c>
      <c r="H145" s="137">
        <f t="shared" si="12"/>
        <v>2</v>
      </c>
      <c r="J145" s="68" t="s">
        <v>257</v>
      </c>
      <c r="K145" s="138" t="str">
        <f t="shared" si="10"/>
        <v>e245</v>
      </c>
      <c r="L145" s="187" t="str">
        <f t="shared" si="11"/>
        <v>Provisions pour litiges assurés</v>
      </c>
      <c r="N145" s="8" t="s">
        <v>192</v>
      </c>
      <c r="O145" s="40" t="s">
        <v>426</v>
      </c>
    </row>
    <row r="146" spans="1:15">
      <c r="A146" s="84" t="s">
        <v>100</v>
      </c>
      <c r="B146" t="s">
        <v>784</v>
      </c>
      <c r="D146" t="s">
        <v>426</v>
      </c>
      <c r="H146" s="137">
        <f t="shared" si="12"/>
        <v>2</v>
      </c>
      <c r="J146" s="68" t="s">
        <v>258</v>
      </c>
      <c r="K146" s="138" t="str">
        <f t="shared" si="10"/>
        <v>e246</v>
      </c>
      <c r="L146" s="187" t="str">
        <f t="shared" si="11"/>
        <v>Provisions pour litiges avec des intermédiaires</v>
      </c>
      <c r="N146" s="8" t="s">
        <v>192</v>
      </c>
      <c r="O146" s="40" t="s">
        <v>426</v>
      </c>
    </row>
    <row r="147" spans="1:15">
      <c r="A147" s="84" t="s">
        <v>15</v>
      </c>
      <c r="B147" t="s">
        <v>785</v>
      </c>
      <c r="D147" t="s">
        <v>426</v>
      </c>
      <c r="H147" s="137">
        <f t="shared" si="12"/>
        <v>2</v>
      </c>
      <c r="J147" s="68" t="s">
        <v>259</v>
      </c>
      <c r="K147" s="138" t="str">
        <f t="shared" si="10"/>
        <v>e240</v>
      </c>
      <c r="L147" s="187" t="str">
        <f t="shared" si="11"/>
        <v>Provisions pour autres litiges</v>
      </c>
      <c r="N147" s="8" t="s">
        <v>192</v>
      </c>
      <c r="O147" s="40" t="s">
        <v>426</v>
      </c>
    </row>
    <row r="148" spans="1:15">
      <c r="A148" s="84" t="s">
        <v>1938</v>
      </c>
      <c r="B148" t="s">
        <v>786</v>
      </c>
      <c r="D148" t="s">
        <v>426</v>
      </c>
      <c r="H148" s="137">
        <f t="shared" si="12"/>
        <v>2</v>
      </c>
      <c r="J148" s="63" t="s">
        <v>260</v>
      </c>
      <c r="K148" s="138" t="str">
        <f t="shared" si="10"/>
        <v>e235</v>
      </c>
      <c r="L148" s="187" t="str">
        <f t="shared" si="11"/>
        <v>Provision sur produits dérivés</v>
      </c>
      <c r="N148" s="8" t="s">
        <v>192</v>
      </c>
      <c r="O148" s="40" t="s">
        <v>426</v>
      </c>
    </row>
    <row r="149" spans="1:15">
      <c r="A149" s="84" t="s">
        <v>1937</v>
      </c>
      <c r="B149" t="s">
        <v>787</v>
      </c>
      <c r="D149" t="s">
        <v>426</v>
      </c>
      <c r="H149" s="137">
        <f t="shared" si="12"/>
        <v>2</v>
      </c>
      <c r="J149" s="63" t="s">
        <v>261</v>
      </c>
      <c r="K149" s="138" t="str">
        <f t="shared" si="10"/>
        <v>e92</v>
      </c>
      <c r="L149" s="187" t="str">
        <f t="shared" si="11"/>
        <v>Autres provisions pour risques</v>
      </c>
      <c r="N149" s="8" t="s">
        <v>192</v>
      </c>
      <c r="O149" s="40" t="s">
        <v>426</v>
      </c>
    </row>
    <row r="150" spans="1:15">
      <c r="A150" s="84" t="s">
        <v>43</v>
      </c>
      <c r="B150" t="s">
        <v>788</v>
      </c>
      <c r="D150" t="s">
        <v>426</v>
      </c>
      <c r="H150" s="137">
        <f t="shared" si="12"/>
        <v>2</v>
      </c>
      <c r="J150" s="63" t="s">
        <v>262</v>
      </c>
      <c r="K150" s="138" t="str">
        <f t="shared" si="10"/>
        <v>e91</v>
      </c>
      <c r="L150" s="187" t="str">
        <f t="shared" si="11"/>
        <v>Autres provisions pour charges</v>
      </c>
      <c r="N150" s="8" t="s">
        <v>192</v>
      </c>
      <c r="O150" s="40" t="s">
        <v>426</v>
      </c>
    </row>
    <row r="151" spans="1:15">
      <c r="A151" s="84" t="s">
        <v>40</v>
      </c>
      <c r="B151" t="s">
        <v>789</v>
      </c>
      <c r="D151" t="s">
        <v>426</v>
      </c>
      <c r="H151" s="137">
        <f t="shared" si="12"/>
        <v>2</v>
      </c>
      <c r="J151" s="65" t="s">
        <v>91</v>
      </c>
      <c r="K151" s="138" t="str">
        <f t="shared" si="10"/>
        <v>e141</v>
      </c>
      <c r="L151" s="187" t="str">
        <f t="shared" si="11"/>
        <v>Dettes pour dépôts en espèces reçus des réassureurs</v>
      </c>
      <c r="N151" s="8" t="s">
        <v>192</v>
      </c>
      <c r="O151" s="40" t="s">
        <v>426</v>
      </c>
    </row>
    <row r="152" spans="1:15">
      <c r="A152" s="84" t="s">
        <v>16</v>
      </c>
      <c r="B152" t="s">
        <v>790</v>
      </c>
      <c r="D152" t="s">
        <v>426</v>
      </c>
      <c r="H152" s="137">
        <f t="shared" si="12"/>
        <v>4</v>
      </c>
      <c r="J152" s="65" t="s">
        <v>92</v>
      </c>
      <c r="K152" s="138" t="str">
        <f t="shared" si="10"/>
        <v>e137</v>
      </c>
      <c r="L152" s="187" t="str">
        <f t="shared" si="11"/>
        <v>Dettes</v>
      </c>
      <c r="M152" s="8" t="s">
        <v>190</v>
      </c>
      <c r="N152" s="8" t="s">
        <v>192</v>
      </c>
      <c r="O152" s="40" t="s">
        <v>426</v>
      </c>
    </row>
    <row r="153" spans="1:15">
      <c r="A153" s="84" t="s">
        <v>71</v>
      </c>
      <c r="B153" t="s">
        <v>791</v>
      </c>
      <c r="D153" t="s">
        <v>426</v>
      </c>
      <c r="H153" s="137">
        <f t="shared" si="12"/>
        <v>5</v>
      </c>
      <c r="J153" s="22" t="s">
        <v>1617</v>
      </c>
      <c r="K153" s="138" t="str">
        <f t="shared" si="10"/>
        <v>e316</v>
      </c>
      <c r="L153" s="168" t="str">
        <f t="shared" si="11"/>
        <v>Dettes nées d’opérations directes et d’opérations de réassurance</v>
      </c>
      <c r="M153" s="8" t="s">
        <v>190</v>
      </c>
      <c r="N153" s="8" t="s">
        <v>192</v>
      </c>
      <c r="O153" s="40" t="s">
        <v>426</v>
      </c>
    </row>
    <row r="154" spans="1:15">
      <c r="A154" s="84" t="s">
        <v>111</v>
      </c>
      <c r="B154" t="s">
        <v>792</v>
      </c>
      <c r="D154" t="s">
        <v>426</v>
      </c>
      <c r="H154" s="137">
        <f t="shared" si="12"/>
        <v>2</v>
      </c>
      <c r="J154" s="63" t="s">
        <v>232</v>
      </c>
      <c r="K154" s="138" t="str">
        <f t="shared" si="10"/>
        <v>e140</v>
      </c>
      <c r="L154" s="187" t="str">
        <f t="shared" si="11"/>
        <v>Dettes nées d’opérations directes et de prise en substitution</v>
      </c>
      <c r="N154" s="8" t="s">
        <v>192</v>
      </c>
      <c r="O154" s="40" t="s">
        <v>426</v>
      </c>
    </row>
    <row r="155" spans="1:15">
      <c r="A155" s="84" t="s">
        <v>293</v>
      </c>
      <c r="B155" t="s">
        <v>793</v>
      </c>
      <c r="D155" t="s">
        <v>426</v>
      </c>
      <c r="H155" s="137">
        <f t="shared" si="12"/>
        <v>2</v>
      </c>
      <c r="J155" s="63" t="s">
        <v>233</v>
      </c>
      <c r="K155" s="138" t="str">
        <f t="shared" si="10"/>
        <v>e139</v>
      </c>
      <c r="L155" s="187" t="str">
        <f t="shared" si="11"/>
        <v>Dettes nées d’opérations de réassurance et de cession en substitution</v>
      </c>
      <c r="N155" s="8" t="s">
        <v>192</v>
      </c>
      <c r="O155" s="40" t="s">
        <v>426</v>
      </c>
    </row>
    <row r="156" spans="1:15">
      <c r="A156" s="84" t="s">
        <v>17</v>
      </c>
      <c r="B156" t="s">
        <v>794</v>
      </c>
      <c r="D156" t="s">
        <v>426</v>
      </c>
      <c r="H156" s="137">
        <f t="shared" si="12"/>
        <v>2</v>
      </c>
      <c r="J156" s="66" t="s">
        <v>93</v>
      </c>
      <c r="K156" s="138" t="str">
        <f t="shared" si="10"/>
        <v>e151</v>
      </c>
      <c r="L156" s="187" t="str">
        <f t="shared" si="11"/>
        <v>Emprunts Obligataires</v>
      </c>
      <c r="N156" s="8" t="s">
        <v>192</v>
      </c>
      <c r="O156" s="40" t="s">
        <v>426</v>
      </c>
    </row>
    <row r="157" spans="1:15">
      <c r="A157" s="84" t="s">
        <v>292</v>
      </c>
      <c r="B157" t="s">
        <v>795</v>
      </c>
      <c r="D157" t="s">
        <v>426</v>
      </c>
      <c r="H157" s="137">
        <f t="shared" si="12"/>
        <v>2</v>
      </c>
      <c r="J157" s="66" t="s">
        <v>94</v>
      </c>
      <c r="K157" s="138" t="str">
        <f t="shared" si="10"/>
        <v>e138</v>
      </c>
      <c r="L157" s="187" t="str">
        <f t="shared" si="11"/>
        <v>Dettes envers des établissements de crédit</v>
      </c>
      <c r="N157" s="8" t="s">
        <v>192</v>
      </c>
      <c r="O157" s="40" t="s">
        <v>426</v>
      </c>
    </row>
    <row r="158" spans="1:15">
      <c r="A158" s="84" t="s">
        <v>1239</v>
      </c>
      <c r="B158" t="s">
        <v>796</v>
      </c>
      <c r="D158" t="s">
        <v>426</v>
      </c>
      <c r="H158" s="137">
        <f t="shared" si="12"/>
        <v>2</v>
      </c>
      <c r="J158" s="66" t="s">
        <v>8</v>
      </c>
      <c r="K158" s="138" t="str">
        <f t="shared" ref="K158:K175" si="13">VLOOKUP(J158,A:B,2,FALSE)</f>
        <v>e73</v>
      </c>
      <c r="L158" s="187" t="str">
        <f t="shared" ref="L158:L175" si="14">J158</f>
        <v>Autres dettes</v>
      </c>
      <c r="M158" s="8" t="s">
        <v>190</v>
      </c>
      <c r="N158" s="8" t="s">
        <v>192</v>
      </c>
      <c r="O158" s="40" t="s">
        <v>426</v>
      </c>
    </row>
    <row r="159" spans="1:15">
      <c r="A159" s="84" t="s">
        <v>33</v>
      </c>
      <c r="B159" t="s">
        <v>797</v>
      </c>
      <c r="D159" t="s">
        <v>426</v>
      </c>
      <c r="H159" s="137">
        <f t="shared" si="12"/>
        <v>4</v>
      </c>
      <c r="J159" s="63" t="s">
        <v>95</v>
      </c>
      <c r="K159" s="138" t="str">
        <f t="shared" si="13"/>
        <v>e298</v>
      </c>
      <c r="L159" s="187" t="str">
        <f t="shared" si="14"/>
        <v>Titres de créance négociables émis</v>
      </c>
      <c r="N159" s="8" t="s">
        <v>192</v>
      </c>
      <c r="O159" s="40" t="s">
        <v>426</v>
      </c>
    </row>
    <row r="160" spans="1:15">
      <c r="A160" s="84" t="s">
        <v>107</v>
      </c>
      <c r="B160" t="s">
        <v>798</v>
      </c>
      <c r="D160" t="s">
        <v>426</v>
      </c>
      <c r="H160" s="137">
        <f t="shared" si="12"/>
        <v>2</v>
      </c>
      <c r="J160" s="63" t="s">
        <v>96</v>
      </c>
      <c r="K160" s="138" t="str">
        <f t="shared" si="13"/>
        <v>e76</v>
      </c>
      <c r="L160" s="187" t="str">
        <f t="shared" si="14"/>
        <v>Autres emprunts, dépôts et cautionnements reçus</v>
      </c>
      <c r="N160" s="8" t="s">
        <v>192</v>
      </c>
      <c r="O160" s="40" t="s">
        <v>426</v>
      </c>
    </row>
    <row r="161" spans="1:18">
      <c r="A161" s="84" t="s">
        <v>34</v>
      </c>
      <c r="B161" t="s">
        <v>799</v>
      </c>
      <c r="D161" t="s">
        <v>426</v>
      </c>
      <c r="H161" s="137">
        <f t="shared" si="12"/>
        <v>2</v>
      </c>
      <c r="J161" s="63" t="s">
        <v>71</v>
      </c>
      <c r="K161" s="138" t="str">
        <f t="shared" si="13"/>
        <v>e201</v>
      </c>
      <c r="L161" s="187" t="str">
        <f t="shared" si="14"/>
        <v>Personnel</v>
      </c>
      <c r="N161" s="8" t="s">
        <v>192</v>
      </c>
      <c r="O161" s="40" t="s">
        <v>426</v>
      </c>
    </row>
    <row r="162" spans="1:18">
      <c r="A162" s="84" t="s">
        <v>49</v>
      </c>
      <c r="B162" t="s">
        <v>800</v>
      </c>
      <c r="D162" t="s">
        <v>426</v>
      </c>
      <c r="H162" s="137">
        <f t="shared" si="12"/>
        <v>2</v>
      </c>
      <c r="J162" s="63" t="s">
        <v>537</v>
      </c>
      <c r="K162" s="138" t="str">
        <f t="shared" si="13"/>
        <v>e156</v>
      </c>
      <c r="L162" s="187" t="str">
        <f t="shared" si="14"/>
        <v>État, organismes sociaux, collectivités publiques</v>
      </c>
      <c r="N162" s="8" t="s">
        <v>192</v>
      </c>
      <c r="O162" s="40" t="s">
        <v>426</v>
      </c>
    </row>
    <row r="163" spans="1:18">
      <c r="A163" s="84" t="s">
        <v>48</v>
      </c>
      <c r="B163" t="s">
        <v>801</v>
      </c>
      <c r="D163" t="s">
        <v>426</v>
      </c>
      <c r="H163" s="137">
        <f t="shared" si="12"/>
        <v>2</v>
      </c>
      <c r="J163" s="63" t="s">
        <v>97</v>
      </c>
      <c r="K163" s="138" t="str">
        <f t="shared" si="13"/>
        <v>e132</v>
      </c>
      <c r="L163" s="187" t="str">
        <f t="shared" si="14"/>
        <v>Créditeurs divers</v>
      </c>
      <c r="N163" s="8" t="s">
        <v>192</v>
      </c>
      <c r="O163" s="40" t="s">
        <v>426</v>
      </c>
    </row>
    <row r="164" spans="1:18">
      <c r="A164" s="84" t="s">
        <v>328</v>
      </c>
      <c r="B164" t="s">
        <v>802</v>
      </c>
      <c r="D164" t="s">
        <v>426</v>
      </c>
      <c r="H164" s="137">
        <f t="shared" si="12"/>
        <v>3</v>
      </c>
      <c r="J164" s="46" t="s">
        <v>1613</v>
      </c>
      <c r="K164" s="138" t="str">
        <f t="shared" si="13"/>
        <v>e314</v>
      </c>
      <c r="L164" s="168" t="str">
        <f t="shared" si="14"/>
        <v>Comptes de régularisation et différences de conversion</v>
      </c>
      <c r="M164" s="8" t="s">
        <v>190</v>
      </c>
      <c r="N164" s="8" t="s">
        <v>192</v>
      </c>
      <c r="O164" s="40" t="s">
        <v>426</v>
      </c>
    </row>
    <row r="165" spans="1:18">
      <c r="A165" s="84" t="s">
        <v>1849</v>
      </c>
      <c r="B165" t="s">
        <v>803</v>
      </c>
      <c r="D165" t="s">
        <v>426</v>
      </c>
      <c r="H165" s="137">
        <f t="shared" si="12"/>
        <v>2</v>
      </c>
      <c r="J165" s="66" t="s">
        <v>1146</v>
      </c>
      <c r="K165" s="138" t="str">
        <f t="shared" si="13"/>
        <v>e122</v>
      </c>
      <c r="L165" s="187" t="str">
        <f t="shared" si="14"/>
        <v>Comptes de régularisation</v>
      </c>
      <c r="M165" s="8" t="s">
        <v>190</v>
      </c>
      <c r="N165" s="8" t="s">
        <v>192</v>
      </c>
      <c r="O165" s="40" t="s">
        <v>426</v>
      </c>
    </row>
    <row r="166" spans="1:18">
      <c r="A166" s="84" t="s">
        <v>1850</v>
      </c>
      <c r="B166" t="s">
        <v>804</v>
      </c>
      <c r="D166" t="s">
        <v>426</v>
      </c>
      <c r="H166" s="137">
        <f t="shared" si="12"/>
        <v>2</v>
      </c>
      <c r="J166" s="59" t="s">
        <v>268</v>
      </c>
      <c r="K166" s="138" t="str">
        <f t="shared" si="13"/>
        <v>e219</v>
      </c>
      <c r="L166" s="185" t="str">
        <f t="shared" si="14"/>
        <v>Produits à répartir sur plusieurs exercices</v>
      </c>
      <c r="N166" s="8" t="s">
        <v>192</v>
      </c>
      <c r="O166" s="40" t="s">
        <v>426</v>
      </c>
    </row>
    <row r="167" spans="1:18">
      <c r="A167" s="84" t="s">
        <v>1844</v>
      </c>
      <c r="B167" t="s">
        <v>805</v>
      </c>
      <c r="D167" t="s">
        <v>426</v>
      </c>
      <c r="H167" s="137">
        <f t="shared" si="12"/>
        <v>2</v>
      </c>
      <c r="J167" s="59" t="s">
        <v>269</v>
      </c>
      <c r="K167" s="138" t="str">
        <f t="shared" si="13"/>
        <v>e59</v>
      </c>
      <c r="L167" s="185" t="str">
        <f t="shared" si="14"/>
        <v>Amortissement des différences sur les prix de remboursement</v>
      </c>
      <c r="N167" s="8" t="s">
        <v>192</v>
      </c>
      <c r="O167" s="40" t="s">
        <v>426</v>
      </c>
    </row>
    <row r="168" spans="1:18">
      <c r="A168" s="84" t="s">
        <v>85</v>
      </c>
      <c r="B168" t="s">
        <v>806</v>
      </c>
      <c r="D168" t="s">
        <v>426</v>
      </c>
      <c r="H168" s="137">
        <f t="shared" si="12"/>
        <v>4</v>
      </c>
      <c r="J168" s="59" t="s">
        <v>270</v>
      </c>
      <c r="K168" s="138" t="str">
        <f t="shared" si="13"/>
        <v>e260</v>
      </c>
      <c r="L168" s="185" t="str">
        <f t="shared" si="14"/>
        <v>Report de commissions reçues des réassureurs</v>
      </c>
      <c r="N168" s="8" t="s">
        <v>192</v>
      </c>
      <c r="O168" s="40" t="s">
        <v>426</v>
      </c>
    </row>
    <row r="169" spans="1:18">
      <c r="A169" s="84" t="s">
        <v>106</v>
      </c>
      <c r="B169" t="s">
        <v>807</v>
      </c>
      <c r="D169" t="s">
        <v>426</v>
      </c>
      <c r="H169" s="137">
        <f t="shared" si="12"/>
        <v>2</v>
      </c>
      <c r="J169" s="59" t="s">
        <v>265</v>
      </c>
      <c r="K169" s="138" t="str">
        <f t="shared" si="13"/>
        <v>e125</v>
      </c>
      <c r="L169" s="185" t="str">
        <f t="shared" si="14"/>
        <v>Comptes de régularisation liés aux instruments financiers à terme</v>
      </c>
      <c r="M169" s="8" t="s">
        <v>190</v>
      </c>
      <c r="N169" s="8" t="s">
        <v>192</v>
      </c>
      <c r="O169" s="40" t="s">
        <v>426</v>
      </c>
    </row>
    <row r="170" spans="1:18">
      <c r="A170" s="84" t="s">
        <v>268</v>
      </c>
      <c r="B170" t="s">
        <v>808</v>
      </c>
      <c r="D170" t="s">
        <v>426</v>
      </c>
      <c r="H170" s="137">
        <f t="shared" si="12"/>
        <v>3</v>
      </c>
      <c r="J170" s="60" t="s">
        <v>518</v>
      </c>
      <c r="K170" s="138" t="str">
        <f t="shared" si="13"/>
        <v>e124</v>
      </c>
      <c r="L170" s="185" t="str">
        <f t="shared" si="14"/>
        <v>Comptes de régularisation liés à des stratégies d'investissement ou de désinvestissement</v>
      </c>
      <c r="N170" s="8" t="s">
        <v>192</v>
      </c>
      <c r="O170" s="40" t="s">
        <v>426</v>
      </c>
    </row>
    <row r="171" spans="1:18">
      <c r="A171" s="84" t="s">
        <v>18</v>
      </c>
      <c r="B171" t="s">
        <v>809</v>
      </c>
      <c r="D171" t="s">
        <v>426</v>
      </c>
      <c r="H171" s="137">
        <f t="shared" si="12"/>
        <v>2</v>
      </c>
      <c r="J171" s="60" t="s">
        <v>519</v>
      </c>
      <c r="K171" s="138" t="str">
        <f t="shared" si="13"/>
        <v>e123</v>
      </c>
      <c r="L171" s="185" t="str">
        <f t="shared" si="14"/>
        <v>Comptes de régularisation liés à des stratégies de rendement</v>
      </c>
      <c r="N171" s="8" t="s">
        <v>192</v>
      </c>
      <c r="O171" s="40" t="s">
        <v>426</v>
      </c>
    </row>
    <row r="172" spans="1:18">
      <c r="A172" s="84" t="s">
        <v>19</v>
      </c>
      <c r="B172" t="s">
        <v>810</v>
      </c>
      <c r="D172" t="s">
        <v>426</v>
      </c>
      <c r="H172" s="137">
        <f t="shared" si="12"/>
        <v>2</v>
      </c>
      <c r="J172" s="60" t="s">
        <v>266</v>
      </c>
      <c r="K172" s="138" t="str">
        <f t="shared" si="13"/>
        <v>e126</v>
      </c>
      <c r="L172" s="185" t="str">
        <f t="shared" si="14"/>
        <v>Comptes de régularisation sur autres opérations</v>
      </c>
      <c r="N172" s="8" t="s">
        <v>192</v>
      </c>
      <c r="O172" s="40" t="s">
        <v>426</v>
      </c>
    </row>
    <row r="173" spans="1:18">
      <c r="A173" s="84" t="s">
        <v>621</v>
      </c>
      <c r="B173" t="s">
        <v>811</v>
      </c>
      <c r="D173" t="s">
        <v>426</v>
      </c>
      <c r="H173" s="137">
        <f t="shared" si="12"/>
        <v>1</v>
      </c>
      <c r="J173" s="59" t="s">
        <v>535</v>
      </c>
      <c r="K173" s="138" t="str">
        <f t="shared" si="13"/>
        <v>e157</v>
      </c>
      <c r="L173" s="185" t="str">
        <f t="shared" si="14"/>
        <v>Évaluations techniques de la réassurance</v>
      </c>
      <c r="N173" s="8" t="s">
        <v>192</v>
      </c>
      <c r="O173" s="40" t="s">
        <v>426</v>
      </c>
    </row>
    <row r="174" spans="1:18">
      <c r="A174" s="84" t="s">
        <v>105</v>
      </c>
      <c r="B174" t="s">
        <v>812</v>
      </c>
      <c r="D174" t="s">
        <v>426</v>
      </c>
      <c r="H174" s="137">
        <f t="shared" si="12"/>
        <v>2</v>
      </c>
      <c r="J174" s="59" t="s">
        <v>267</v>
      </c>
      <c r="K174" s="138" t="str">
        <f t="shared" si="13"/>
        <v>e74</v>
      </c>
      <c r="L174" s="185" t="str">
        <f t="shared" si="14"/>
        <v>Autres éléments de comptes de régularisation</v>
      </c>
      <c r="N174" s="8" t="s">
        <v>192</v>
      </c>
      <c r="O174" s="40" t="s">
        <v>426</v>
      </c>
    </row>
    <row r="175" spans="1:18">
      <c r="A175" s="84" t="s">
        <v>618</v>
      </c>
      <c r="B175" t="s">
        <v>813</v>
      </c>
      <c r="D175" t="s">
        <v>426</v>
      </c>
      <c r="H175" s="137">
        <f t="shared" si="12"/>
        <v>1</v>
      </c>
      <c r="J175" s="66" t="s">
        <v>98</v>
      </c>
      <c r="K175" s="138" t="str">
        <f t="shared" si="13"/>
        <v>e142</v>
      </c>
      <c r="L175" s="187" t="str">
        <f t="shared" si="14"/>
        <v>Différence de conversion</v>
      </c>
      <c r="N175" s="8" t="s">
        <v>192</v>
      </c>
      <c r="O175" s="40" t="s">
        <v>426</v>
      </c>
    </row>
    <row r="176" spans="1:18">
      <c r="A176" s="84" t="s">
        <v>202</v>
      </c>
      <c r="B176" t="s">
        <v>814</v>
      </c>
      <c r="D176" t="s">
        <v>426</v>
      </c>
      <c r="H176" s="137">
        <f t="shared" si="12"/>
        <v>3</v>
      </c>
      <c r="J176" s="12" t="s">
        <v>1621</v>
      </c>
      <c r="K176" s="138"/>
      <c r="L176" s="19"/>
      <c r="O176" s="40" t="s">
        <v>426</v>
      </c>
      <c r="Q176" t="s">
        <v>24</v>
      </c>
      <c r="R176" t="s">
        <v>1868</v>
      </c>
    </row>
    <row r="177" spans="1:18">
      <c r="A177" s="84" t="s">
        <v>1443</v>
      </c>
      <c r="B177" t="s">
        <v>1355</v>
      </c>
      <c r="D177" t="s">
        <v>426</v>
      </c>
      <c r="H177" s="137">
        <f t="shared" si="12"/>
        <v>3</v>
      </c>
      <c r="J177" s="10" t="s">
        <v>244</v>
      </c>
      <c r="K177" s="138" t="str">
        <f t="shared" ref="K177:K208" si="15">VLOOKUP(J177,A:B,2,FALSE)</f>
        <v>x0</v>
      </c>
      <c r="L177" s="19" t="str">
        <f t="shared" ref="L177:L208" si="16">J177</f>
        <v>Total/NA</v>
      </c>
      <c r="M177" s="8" t="s">
        <v>190</v>
      </c>
      <c r="O177" t="s">
        <v>243</v>
      </c>
      <c r="R177" s="5"/>
    </row>
    <row r="178" spans="1:18">
      <c r="A178" s="84" t="s">
        <v>196</v>
      </c>
      <c r="B178" t="s">
        <v>815</v>
      </c>
      <c r="D178" t="s">
        <v>426</v>
      </c>
      <c r="H178" s="137">
        <f t="shared" si="12"/>
        <v>3</v>
      </c>
      <c r="J178" s="61" t="s">
        <v>1847</v>
      </c>
      <c r="K178" s="138" t="str">
        <f t="shared" si="15"/>
        <v>e164</v>
      </c>
      <c r="L178" s="186" t="str">
        <f t="shared" si="16"/>
        <v>Fonds mutualistes et réserves/capitaux propres</v>
      </c>
      <c r="M178" s="8" t="s">
        <v>190</v>
      </c>
      <c r="N178" s="8" t="s">
        <v>192</v>
      </c>
      <c r="O178" s="40" t="s">
        <v>426</v>
      </c>
    </row>
    <row r="179" spans="1:18">
      <c r="A179" s="84" t="s">
        <v>195</v>
      </c>
      <c r="B179" t="s">
        <v>816</v>
      </c>
      <c r="D179" t="s">
        <v>426</v>
      </c>
      <c r="H179" s="137">
        <f t="shared" si="12"/>
        <v>3</v>
      </c>
      <c r="J179" s="62" t="s">
        <v>520</v>
      </c>
      <c r="K179" s="138" t="str">
        <f t="shared" si="15"/>
        <v>e165</v>
      </c>
      <c r="L179" s="186" t="str">
        <f t="shared" si="16"/>
        <v>Fonds propres</v>
      </c>
      <c r="M179" s="8" t="s">
        <v>190</v>
      </c>
      <c r="N179" s="8" t="s">
        <v>192</v>
      </c>
      <c r="O179" s="40" t="s">
        <v>426</v>
      </c>
    </row>
    <row r="180" spans="1:18">
      <c r="A180" s="84" t="s">
        <v>201</v>
      </c>
      <c r="B180" t="s">
        <v>817</v>
      </c>
      <c r="D180" t="s">
        <v>426</v>
      </c>
      <c r="H180" s="137">
        <f t="shared" si="12"/>
        <v>3</v>
      </c>
      <c r="J180" s="63" t="s">
        <v>1848</v>
      </c>
      <c r="K180" s="138" t="str">
        <f t="shared" si="15"/>
        <v>e158</v>
      </c>
      <c r="L180" s="187" t="str">
        <f t="shared" si="16"/>
        <v>Fonds d’établissement et de développement/capital</v>
      </c>
      <c r="N180" s="8" t="s">
        <v>192</v>
      </c>
      <c r="O180" s="40" t="s">
        <v>426</v>
      </c>
    </row>
    <row r="181" spans="1:18">
      <c r="A181" s="84" t="s">
        <v>198</v>
      </c>
      <c r="B181" t="s">
        <v>818</v>
      </c>
      <c r="D181" t="s">
        <v>426</v>
      </c>
      <c r="H181" s="137">
        <f t="shared" si="12"/>
        <v>3</v>
      </c>
      <c r="J181" s="63" t="s">
        <v>85</v>
      </c>
      <c r="K181" s="138" t="str">
        <f t="shared" si="15"/>
        <v>e217</v>
      </c>
      <c r="L181" s="187" t="str">
        <f t="shared" si="16"/>
        <v>Primes liées au capital social</v>
      </c>
      <c r="N181" s="8" t="s">
        <v>192</v>
      </c>
      <c r="O181" s="40" t="s">
        <v>426</v>
      </c>
    </row>
    <row r="182" spans="1:18">
      <c r="A182" s="84" t="s">
        <v>197</v>
      </c>
      <c r="B182" t="s">
        <v>819</v>
      </c>
      <c r="D182" t="s">
        <v>426</v>
      </c>
      <c r="H182" s="137">
        <f t="shared" si="12"/>
        <v>3</v>
      </c>
      <c r="J182" s="63" t="s">
        <v>538</v>
      </c>
      <c r="K182" s="138" t="str">
        <f t="shared" si="15"/>
        <v>e146</v>
      </c>
      <c r="L182" s="187" t="str">
        <f t="shared" si="16"/>
        <v>Écarts de réévaluation</v>
      </c>
      <c r="N182" s="8" t="s">
        <v>192</v>
      </c>
      <c r="O182" s="40" t="s">
        <v>426</v>
      </c>
    </row>
    <row r="183" spans="1:18">
      <c r="A183" s="84" t="s">
        <v>536</v>
      </c>
      <c r="B183" t="s">
        <v>1356</v>
      </c>
      <c r="D183" t="s">
        <v>426</v>
      </c>
      <c r="H183" s="137">
        <f t="shared" si="12"/>
        <v>3</v>
      </c>
      <c r="J183" s="63" t="s">
        <v>541</v>
      </c>
      <c r="K183" s="138" t="str">
        <f t="shared" si="15"/>
        <v>e262</v>
      </c>
      <c r="L183" s="187" t="str">
        <f t="shared" si="16"/>
        <v>Réserves</v>
      </c>
      <c r="N183" s="8" t="s">
        <v>192</v>
      </c>
      <c r="O183" s="40" t="s">
        <v>426</v>
      </c>
    </row>
    <row r="184" spans="1:18">
      <c r="A184" s="84" t="s">
        <v>200</v>
      </c>
      <c r="B184" t="s">
        <v>820</v>
      </c>
      <c r="D184" t="s">
        <v>426</v>
      </c>
      <c r="H184" s="137">
        <f t="shared" si="12"/>
        <v>3</v>
      </c>
      <c r="J184" s="63" t="s">
        <v>87</v>
      </c>
      <c r="K184" s="138" t="str">
        <f t="shared" si="15"/>
        <v>e259</v>
      </c>
      <c r="L184" s="187" t="str">
        <f t="shared" si="16"/>
        <v>Report à nouveau</v>
      </c>
      <c r="N184" s="8" t="s">
        <v>192</v>
      </c>
      <c r="O184" s="40" t="s">
        <v>426</v>
      </c>
    </row>
    <row r="185" spans="1:18">
      <c r="A185" s="84" t="s">
        <v>199</v>
      </c>
      <c r="B185" t="s">
        <v>821</v>
      </c>
      <c r="D185" t="s">
        <v>426</v>
      </c>
      <c r="H185" s="137">
        <f t="shared" si="12"/>
        <v>3</v>
      </c>
      <c r="J185" s="63" t="s">
        <v>88</v>
      </c>
      <c r="K185" s="138" t="str">
        <f t="shared" si="15"/>
        <v>e273</v>
      </c>
      <c r="L185" s="187" t="str">
        <f t="shared" si="16"/>
        <v>Résultat de l’exercice</v>
      </c>
      <c r="N185" s="8" t="s">
        <v>192</v>
      </c>
      <c r="O185" s="40" t="s">
        <v>426</v>
      </c>
    </row>
    <row r="186" spans="1:18">
      <c r="A186" s="84" t="s">
        <v>260</v>
      </c>
      <c r="B186" t="s">
        <v>822</v>
      </c>
      <c r="D186" t="s">
        <v>426</v>
      </c>
      <c r="H186" s="137">
        <f t="shared" si="12"/>
        <v>3</v>
      </c>
      <c r="J186" s="62" t="s">
        <v>521</v>
      </c>
      <c r="K186" s="138" t="str">
        <f t="shared" si="15"/>
        <v>e77</v>
      </c>
      <c r="L186" s="186" t="str">
        <f t="shared" si="16"/>
        <v>Autres fonds mutualistes</v>
      </c>
      <c r="M186" s="8" t="s">
        <v>190</v>
      </c>
      <c r="N186" s="8" t="s">
        <v>192</v>
      </c>
      <c r="O186" s="40" t="s">
        <v>426</v>
      </c>
    </row>
    <row r="187" spans="1:18">
      <c r="A187" s="84" t="s">
        <v>279</v>
      </c>
      <c r="B187" t="s">
        <v>823</v>
      </c>
      <c r="D187" t="s">
        <v>426</v>
      </c>
      <c r="H187" s="137">
        <f t="shared" si="12"/>
        <v>3</v>
      </c>
      <c r="J187" s="64" t="s">
        <v>89</v>
      </c>
      <c r="K187" s="138" t="str">
        <f t="shared" si="15"/>
        <v>e160</v>
      </c>
      <c r="L187" s="186" t="str">
        <f t="shared" si="16"/>
        <v>Fonds de dotation avec droit de reprise</v>
      </c>
      <c r="N187" s="8" t="s">
        <v>192</v>
      </c>
      <c r="O187" s="40" t="s">
        <v>426</v>
      </c>
    </row>
    <row r="188" spans="1:18">
      <c r="A188" s="84" t="s">
        <v>280</v>
      </c>
      <c r="B188" t="s">
        <v>824</v>
      </c>
      <c r="D188" t="s">
        <v>426</v>
      </c>
      <c r="H188" s="137">
        <f t="shared" si="12"/>
        <v>3</v>
      </c>
      <c r="J188" s="63" t="s">
        <v>221</v>
      </c>
      <c r="K188" s="138" t="str">
        <f t="shared" si="15"/>
        <v>e290</v>
      </c>
      <c r="L188" s="187" t="str">
        <f t="shared" si="16"/>
        <v>Subventions d'équipement et autres subventions d'investissement</v>
      </c>
      <c r="N188" s="8" t="s">
        <v>192</v>
      </c>
      <c r="O188" s="40" t="s">
        <v>426</v>
      </c>
    </row>
    <row r="189" spans="1:18">
      <c r="A189" s="84" t="s">
        <v>72</v>
      </c>
      <c r="B189" t="s">
        <v>825</v>
      </c>
      <c r="D189" t="s">
        <v>426</v>
      </c>
      <c r="H189" s="137">
        <f t="shared" si="12"/>
        <v>3</v>
      </c>
      <c r="J189" s="66" t="s">
        <v>1647</v>
      </c>
      <c r="K189" s="138" t="str">
        <f t="shared" si="15"/>
        <v>e327</v>
      </c>
      <c r="L189" s="187" t="str">
        <f t="shared" si="16"/>
        <v>Compte de liaison entre actif général et cantons</v>
      </c>
      <c r="N189" s="8" t="s">
        <v>192</v>
      </c>
      <c r="O189" s="40" t="s">
        <v>426</v>
      </c>
    </row>
    <row r="190" spans="1:18">
      <c r="A190" s="84" t="s">
        <v>67</v>
      </c>
      <c r="B190" t="s">
        <v>826</v>
      </c>
      <c r="D190" t="s">
        <v>426</v>
      </c>
      <c r="H190" s="137">
        <f t="shared" si="12"/>
        <v>5</v>
      </c>
      <c r="J190" s="65" t="s">
        <v>16</v>
      </c>
      <c r="K190" s="138" t="str">
        <f t="shared" si="15"/>
        <v>e200</v>
      </c>
      <c r="L190" s="187" t="str">
        <f t="shared" si="16"/>
        <v>Passifs subordonnés</v>
      </c>
      <c r="M190" s="8" t="s">
        <v>190</v>
      </c>
      <c r="N190" s="8" t="s">
        <v>192</v>
      </c>
      <c r="O190" s="40" t="s">
        <v>426</v>
      </c>
    </row>
    <row r="191" spans="1:18">
      <c r="A191" s="84" t="s">
        <v>259</v>
      </c>
      <c r="B191" t="s">
        <v>827</v>
      </c>
      <c r="D191" t="s">
        <v>426</v>
      </c>
      <c r="H191" s="137">
        <f t="shared" si="12"/>
        <v>3</v>
      </c>
      <c r="J191" s="46" t="s">
        <v>1645</v>
      </c>
      <c r="K191" s="138" t="str">
        <f t="shared" si="15"/>
        <v>e326</v>
      </c>
      <c r="L191" s="168" t="str">
        <f t="shared" si="16"/>
        <v>Provisions techniques brutes et des opérations en unités de compte</v>
      </c>
      <c r="M191" s="8" t="s">
        <v>190</v>
      </c>
      <c r="N191" s="8" t="s">
        <v>192</v>
      </c>
      <c r="O191" s="40" t="s">
        <v>426</v>
      </c>
    </row>
    <row r="192" spans="1:18">
      <c r="A192" s="84" t="s">
        <v>1834</v>
      </c>
      <c r="B192" t="s">
        <v>828</v>
      </c>
      <c r="D192" t="s">
        <v>426</v>
      </c>
      <c r="H192" s="137">
        <f t="shared" si="12"/>
        <v>5</v>
      </c>
      <c r="J192" s="66" t="s">
        <v>20</v>
      </c>
      <c r="K192" s="138" t="str">
        <f t="shared" si="15"/>
        <v>e253</v>
      </c>
      <c r="L192" s="187" t="str">
        <f t="shared" si="16"/>
        <v>Provisions techniques brutes</v>
      </c>
      <c r="N192" s="8" t="s">
        <v>192</v>
      </c>
      <c r="O192" s="40" t="s">
        <v>426</v>
      </c>
    </row>
    <row r="193" spans="1:19">
      <c r="A193" s="84" t="s">
        <v>69</v>
      </c>
      <c r="B193" t="s">
        <v>829</v>
      </c>
      <c r="D193" t="s">
        <v>426</v>
      </c>
      <c r="H193" s="137">
        <f t="shared" si="12"/>
        <v>5</v>
      </c>
      <c r="J193" s="63" t="s">
        <v>1834</v>
      </c>
      <c r="K193" s="138" t="str">
        <f t="shared" si="15"/>
        <v>e241</v>
      </c>
      <c r="L193" s="187" t="str">
        <f t="shared" si="16"/>
        <v>Provisions pour cotisations/primes non acquises</v>
      </c>
      <c r="N193" s="8" t="s">
        <v>192</v>
      </c>
      <c r="O193" s="40" t="s">
        <v>426</v>
      </c>
    </row>
    <row r="194" spans="1:19">
      <c r="A194" s="84" t="s">
        <v>254</v>
      </c>
      <c r="B194" t="s">
        <v>830</v>
      </c>
      <c r="D194" t="s">
        <v>426</v>
      </c>
      <c r="H194" s="137">
        <f t="shared" ref="H194:H257" si="17">COUNTIF(J:J,A194)</f>
        <v>3</v>
      </c>
      <c r="J194" s="63" t="s">
        <v>67</v>
      </c>
      <c r="K194" s="138" t="str">
        <f t="shared" si="15"/>
        <v>e239</v>
      </c>
      <c r="L194" s="187" t="str">
        <f t="shared" si="16"/>
        <v>Provisions d’assurance vie</v>
      </c>
      <c r="M194" s="8" t="s">
        <v>190</v>
      </c>
      <c r="N194" s="8" t="s">
        <v>192</v>
      </c>
      <c r="O194" s="40" t="s">
        <v>426</v>
      </c>
    </row>
    <row r="195" spans="1:19">
      <c r="A195" s="84" t="s">
        <v>255</v>
      </c>
      <c r="B195" t="s">
        <v>831</v>
      </c>
      <c r="D195" t="s">
        <v>426</v>
      </c>
      <c r="H195" s="137">
        <f t="shared" si="17"/>
        <v>3</v>
      </c>
      <c r="J195" s="68" t="s">
        <v>195</v>
      </c>
      <c r="K195" s="138" t="str">
        <f t="shared" si="15"/>
        <v>e228</v>
      </c>
      <c r="L195" s="187" t="str">
        <f t="shared" si="16"/>
        <v>Provision mathématique</v>
      </c>
      <c r="M195" s="8" t="s">
        <v>190</v>
      </c>
      <c r="N195" s="8" t="s">
        <v>192</v>
      </c>
      <c r="O195" s="40" t="s">
        <v>426</v>
      </c>
    </row>
    <row r="196" spans="1:19">
      <c r="A196" s="84" t="s">
        <v>257</v>
      </c>
      <c r="B196" t="s">
        <v>832</v>
      </c>
      <c r="D196" t="s">
        <v>426</v>
      </c>
      <c r="H196" s="137">
        <f t="shared" si="17"/>
        <v>3</v>
      </c>
      <c r="J196" s="70" t="s">
        <v>1632</v>
      </c>
      <c r="K196" s="138" t="str">
        <f t="shared" si="15"/>
        <v>e319</v>
      </c>
      <c r="L196" s="168" t="str">
        <f t="shared" si="16"/>
        <v>Provision mathématique décès</v>
      </c>
      <c r="N196" s="8" t="s">
        <v>192</v>
      </c>
      <c r="O196" s="40" t="s">
        <v>426</v>
      </c>
    </row>
    <row r="197" spans="1:19">
      <c r="A197" s="84" t="s">
        <v>258</v>
      </c>
      <c r="B197" t="s">
        <v>833</v>
      </c>
      <c r="D197" t="s">
        <v>426</v>
      </c>
      <c r="H197" s="137">
        <f t="shared" si="17"/>
        <v>3</v>
      </c>
      <c r="J197" s="70" t="s">
        <v>1631</v>
      </c>
      <c r="K197" s="138" t="str">
        <f t="shared" si="15"/>
        <v>e320</v>
      </c>
      <c r="L197" s="168" t="str">
        <f t="shared" si="16"/>
        <v>Provision mathématique rentes en cours de constitution</v>
      </c>
      <c r="N197" s="8" t="s">
        <v>192</v>
      </c>
      <c r="O197" s="40" t="s">
        <v>426</v>
      </c>
    </row>
    <row r="198" spans="1:19">
      <c r="A198" s="84" t="s">
        <v>256</v>
      </c>
      <c r="B198" t="s">
        <v>834</v>
      </c>
      <c r="D198" t="s">
        <v>426</v>
      </c>
      <c r="H198" s="137">
        <f t="shared" si="17"/>
        <v>3</v>
      </c>
      <c r="J198" s="103" t="s">
        <v>1633</v>
      </c>
      <c r="K198" s="138" t="str">
        <f t="shared" si="15"/>
        <v>e321</v>
      </c>
      <c r="L198" s="187" t="str">
        <f t="shared" si="16"/>
        <v>Provision mathématique rentes en service</v>
      </c>
      <c r="N198" s="8" t="s">
        <v>192</v>
      </c>
      <c r="O198" s="40" t="s">
        <v>426</v>
      </c>
    </row>
    <row r="199" spans="1:19">
      <c r="A199" s="84" t="s">
        <v>1149</v>
      </c>
      <c r="B199" t="s">
        <v>835</v>
      </c>
      <c r="D199" t="s">
        <v>426</v>
      </c>
      <c r="H199" s="137">
        <f t="shared" si="17"/>
        <v>5</v>
      </c>
      <c r="J199" s="103" t="s">
        <v>1634</v>
      </c>
      <c r="K199" s="138" t="str">
        <f t="shared" si="15"/>
        <v>e322</v>
      </c>
      <c r="L199" s="187" t="str">
        <f t="shared" si="16"/>
        <v>Autres provisions mathématiques</v>
      </c>
      <c r="N199" s="8" t="s">
        <v>192</v>
      </c>
      <c r="O199" s="40" t="s">
        <v>426</v>
      </c>
    </row>
    <row r="200" spans="1:19">
      <c r="A200" s="84" t="s">
        <v>252</v>
      </c>
      <c r="B200" t="s">
        <v>836</v>
      </c>
      <c r="D200" t="s">
        <v>426</v>
      </c>
      <c r="H200" s="137">
        <f t="shared" si="17"/>
        <v>3</v>
      </c>
      <c r="J200" s="68" t="s">
        <v>196</v>
      </c>
      <c r="K200" s="138" t="str">
        <f t="shared" si="15"/>
        <v>e227</v>
      </c>
      <c r="L200" s="187" t="str">
        <f t="shared" si="16"/>
        <v>Provision de gestion</v>
      </c>
      <c r="N200" s="8" t="s">
        <v>192</v>
      </c>
      <c r="O200" s="40" t="s">
        <v>426</v>
      </c>
    </row>
    <row r="201" spans="1:19">
      <c r="A201" s="84" t="s">
        <v>68</v>
      </c>
      <c r="B201" t="s">
        <v>837</v>
      </c>
      <c r="D201" t="s">
        <v>426</v>
      </c>
      <c r="H201" s="137">
        <f t="shared" si="17"/>
        <v>5</v>
      </c>
      <c r="J201" s="68" t="s">
        <v>197</v>
      </c>
      <c r="K201" s="138" t="str">
        <f t="shared" si="15"/>
        <v>e231</v>
      </c>
      <c r="L201" s="187" t="str">
        <f t="shared" si="16"/>
        <v>Provision pour frais d'acquisition reportés</v>
      </c>
      <c r="N201" s="8" t="s">
        <v>192</v>
      </c>
      <c r="O201" s="40" t="s">
        <v>426</v>
      </c>
    </row>
    <row r="202" spans="1:19">
      <c r="A202" s="84" t="s">
        <v>1838</v>
      </c>
      <c r="B202" t="s">
        <v>838</v>
      </c>
      <c r="D202" t="s">
        <v>426</v>
      </c>
      <c r="H202" s="137">
        <f t="shared" si="17"/>
        <v>3</v>
      </c>
      <c r="J202" s="68" t="s">
        <v>279</v>
      </c>
      <c r="K202" s="138" t="str">
        <f t="shared" si="15"/>
        <v>e236</v>
      </c>
      <c r="L202" s="187" t="str">
        <f t="shared" si="16"/>
        <v>Provision technique spéciale</v>
      </c>
      <c r="M202" s="139"/>
      <c r="N202" s="139" t="s">
        <v>192</v>
      </c>
      <c r="O202" s="143" t="s">
        <v>426</v>
      </c>
      <c r="P202" s="137"/>
      <c r="Q202" s="137"/>
      <c r="R202" s="137"/>
      <c r="S202" s="137"/>
    </row>
    <row r="203" spans="1:19">
      <c r="A203" s="84" t="s">
        <v>251</v>
      </c>
      <c r="B203" t="s">
        <v>839</v>
      </c>
      <c r="D203" t="s">
        <v>426</v>
      </c>
      <c r="H203" s="137">
        <f t="shared" si="17"/>
        <v>3</v>
      </c>
      <c r="J203" s="68" t="s">
        <v>280</v>
      </c>
      <c r="K203" s="138" t="str">
        <f t="shared" si="15"/>
        <v>e237</v>
      </c>
      <c r="L203" s="187" t="str">
        <f t="shared" si="16"/>
        <v>Provision technique spéciale complémentaire</v>
      </c>
      <c r="M203" s="139"/>
      <c r="N203" s="139" t="s">
        <v>192</v>
      </c>
      <c r="O203" s="143" t="s">
        <v>426</v>
      </c>
      <c r="P203" s="137"/>
      <c r="Q203" s="137"/>
      <c r="R203" s="137"/>
      <c r="S203" s="137"/>
    </row>
    <row r="204" spans="1:19">
      <c r="A204" s="84" t="s">
        <v>20</v>
      </c>
      <c r="B204" t="s">
        <v>840</v>
      </c>
      <c r="D204" t="s">
        <v>426</v>
      </c>
      <c r="H204" s="137">
        <f t="shared" si="17"/>
        <v>5</v>
      </c>
      <c r="J204" s="63" t="s">
        <v>68</v>
      </c>
      <c r="K204" s="138" t="str">
        <f t="shared" si="15"/>
        <v>e250</v>
      </c>
      <c r="L204" s="187" t="str">
        <f t="shared" si="16"/>
        <v>Provisions pour sinistres</v>
      </c>
      <c r="N204" s="8" t="s">
        <v>192</v>
      </c>
      <c r="O204" s="40" t="s">
        <v>426</v>
      </c>
    </row>
    <row r="205" spans="1:19">
      <c r="A205" s="84" t="s">
        <v>1150</v>
      </c>
      <c r="B205" t="s">
        <v>841</v>
      </c>
      <c r="D205" t="s">
        <v>426</v>
      </c>
      <c r="H205" s="137">
        <f t="shared" si="17"/>
        <v>5</v>
      </c>
      <c r="J205" s="104" t="s">
        <v>1838</v>
      </c>
      <c r="K205" s="138" t="str">
        <f t="shared" si="15"/>
        <v>e251</v>
      </c>
      <c r="L205" s="184" t="str">
        <f t="shared" si="16"/>
        <v>Provisions pour sinistres [hors prévisions de recours à encaisser]</v>
      </c>
      <c r="N205" s="8" t="s">
        <v>192</v>
      </c>
      <c r="O205" s="40" t="s">
        <v>426</v>
      </c>
    </row>
    <row r="206" spans="1:19">
      <c r="A206" s="84" t="s">
        <v>274</v>
      </c>
      <c r="B206" t="s">
        <v>842</v>
      </c>
      <c r="D206" t="s">
        <v>426</v>
      </c>
      <c r="H206" s="137">
        <f t="shared" si="17"/>
        <v>2</v>
      </c>
      <c r="J206" s="104" t="s">
        <v>328</v>
      </c>
      <c r="K206" s="138" t="str">
        <f t="shared" si="15"/>
        <v>e213</v>
      </c>
      <c r="L206" s="184" t="str">
        <f t="shared" si="16"/>
        <v>Prévisions de recours à encaisser</v>
      </c>
      <c r="N206" s="8" t="s">
        <v>191</v>
      </c>
      <c r="O206" s="40" t="s">
        <v>426</v>
      </c>
    </row>
    <row r="207" spans="1:19">
      <c r="A207" s="84" t="s">
        <v>1846</v>
      </c>
      <c r="B207" t="s">
        <v>843</v>
      </c>
      <c r="D207" t="s">
        <v>426</v>
      </c>
      <c r="H207" s="137">
        <f t="shared" si="17"/>
        <v>2</v>
      </c>
      <c r="J207" s="67" t="s">
        <v>1149</v>
      </c>
      <c r="K207" s="138" t="str">
        <f t="shared" si="15"/>
        <v>e248</v>
      </c>
      <c r="L207" s="129" t="str">
        <f t="shared" si="16"/>
        <v>Provisions pour participation aux excédents et ristournes</v>
      </c>
      <c r="N207" s="8" t="s">
        <v>192</v>
      </c>
      <c r="O207" s="40" t="s">
        <v>426</v>
      </c>
    </row>
    <row r="208" spans="1:19">
      <c r="A208" s="84" t="s">
        <v>296</v>
      </c>
      <c r="B208" t="s">
        <v>844</v>
      </c>
      <c r="D208" t="s">
        <v>426</v>
      </c>
      <c r="H208" s="137">
        <f t="shared" si="17"/>
        <v>2</v>
      </c>
      <c r="J208" s="63" t="s">
        <v>69</v>
      </c>
      <c r="K208" s="138" t="str">
        <f t="shared" si="15"/>
        <v>e242</v>
      </c>
      <c r="L208" s="187" t="str">
        <f t="shared" si="16"/>
        <v>Provisions pour égalisation</v>
      </c>
      <c r="N208" s="8" t="s">
        <v>192</v>
      </c>
      <c r="O208" s="40" t="s">
        <v>426</v>
      </c>
    </row>
    <row r="209" spans="1:15">
      <c r="A209" s="84" t="s">
        <v>275</v>
      </c>
      <c r="B209" t="s">
        <v>845</v>
      </c>
      <c r="D209" t="s">
        <v>426</v>
      </c>
      <c r="H209" s="137">
        <f t="shared" si="17"/>
        <v>2</v>
      </c>
      <c r="J209" s="63" t="s">
        <v>70</v>
      </c>
      <c r="K209" s="138" t="str">
        <f t="shared" ref="K209:K240" si="18">VLOOKUP(J209,A:B,2,FALSE)</f>
        <v>e93</v>
      </c>
      <c r="L209" s="187" t="str">
        <f t="shared" ref="L209:L240" si="19">J209</f>
        <v>Autres provisions techniques</v>
      </c>
      <c r="M209" s="8" t="s">
        <v>190</v>
      </c>
      <c r="N209" s="8" t="s">
        <v>192</v>
      </c>
      <c r="O209" s="40" t="s">
        <v>426</v>
      </c>
    </row>
    <row r="210" spans="1:15">
      <c r="A210" s="84" t="s">
        <v>87</v>
      </c>
      <c r="B210" t="s">
        <v>846</v>
      </c>
      <c r="D210" t="s">
        <v>426</v>
      </c>
      <c r="H210" s="137">
        <f t="shared" si="17"/>
        <v>4</v>
      </c>
      <c r="J210" s="68" t="s">
        <v>198</v>
      </c>
      <c r="K210" s="138" t="str">
        <f t="shared" si="18"/>
        <v>e230</v>
      </c>
      <c r="L210" s="187" t="str">
        <f t="shared" si="19"/>
        <v>Provision pour aléas financiers</v>
      </c>
      <c r="N210" s="8" t="s">
        <v>192</v>
      </c>
      <c r="O210" s="40" t="s">
        <v>426</v>
      </c>
    </row>
    <row r="211" spans="1:15">
      <c r="A211" s="84" t="s">
        <v>270</v>
      </c>
      <c r="B211" t="s">
        <v>847</v>
      </c>
      <c r="D211" t="s">
        <v>426</v>
      </c>
      <c r="H211" s="137">
        <f t="shared" si="17"/>
        <v>3</v>
      </c>
      <c r="J211" s="68" t="s">
        <v>199</v>
      </c>
      <c r="K211" s="138" t="str">
        <f t="shared" si="18"/>
        <v>e234</v>
      </c>
      <c r="L211" s="187" t="str">
        <f t="shared" si="19"/>
        <v>Provision pour risques en cours</v>
      </c>
      <c r="N211" s="8" t="s">
        <v>192</v>
      </c>
      <c r="O211" s="40" t="s">
        <v>426</v>
      </c>
    </row>
    <row r="212" spans="1:15">
      <c r="A212" s="84" t="s">
        <v>1176</v>
      </c>
      <c r="B212" t="s">
        <v>848</v>
      </c>
      <c r="D212" t="s">
        <v>426</v>
      </c>
      <c r="H212" s="137">
        <f t="shared" si="17"/>
        <v>2</v>
      </c>
      <c r="J212" s="105" t="s">
        <v>200</v>
      </c>
      <c r="K212" s="138" t="str">
        <f t="shared" si="18"/>
        <v>e233</v>
      </c>
      <c r="L212" s="129" t="str">
        <f t="shared" si="19"/>
        <v>Provision pour risques croissants</v>
      </c>
      <c r="N212" s="8" t="s">
        <v>192</v>
      </c>
      <c r="O212" s="40" t="s">
        <v>426</v>
      </c>
    </row>
    <row r="213" spans="1:15">
      <c r="A213" s="84" t="s">
        <v>541</v>
      </c>
      <c r="B213" t="s">
        <v>849</v>
      </c>
      <c r="D213" t="s">
        <v>426</v>
      </c>
      <c r="H213" s="137">
        <f t="shared" si="17"/>
        <v>4</v>
      </c>
      <c r="J213" s="68" t="s">
        <v>201</v>
      </c>
      <c r="K213" s="138" t="str">
        <f t="shared" si="18"/>
        <v>e229</v>
      </c>
      <c r="L213" s="187" t="str">
        <f t="shared" si="19"/>
        <v>Provision mathématique des rentes</v>
      </c>
      <c r="N213" s="8" t="s">
        <v>192</v>
      </c>
      <c r="O213" s="40" t="s">
        <v>426</v>
      </c>
    </row>
    <row r="214" spans="1:15">
      <c r="A214" s="84" t="s">
        <v>1390</v>
      </c>
      <c r="B214" t="s">
        <v>850</v>
      </c>
      <c r="D214" t="s">
        <v>426</v>
      </c>
      <c r="H214" s="137">
        <f t="shared" si="17"/>
        <v>1</v>
      </c>
      <c r="J214" s="68" t="s">
        <v>202</v>
      </c>
      <c r="K214" s="138" t="str">
        <f t="shared" si="18"/>
        <v>e225</v>
      </c>
      <c r="L214" s="187" t="str">
        <f t="shared" si="19"/>
        <v>Provision de diversification</v>
      </c>
      <c r="N214" s="8" t="s">
        <v>192</v>
      </c>
      <c r="O214" s="40" t="s">
        <v>426</v>
      </c>
    </row>
    <row r="215" spans="1:15">
      <c r="A215" s="84" t="s">
        <v>217</v>
      </c>
      <c r="B215" t="s">
        <v>851</v>
      </c>
      <c r="D215" t="s">
        <v>426</v>
      </c>
      <c r="H215" s="137">
        <f t="shared" si="17"/>
        <v>1</v>
      </c>
      <c r="J215" s="68" t="s">
        <v>1443</v>
      </c>
      <c r="K215" s="138" t="str">
        <f t="shared" si="18"/>
        <v>e226</v>
      </c>
      <c r="L215" s="187" t="str">
        <f t="shared" si="19"/>
        <v>Provision collective de diversification différée</v>
      </c>
      <c r="N215" s="8" t="s">
        <v>192</v>
      </c>
      <c r="O215" s="40" t="s">
        <v>426</v>
      </c>
    </row>
    <row r="216" spans="1:15">
      <c r="A216" s="84" t="s">
        <v>1392</v>
      </c>
      <c r="B216" t="s">
        <v>852</v>
      </c>
      <c r="D216" t="s">
        <v>426</v>
      </c>
      <c r="H216" s="137">
        <f t="shared" si="17"/>
        <v>1</v>
      </c>
      <c r="J216" s="68" t="s">
        <v>536</v>
      </c>
      <c r="K216" s="138" t="str">
        <f t="shared" si="18"/>
        <v>e232</v>
      </c>
      <c r="L216" s="187" t="str">
        <f t="shared" si="19"/>
        <v>Provision pour risque d'exigibilité</v>
      </c>
      <c r="N216" s="8" t="s">
        <v>192</v>
      </c>
      <c r="O216" s="40" t="s">
        <v>426</v>
      </c>
    </row>
    <row r="217" spans="1:15">
      <c r="A217" s="84" t="s">
        <v>1393</v>
      </c>
      <c r="B217" t="s">
        <v>853</v>
      </c>
      <c r="D217" t="s">
        <v>426</v>
      </c>
      <c r="H217" s="137">
        <f t="shared" si="17"/>
        <v>1</v>
      </c>
      <c r="J217" s="68" t="s">
        <v>1635</v>
      </c>
      <c r="K217" s="138" t="str">
        <f t="shared" si="18"/>
        <v>e323</v>
      </c>
      <c r="L217" s="187" t="str">
        <f t="shared" si="19"/>
        <v>Autres provisions techniques vie relatives aux contrats PERP</v>
      </c>
      <c r="N217" s="8" t="s">
        <v>192</v>
      </c>
      <c r="O217" s="40" t="s">
        <v>426</v>
      </c>
    </row>
    <row r="218" spans="1:15">
      <c r="A218" s="84" t="s">
        <v>218</v>
      </c>
      <c r="B218" t="s">
        <v>854</v>
      </c>
      <c r="D218" t="s">
        <v>426</v>
      </c>
      <c r="H218" s="137">
        <f t="shared" si="17"/>
        <v>1</v>
      </c>
      <c r="J218" s="68" t="s">
        <v>1636</v>
      </c>
      <c r="K218" s="138" t="str">
        <f t="shared" si="18"/>
        <v>e324</v>
      </c>
      <c r="L218" s="187" t="str">
        <f t="shared" si="19"/>
        <v>Engagements envers les institutions de prévoyance ou relatifs aux fonds de placement gérés par l’entreprise</v>
      </c>
      <c r="N218" s="8" t="s">
        <v>192</v>
      </c>
      <c r="O218" s="40" t="s">
        <v>426</v>
      </c>
    </row>
    <row r="219" spans="1:15">
      <c r="A219" s="84" t="s">
        <v>1389</v>
      </c>
      <c r="B219" t="s">
        <v>855</v>
      </c>
      <c r="D219" t="s">
        <v>426</v>
      </c>
      <c r="H219" s="137">
        <f t="shared" si="17"/>
        <v>1</v>
      </c>
      <c r="J219" s="68" t="s">
        <v>1637</v>
      </c>
      <c r="K219" s="138" t="str">
        <f t="shared" si="18"/>
        <v>e325</v>
      </c>
      <c r="L219" s="187" t="str">
        <f t="shared" si="19"/>
        <v>Dotations à la provision pour risque d’exigibilité restant à constater</v>
      </c>
      <c r="N219" s="8" t="s">
        <v>192</v>
      </c>
      <c r="O219" s="40" t="s">
        <v>426</v>
      </c>
    </row>
    <row r="220" spans="1:15">
      <c r="A220" s="84" t="s">
        <v>1391</v>
      </c>
      <c r="B220" t="s">
        <v>856</v>
      </c>
      <c r="D220" t="s">
        <v>426</v>
      </c>
      <c r="H220" s="137">
        <f t="shared" si="17"/>
        <v>1</v>
      </c>
      <c r="J220" s="66" t="s">
        <v>1150</v>
      </c>
      <c r="K220" s="138" t="str">
        <f t="shared" si="18"/>
        <v>e254</v>
      </c>
      <c r="L220" s="187" t="str">
        <f t="shared" si="19"/>
        <v>Provisions techniques des opérations en unités de compte</v>
      </c>
      <c r="M220" s="8" t="s">
        <v>190</v>
      </c>
      <c r="N220" s="8" t="s">
        <v>192</v>
      </c>
      <c r="O220" s="40" t="s">
        <v>426</v>
      </c>
    </row>
    <row r="221" spans="1:15">
      <c r="A221" s="84" t="s">
        <v>1388</v>
      </c>
      <c r="B221" t="s">
        <v>857</v>
      </c>
      <c r="D221" t="s">
        <v>426</v>
      </c>
      <c r="H221" s="137">
        <f t="shared" si="17"/>
        <v>1</v>
      </c>
      <c r="J221" s="65" t="s">
        <v>90</v>
      </c>
      <c r="K221" s="138" t="str">
        <f t="shared" si="18"/>
        <v>e154</v>
      </c>
      <c r="L221" s="187" t="str">
        <f t="shared" si="19"/>
        <v>Engagements techniques sur opérations données en substitution</v>
      </c>
      <c r="N221" s="8" t="s">
        <v>192</v>
      </c>
      <c r="O221" s="40" t="s">
        <v>426</v>
      </c>
    </row>
    <row r="222" spans="1:15">
      <c r="A222" s="84" t="s">
        <v>1248</v>
      </c>
      <c r="B222" t="s">
        <v>858</v>
      </c>
      <c r="D222" t="s">
        <v>426</v>
      </c>
      <c r="H222" s="137">
        <f t="shared" si="17"/>
        <v>1</v>
      </c>
      <c r="J222" s="65" t="s">
        <v>72</v>
      </c>
      <c r="K222" s="138" t="str">
        <f t="shared" si="18"/>
        <v>e238</v>
      </c>
      <c r="L222" s="187" t="str">
        <f t="shared" si="19"/>
        <v>Provisions (passifs non techniques)</v>
      </c>
      <c r="M222" s="8" t="s">
        <v>190</v>
      </c>
      <c r="N222" s="8" t="s">
        <v>192</v>
      </c>
      <c r="O222" s="40" t="s">
        <v>426</v>
      </c>
    </row>
    <row r="223" spans="1:15">
      <c r="A223" s="84" t="s">
        <v>219</v>
      </c>
      <c r="B223" t="s">
        <v>859</v>
      </c>
      <c r="D223" t="s">
        <v>426</v>
      </c>
      <c r="H223" s="137">
        <f t="shared" si="17"/>
        <v>1</v>
      </c>
      <c r="J223" s="66" t="s">
        <v>251</v>
      </c>
      <c r="K223" s="138" t="str">
        <f t="shared" si="18"/>
        <v>e252</v>
      </c>
      <c r="L223" s="187" t="str">
        <f t="shared" si="19"/>
        <v>Provisions réglementées</v>
      </c>
      <c r="N223" s="8" t="s">
        <v>192</v>
      </c>
      <c r="O223" s="40" t="s">
        <v>426</v>
      </c>
    </row>
    <row r="224" spans="1:15">
      <c r="A224" s="84" t="s">
        <v>88</v>
      </c>
      <c r="B224" t="s">
        <v>860</v>
      </c>
      <c r="D224" t="s">
        <v>426</v>
      </c>
      <c r="H224" s="137">
        <f t="shared" si="17"/>
        <v>3</v>
      </c>
      <c r="J224" s="66" t="s">
        <v>252</v>
      </c>
      <c r="K224" s="138" t="str">
        <f t="shared" si="18"/>
        <v>e249</v>
      </c>
      <c r="L224" s="187" t="str">
        <f t="shared" si="19"/>
        <v>Provisions pour risques et charges</v>
      </c>
      <c r="M224" s="8" t="s">
        <v>190</v>
      </c>
      <c r="N224" s="8" t="s">
        <v>192</v>
      </c>
      <c r="O224" s="40" t="s">
        <v>426</v>
      </c>
    </row>
    <row r="225" spans="1:15">
      <c r="A225" s="84" t="s">
        <v>220</v>
      </c>
      <c r="B225" t="s">
        <v>861</v>
      </c>
      <c r="D225" t="s">
        <v>426</v>
      </c>
      <c r="H225" s="137">
        <f t="shared" si="17"/>
        <v>1</v>
      </c>
      <c r="J225" s="63" t="s">
        <v>253</v>
      </c>
      <c r="K225" s="138" t="str">
        <f t="shared" si="18"/>
        <v>e153</v>
      </c>
      <c r="L225" s="187" t="str">
        <f t="shared" si="19"/>
        <v>Engagements de retraite et avantages similaires</v>
      </c>
      <c r="N225" s="8" t="s">
        <v>192</v>
      </c>
      <c r="O225" s="40" t="s">
        <v>426</v>
      </c>
    </row>
    <row r="226" spans="1:15">
      <c r="A226" s="84" t="s">
        <v>21</v>
      </c>
      <c r="B226" t="s">
        <v>862</v>
      </c>
      <c r="D226" t="s">
        <v>426</v>
      </c>
      <c r="H226" s="137">
        <f t="shared" si="17"/>
        <v>1</v>
      </c>
      <c r="J226" s="63" t="s">
        <v>254</v>
      </c>
      <c r="K226" s="138" t="str">
        <f t="shared" si="18"/>
        <v>e243</v>
      </c>
      <c r="L226" s="187" t="str">
        <f t="shared" si="19"/>
        <v>Provisions pour impôts et taxes</v>
      </c>
      <c r="N226" s="8" t="s">
        <v>192</v>
      </c>
      <c r="O226" s="40" t="s">
        <v>426</v>
      </c>
    </row>
    <row r="227" spans="1:15">
      <c r="A227" s="84" t="s">
        <v>1142</v>
      </c>
      <c r="B227" t="s">
        <v>863</v>
      </c>
      <c r="D227" t="s">
        <v>426</v>
      </c>
      <c r="H227" s="137">
        <f t="shared" si="17"/>
        <v>1</v>
      </c>
      <c r="J227" s="63" t="s">
        <v>255</v>
      </c>
      <c r="K227" s="138" t="str">
        <f t="shared" si="18"/>
        <v>e244</v>
      </c>
      <c r="L227" s="187" t="str">
        <f t="shared" si="19"/>
        <v>Provisions pour litiges</v>
      </c>
      <c r="M227" s="8" t="s">
        <v>190</v>
      </c>
      <c r="N227" s="8" t="s">
        <v>192</v>
      </c>
      <c r="O227" s="40" t="s">
        <v>426</v>
      </c>
    </row>
    <row r="228" spans="1:15">
      <c r="A228" s="84" t="s">
        <v>22</v>
      </c>
      <c r="B228" t="s">
        <v>864</v>
      </c>
      <c r="D228" t="s">
        <v>426</v>
      </c>
      <c r="H228" s="137">
        <f t="shared" si="17"/>
        <v>1</v>
      </c>
      <c r="J228" s="68" t="s">
        <v>256</v>
      </c>
      <c r="K228" s="138" t="str">
        <f t="shared" si="18"/>
        <v>e247</v>
      </c>
      <c r="L228" s="187" t="str">
        <f t="shared" si="19"/>
        <v>Provisions pour litiges salariés</v>
      </c>
      <c r="N228" s="8" t="s">
        <v>192</v>
      </c>
      <c r="O228" s="40" t="s">
        <v>426</v>
      </c>
    </row>
    <row r="229" spans="1:15">
      <c r="A229" s="84" t="s">
        <v>103</v>
      </c>
      <c r="B229" t="s">
        <v>865</v>
      </c>
      <c r="D229" t="s">
        <v>426</v>
      </c>
      <c r="H229" s="137">
        <f t="shared" si="17"/>
        <v>2</v>
      </c>
      <c r="J229" s="68" t="s">
        <v>257</v>
      </c>
      <c r="K229" s="138" t="str">
        <f t="shared" si="18"/>
        <v>e245</v>
      </c>
      <c r="L229" s="187" t="str">
        <f t="shared" si="19"/>
        <v>Provisions pour litiges assurés</v>
      </c>
      <c r="N229" s="8" t="s">
        <v>192</v>
      </c>
      <c r="O229" s="40" t="s">
        <v>426</v>
      </c>
    </row>
    <row r="230" spans="1:15">
      <c r="A230" s="84" t="s">
        <v>298</v>
      </c>
      <c r="B230" t="s">
        <v>866</v>
      </c>
      <c r="D230" t="s">
        <v>426</v>
      </c>
      <c r="H230" s="137">
        <f t="shared" si="17"/>
        <v>2</v>
      </c>
      <c r="J230" s="68" t="s">
        <v>258</v>
      </c>
      <c r="K230" s="138" t="str">
        <f t="shared" si="18"/>
        <v>e246</v>
      </c>
      <c r="L230" s="187" t="str">
        <f t="shared" si="19"/>
        <v>Provisions pour litiges avec des intermédiaires</v>
      </c>
      <c r="N230" s="8" t="s">
        <v>192</v>
      </c>
      <c r="O230" s="40" t="s">
        <v>426</v>
      </c>
    </row>
    <row r="231" spans="1:15">
      <c r="A231" s="84" t="s">
        <v>1688</v>
      </c>
      <c r="B231" t="s">
        <v>867</v>
      </c>
      <c r="D231" t="s">
        <v>426</v>
      </c>
      <c r="H231" s="137">
        <f t="shared" si="17"/>
        <v>1</v>
      </c>
      <c r="J231" s="68" t="s">
        <v>259</v>
      </c>
      <c r="K231" s="138" t="str">
        <f t="shared" si="18"/>
        <v>e240</v>
      </c>
      <c r="L231" s="187" t="str">
        <f t="shared" si="19"/>
        <v>Provisions pour autres litiges</v>
      </c>
      <c r="N231" s="8" t="s">
        <v>192</v>
      </c>
      <c r="O231" s="40" t="s">
        <v>426</v>
      </c>
    </row>
    <row r="232" spans="1:15">
      <c r="A232" s="84" t="s">
        <v>271</v>
      </c>
      <c r="B232" t="s">
        <v>868</v>
      </c>
      <c r="D232" t="s">
        <v>426</v>
      </c>
      <c r="H232" s="137">
        <f t="shared" si="17"/>
        <v>2</v>
      </c>
      <c r="J232" s="63" t="s">
        <v>260</v>
      </c>
      <c r="K232" s="138" t="str">
        <f t="shared" si="18"/>
        <v>e235</v>
      </c>
      <c r="L232" s="187" t="str">
        <f t="shared" si="19"/>
        <v>Provision sur produits dérivés</v>
      </c>
      <c r="N232" s="8" t="s">
        <v>192</v>
      </c>
      <c r="O232" s="40" t="s">
        <v>426</v>
      </c>
    </row>
    <row r="233" spans="1:15">
      <c r="A233" s="84" t="s">
        <v>295</v>
      </c>
      <c r="B233" t="s">
        <v>869</v>
      </c>
      <c r="D233" t="s">
        <v>426</v>
      </c>
      <c r="H233" s="137">
        <f t="shared" si="17"/>
        <v>2</v>
      </c>
      <c r="J233" s="63" t="s">
        <v>261</v>
      </c>
      <c r="K233" s="138" t="str">
        <f t="shared" si="18"/>
        <v>e92</v>
      </c>
      <c r="L233" s="187" t="str">
        <f t="shared" si="19"/>
        <v>Autres provisions pour risques</v>
      </c>
      <c r="N233" s="8" t="s">
        <v>192</v>
      </c>
      <c r="O233" s="40" t="s">
        <v>426</v>
      </c>
    </row>
    <row r="234" spans="1:15">
      <c r="A234" s="84" t="s">
        <v>615</v>
      </c>
      <c r="B234" t="s">
        <v>870</v>
      </c>
      <c r="D234" t="s">
        <v>426</v>
      </c>
      <c r="H234" s="137">
        <f t="shared" si="17"/>
        <v>1</v>
      </c>
      <c r="J234" s="63" t="s">
        <v>262</v>
      </c>
      <c r="K234" s="138" t="str">
        <f t="shared" si="18"/>
        <v>e91</v>
      </c>
      <c r="L234" s="187" t="str">
        <f t="shared" si="19"/>
        <v>Autres provisions pour charges</v>
      </c>
      <c r="N234" s="8" t="s">
        <v>192</v>
      </c>
      <c r="O234" s="40" t="s">
        <v>426</v>
      </c>
    </row>
    <row r="235" spans="1:15">
      <c r="A235" s="84" t="s">
        <v>614</v>
      </c>
      <c r="B235" t="s">
        <v>871</v>
      </c>
      <c r="D235" t="s">
        <v>426</v>
      </c>
      <c r="H235" s="137">
        <f t="shared" si="17"/>
        <v>1</v>
      </c>
      <c r="J235" s="65" t="s">
        <v>91</v>
      </c>
      <c r="K235" s="138" t="str">
        <f t="shared" si="18"/>
        <v>e141</v>
      </c>
      <c r="L235" s="187" t="str">
        <f t="shared" si="19"/>
        <v>Dettes pour dépôts en espèces reçus des réassureurs</v>
      </c>
      <c r="N235" s="8" t="s">
        <v>192</v>
      </c>
      <c r="O235" s="40" t="s">
        <v>426</v>
      </c>
    </row>
    <row r="236" spans="1:15">
      <c r="A236" s="84" t="s">
        <v>619</v>
      </c>
      <c r="B236" t="s">
        <v>872</v>
      </c>
      <c r="D236" t="s">
        <v>426</v>
      </c>
      <c r="H236" s="137">
        <f t="shared" si="17"/>
        <v>1</v>
      </c>
      <c r="J236" s="65" t="s">
        <v>92</v>
      </c>
      <c r="K236" s="138" t="str">
        <f t="shared" si="18"/>
        <v>e137</v>
      </c>
      <c r="L236" s="187" t="str">
        <f t="shared" si="19"/>
        <v>Dettes</v>
      </c>
      <c r="M236" s="8" t="s">
        <v>190</v>
      </c>
      <c r="N236" s="8" t="s">
        <v>192</v>
      </c>
      <c r="O236" s="40" t="s">
        <v>426</v>
      </c>
    </row>
    <row r="237" spans="1:15">
      <c r="A237" s="84" t="s">
        <v>277</v>
      </c>
      <c r="B237" t="s">
        <v>873</v>
      </c>
      <c r="D237" t="s">
        <v>426</v>
      </c>
      <c r="H237" s="137">
        <f t="shared" si="17"/>
        <v>1</v>
      </c>
      <c r="J237" s="22" t="s">
        <v>1617</v>
      </c>
      <c r="K237" s="138" t="str">
        <f t="shared" si="18"/>
        <v>e316</v>
      </c>
      <c r="L237" s="168" t="str">
        <f t="shared" si="19"/>
        <v>Dettes nées d’opérations directes et d’opérations de réassurance</v>
      </c>
      <c r="M237" s="8" t="s">
        <v>190</v>
      </c>
      <c r="N237" s="8" t="s">
        <v>192</v>
      </c>
      <c r="O237" s="40" t="s">
        <v>426</v>
      </c>
    </row>
    <row r="238" spans="1:15">
      <c r="A238" s="84" t="s">
        <v>616</v>
      </c>
      <c r="B238" t="s">
        <v>1357</v>
      </c>
      <c r="D238" t="s">
        <v>426</v>
      </c>
      <c r="H238" s="137">
        <f t="shared" si="17"/>
        <v>1</v>
      </c>
      <c r="J238" s="63" t="s">
        <v>232</v>
      </c>
      <c r="K238" s="138" t="str">
        <f t="shared" si="18"/>
        <v>e140</v>
      </c>
      <c r="L238" s="187" t="str">
        <f t="shared" si="19"/>
        <v>Dettes nées d’opérations directes et de prise en substitution</v>
      </c>
      <c r="N238" s="8" t="s">
        <v>192</v>
      </c>
      <c r="O238" s="40" t="s">
        <v>426</v>
      </c>
    </row>
    <row r="239" spans="1:15">
      <c r="A239" s="84" t="s">
        <v>1166</v>
      </c>
      <c r="B239" t="s">
        <v>874</v>
      </c>
      <c r="D239" t="s">
        <v>426</v>
      </c>
      <c r="H239" s="137">
        <f t="shared" si="17"/>
        <v>1</v>
      </c>
      <c r="J239" s="63" t="s">
        <v>233</v>
      </c>
      <c r="K239" s="138" t="str">
        <f t="shared" si="18"/>
        <v>e139</v>
      </c>
      <c r="L239" s="187" t="str">
        <f t="shared" si="19"/>
        <v>Dettes nées d’opérations de réassurance et de cession en substitution</v>
      </c>
      <c r="N239" s="8" t="s">
        <v>192</v>
      </c>
      <c r="O239" s="40" t="s">
        <v>426</v>
      </c>
    </row>
    <row r="240" spans="1:15">
      <c r="A240" s="84" t="s">
        <v>620</v>
      </c>
      <c r="B240" t="s">
        <v>875</v>
      </c>
      <c r="D240" t="s">
        <v>426</v>
      </c>
      <c r="H240" s="137">
        <f t="shared" si="17"/>
        <v>1</v>
      </c>
      <c r="J240" s="66" t="s">
        <v>1627</v>
      </c>
      <c r="K240" s="138" t="str">
        <f t="shared" si="18"/>
        <v>e317</v>
      </c>
      <c r="L240" s="187" t="str">
        <f t="shared" si="19"/>
        <v>Autres dettes financières</v>
      </c>
      <c r="M240" s="8" t="s">
        <v>190</v>
      </c>
      <c r="N240" s="8" t="s">
        <v>192</v>
      </c>
      <c r="O240" s="40" t="s">
        <v>426</v>
      </c>
    </row>
    <row r="241" spans="1:15">
      <c r="A241" s="84" t="s">
        <v>221</v>
      </c>
      <c r="B241" t="s">
        <v>876</v>
      </c>
      <c r="D241" t="s">
        <v>426</v>
      </c>
      <c r="H241" s="137">
        <f t="shared" si="17"/>
        <v>4</v>
      </c>
      <c r="J241" s="63" t="s">
        <v>93</v>
      </c>
      <c r="K241" s="138" t="str">
        <f t="shared" ref="K241:K260" si="20">VLOOKUP(J241,A:B,2,FALSE)</f>
        <v>e151</v>
      </c>
      <c r="L241" s="187" t="str">
        <f t="shared" ref="L241:L260" si="21">J241</f>
        <v>Emprunts Obligataires</v>
      </c>
      <c r="N241" s="8" t="s">
        <v>192</v>
      </c>
      <c r="O241" s="40" t="s">
        <v>426</v>
      </c>
    </row>
    <row r="242" spans="1:15">
      <c r="A242" s="84" t="s">
        <v>278</v>
      </c>
      <c r="B242" t="s">
        <v>877</v>
      </c>
      <c r="D242" t="s">
        <v>426</v>
      </c>
      <c r="H242" s="137">
        <f t="shared" si="17"/>
        <v>2</v>
      </c>
      <c r="J242" s="63" t="s">
        <v>94</v>
      </c>
      <c r="K242" s="138" t="str">
        <f t="shared" si="20"/>
        <v>e138</v>
      </c>
      <c r="L242" s="187" t="str">
        <f t="shared" si="21"/>
        <v>Dettes envers des établissements de crédit</v>
      </c>
      <c r="N242" s="8" t="s">
        <v>192</v>
      </c>
      <c r="O242" s="40" t="s">
        <v>426</v>
      </c>
    </row>
    <row r="243" spans="1:15">
      <c r="A243" s="84" t="s">
        <v>41</v>
      </c>
      <c r="B243" t="s">
        <v>878</v>
      </c>
      <c r="D243" t="s">
        <v>426</v>
      </c>
      <c r="H243" s="137">
        <f t="shared" si="17"/>
        <v>2</v>
      </c>
      <c r="J243" s="63" t="s">
        <v>95</v>
      </c>
      <c r="K243" s="138" t="str">
        <f t="shared" si="20"/>
        <v>e298</v>
      </c>
      <c r="L243" s="187" t="str">
        <f t="shared" si="21"/>
        <v>Titres de créance négociables émis</v>
      </c>
      <c r="N243" s="8" t="s">
        <v>192</v>
      </c>
      <c r="O243" s="40" t="s">
        <v>426</v>
      </c>
    </row>
    <row r="244" spans="1:15">
      <c r="A244" s="84" t="s">
        <v>524</v>
      </c>
      <c r="B244" t="s">
        <v>879</v>
      </c>
      <c r="D244" t="s">
        <v>426</v>
      </c>
      <c r="H244" s="137">
        <f t="shared" si="17"/>
        <v>2</v>
      </c>
      <c r="J244" s="63" t="s">
        <v>96</v>
      </c>
      <c r="K244" s="138" t="str">
        <f t="shared" si="20"/>
        <v>e76</v>
      </c>
      <c r="L244" s="187" t="str">
        <f t="shared" si="21"/>
        <v>Autres emprunts, dépôts et cautionnements reçus</v>
      </c>
      <c r="N244" s="8" t="s">
        <v>192</v>
      </c>
      <c r="O244" s="40" t="s">
        <v>426</v>
      </c>
    </row>
    <row r="245" spans="1:15">
      <c r="A245" s="84" t="s">
        <v>1143</v>
      </c>
      <c r="B245" t="s">
        <v>880</v>
      </c>
      <c r="D245" t="s">
        <v>426</v>
      </c>
      <c r="H245" s="137">
        <f t="shared" si="17"/>
        <v>2</v>
      </c>
      <c r="J245" s="66" t="s">
        <v>1628</v>
      </c>
      <c r="K245" s="138" t="str">
        <f t="shared" si="20"/>
        <v>e318</v>
      </c>
      <c r="L245" s="187" t="str">
        <f t="shared" si="21"/>
        <v>Autres dettes non financières</v>
      </c>
      <c r="M245" s="8" t="s">
        <v>190</v>
      </c>
      <c r="N245" s="8" t="s">
        <v>192</v>
      </c>
      <c r="O245" s="40" t="s">
        <v>426</v>
      </c>
    </row>
    <row r="246" spans="1:15">
      <c r="A246" s="84" t="s">
        <v>28</v>
      </c>
      <c r="B246" t="s">
        <v>881</v>
      </c>
      <c r="D246" t="s">
        <v>426</v>
      </c>
      <c r="H246" s="137">
        <f t="shared" si="17"/>
        <v>2</v>
      </c>
      <c r="J246" s="63" t="s">
        <v>71</v>
      </c>
      <c r="K246" s="138" t="str">
        <f t="shared" si="20"/>
        <v>e201</v>
      </c>
      <c r="L246" s="187" t="str">
        <f t="shared" si="21"/>
        <v>Personnel</v>
      </c>
      <c r="N246" s="8" t="s">
        <v>192</v>
      </c>
      <c r="O246" s="40" t="s">
        <v>426</v>
      </c>
    </row>
    <row r="247" spans="1:15">
      <c r="A247" s="84" t="s">
        <v>1240</v>
      </c>
      <c r="B247" t="s">
        <v>882</v>
      </c>
      <c r="D247" t="s">
        <v>426</v>
      </c>
      <c r="H247" s="137">
        <f t="shared" si="17"/>
        <v>2</v>
      </c>
      <c r="J247" s="63" t="s">
        <v>537</v>
      </c>
      <c r="K247" s="138" t="str">
        <f t="shared" si="20"/>
        <v>e156</v>
      </c>
      <c r="L247" s="187" t="str">
        <f t="shared" si="21"/>
        <v>État, organismes sociaux, collectivités publiques</v>
      </c>
      <c r="N247" s="8" t="s">
        <v>192</v>
      </c>
      <c r="O247" s="40" t="s">
        <v>426</v>
      </c>
    </row>
    <row r="248" spans="1:15">
      <c r="A248" s="84" t="s">
        <v>95</v>
      </c>
      <c r="B248" t="s">
        <v>883</v>
      </c>
      <c r="D248" t="s">
        <v>426</v>
      </c>
      <c r="H248" s="137">
        <f t="shared" si="17"/>
        <v>3</v>
      </c>
      <c r="J248" s="63" t="s">
        <v>97</v>
      </c>
      <c r="K248" s="138" t="str">
        <f t="shared" si="20"/>
        <v>e132</v>
      </c>
      <c r="L248" s="187" t="str">
        <f t="shared" si="21"/>
        <v>Créditeurs divers</v>
      </c>
      <c r="N248" s="8" t="s">
        <v>192</v>
      </c>
      <c r="O248" s="40" t="s">
        <v>426</v>
      </c>
    </row>
    <row r="249" spans="1:15">
      <c r="A249" s="84" t="s">
        <v>1934</v>
      </c>
      <c r="B249" t="s">
        <v>884</v>
      </c>
      <c r="D249" t="s">
        <v>426</v>
      </c>
      <c r="H249" s="137">
        <f t="shared" si="17"/>
        <v>1</v>
      </c>
      <c r="J249" s="46" t="s">
        <v>1613</v>
      </c>
      <c r="K249" s="138" t="str">
        <f t="shared" si="20"/>
        <v>e314</v>
      </c>
      <c r="L249" s="168" t="str">
        <f t="shared" si="21"/>
        <v>Comptes de régularisation et différences de conversion</v>
      </c>
      <c r="M249" s="8" t="s">
        <v>190</v>
      </c>
      <c r="N249" s="8" t="s">
        <v>192</v>
      </c>
      <c r="O249" s="40" t="s">
        <v>426</v>
      </c>
    </row>
    <row r="250" spans="1:15">
      <c r="A250" s="84" t="s">
        <v>1586</v>
      </c>
      <c r="B250" t="s">
        <v>885</v>
      </c>
      <c r="D250" t="s">
        <v>426</v>
      </c>
      <c r="H250" s="137">
        <f t="shared" si="17"/>
        <v>2</v>
      </c>
      <c r="J250" s="66" t="s">
        <v>1146</v>
      </c>
      <c r="K250" s="138" t="str">
        <f t="shared" si="20"/>
        <v>e122</v>
      </c>
      <c r="L250" s="187" t="str">
        <f t="shared" si="21"/>
        <v>Comptes de régularisation</v>
      </c>
      <c r="M250" s="8" t="s">
        <v>190</v>
      </c>
      <c r="N250" s="8" t="s">
        <v>192</v>
      </c>
      <c r="O250" s="40" t="s">
        <v>426</v>
      </c>
    </row>
    <row r="251" spans="1:15">
      <c r="A251" s="84" t="s">
        <v>55</v>
      </c>
      <c r="B251" t="s">
        <v>886</v>
      </c>
      <c r="D251" t="s">
        <v>426</v>
      </c>
      <c r="H251" s="137">
        <f t="shared" si="17"/>
        <v>2</v>
      </c>
      <c r="J251" s="59" t="s">
        <v>268</v>
      </c>
      <c r="K251" s="138" t="str">
        <f t="shared" si="20"/>
        <v>e219</v>
      </c>
      <c r="L251" s="185" t="str">
        <f t="shared" si="21"/>
        <v>Produits à répartir sur plusieurs exercices</v>
      </c>
      <c r="N251" s="8" t="s">
        <v>192</v>
      </c>
      <c r="O251" s="40" t="s">
        <v>426</v>
      </c>
    </row>
    <row r="252" spans="1:15">
      <c r="A252" s="84" t="s">
        <v>356</v>
      </c>
      <c r="B252" t="s">
        <v>887</v>
      </c>
      <c r="D252" t="s">
        <v>426</v>
      </c>
      <c r="H252" s="137">
        <f t="shared" si="17"/>
        <v>2</v>
      </c>
      <c r="J252" s="59" t="s">
        <v>269</v>
      </c>
      <c r="K252" s="138" t="str">
        <f t="shared" si="20"/>
        <v>e59</v>
      </c>
      <c r="L252" s="185" t="str">
        <f t="shared" si="21"/>
        <v>Amortissement des différences sur les prix de remboursement</v>
      </c>
      <c r="N252" s="8" t="s">
        <v>192</v>
      </c>
      <c r="O252" s="40" t="s">
        <v>426</v>
      </c>
    </row>
    <row r="253" spans="1:15">
      <c r="A253" s="84" t="s">
        <v>355</v>
      </c>
      <c r="B253" t="s">
        <v>1358</v>
      </c>
      <c r="D253" t="s">
        <v>426</v>
      </c>
      <c r="H253" s="137">
        <f t="shared" si="17"/>
        <v>2</v>
      </c>
      <c r="J253" s="59" t="s">
        <v>270</v>
      </c>
      <c r="K253" s="138" t="str">
        <f t="shared" si="20"/>
        <v>e260</v>
      </c>
      <c r="L253" s="185" t="str">
        <f t="shared" si="21"/>
        <v>Report de commissions reçues des réassureurs</v>
      </c>
      <c r="N253" s="8" t="s">
        <v>192</v>
      </c>
      <c r="O253" s="40" t="s">
        <v>426</v>
      </c>
    </row>
    <row r="254" spans="1:15">
      <c r="A254" s="84" t="s">
        <v>523</v>
      </c>
      <c r="B254" t="s">
        <v>888</v>
      </c>
      <c r="D254" t="s">
        <v>426</v>
      </c>
      <c r="H254" s="137">
        <f t="shared" si="17"/>
        <v>2</v>
      </c>
      <c r="J254" s="59" t="s">
        <v>265</v>
      </c>
      <c r="K254" s="138" t="str">
        <f t="shared" si="20"/>
        <v>e125</v>
      </c>
      <c r="L254" s="185" t="str">
        <f t="shared" si="21"/>
        <v>Comptes de régularisation liés aux instruments financiers à terme</v>
      </c>
      <c r="M254" s="8" t="s">
        <v>190</v>
      </c>
      <c r="N254" s="8" t="s">
        <v>192</v>
      </c>
      <c r="O254" s="40" t="s">
        <v>426</v>
      </c>
    </row>
    <row r="255" spans="1:15">
      <c r="A255" s="84" t="s">
        <v>505</v>
      </c>
      <c r="B255" t="s">
        <v>889</v>
      </c>
      <c r="D255" t="s">
        <v>426</v>
      </c>
      <c r="H255" s="137">
        <f t="shared" si="17"/>
        <v>2</v>
      </c>
      <c r="J255" s="60" t="s">
        <v>518</v>
      </c>
      <c r="K255" s="138" t="str">
        <f t="shared" si="20"/>
        <v>e124</v>
      </c>
      <c r="L255" s="185" t="str">
        <f t="shared" si="21"/>
        <v>Comptes de régularisation liés à des stratégies d'investissement ou de désinvestissement</v>
      </c>
      <c r="N255" s="8" t="s">
        <v>192</v>
      </c>
      <c r="O255" s="40" t="s">
        <v>426</v>
      </c>
    </row>
    <row r="256" spans="1:15">
      <c r="A256" s="84" t="s">
        <v>357</v>
      </c>
      <c r="B256" t="s">
        <v>890</v>
      </c>
      <c r="D256" t="s">
        <v>426</v>
      </c>
      <c r="H256" s="137">
        <f t="shared" si="17"/>
        <v>2</v>
      </c>
      <c r="J256" s="60" t="s">
        <v>519</v>
      </c>
      <c r="K256" s="138" t="str">
        <f t="shared" si="20"/>
        <v>e123</v>
      </c>
      <c r="L256" s="185" t="str">
        <f t="shared" si="21"/>
        <v>Comptes de régularisation liés à des stratégies de rendement</v>
      </c>
      <c r="N256" s="8" t="s">
        <v>192</v>
      </c>
      <c r="O256" s="40" t="s">
        <v>426</v>
      </c>
    </row>
    <row r="257" spans="1:18">
      <c r="A257" s="84" t="s">
        <v>1156</v>
      </c>
      <c r="B257" t="s">
        <v>891</v>
      </c>
      <c r="D257" t="s">
        <v>426</v>
      </c>
      <c r="H257" s="137">
        <f t="shared" si="17"/>
        <v>2</v>
      </c>
      <c r="J257" s="60" t="s">
        <v>266</v>
      </c>
      <c r="K257" s="138" t="str">
        <f t="shared" si="20"/>
        <v>e126</v>
      </c>
      <c r="L257" s="185" t="str">
        <f t="shared" si="21"/>
        <v>Comptes de régularisation sur autres opérations</v>
      </c>
      <c r="N257" s="8" t="s">
        <v>192</v>
      </c>
      <c r="O257" s="40" t="s">
        <v>426</v>
      </c>
    </row>
    <row r="258" spans="1:18">
      <c r="A258" s="84" t="s">
        <v>1842</v>
      </c>
      <c r="B258" t="s">
        <v>892</v>
      </c>
      <c r="D258" t="s">
        <v>426</v>
      </c>
      <c r="H258" s="137">
        <f t="shared" ref="H258:H321" si="22">COUNTIF(J:J,A258)</f>
        <v>2</v>
      </c>
      <c r="J258" s="59" t="s">
        <v>535</v>
      </c>
      <c r="K258" s="138" t="str">
        <f t="shared" si="20"/>
        <v>e157</v>
      </c>
      <c r="L258" s="185" t="str">
        <f t="shared" si="21"/>
        <v>Évaluations techniques de la réassurance</v>
      </c>
      <c r="N258" s="8" t="s">
        <v>192</v>
      </c>
      <c r="O258" s="40" t="s">
        <v>426</v>
      </c>
    </row>
    <row r="259" spans="1:18">
      <c r="A259" s="84" t="s">
        <v>358</v>
      </c>
      <c r="B259" t="s">
        <v>893</v>
      </c>
      <c r="D259" t="s">
        <v>426</v>
      </c>
      <c r="H259" s="137">
        <f t="shared" si="22"/>
        <v>2</v>
      </c>
      <c r="J259" s="59" t="s">
        <v>267</v>
      </c>
      <c r="K259" s="138" t="str">
        <f t="shared" si="20"/>
        <v>e74</v>
      </c>
      <c r="L259" s="185" t="str">
        <f t="shared" si="21"/>
        <v>Autres éléments de comptes de régularisation</v>
      </c>
      <c r="N259" s="8" t="s">
        <v>192</v>
      </c>
      <c r="O259" s="40" t="s">
        <v>426</v>
      </c>
    </row>
    <row r="260" spans="1:18">
      <c r="A260" t="s">
        <v>1613</v>
      </c>
      <c r="B260" t="s">
        <v>1614</v>
      </c>
      <c r="D260" t="s">
        <v>426</v>
      </c>
      <c r="H260" s="137">
        <f t="shared" si="22"/>
        <v>5</v>
      </c>
      <c r="J260" s="66" t="s">
        <v>98</v>
      </c>
      <c r="K260" s="138" t="str">
        <f t="shared" si="20"/>
        <v>e142</v>
      </c>
      <c r="L260" s="187" t="str">
        <f t="shared" si="21"/>
        <v>Différence de conversion</v>
      </c>
      <c r="N260" s="8" t="s">
        <v>192</v>
      </c>
      <c r="O260" s="40" t="s">
        <v>426</v>
      </c>
    </row>
    <row r="261" spans="1:18">
      <c r="A261" t="s">
        <v>1616</v>
      </c>
      <c r="B261" t="s">
        <v>1615</v>
      </c>
      <c r="D261" t="s">
        <v>426</v>
      </c>
      <c r="H261" s="137">
        <f t="shared" si="22"/>
        <v>1</v>
      </c>
      <c r="J261" s="12" t="s">
        <v>2750</v>
      </c>
      <c r="K261" s="91"/>
      <c r="L261" s="19"/>
      <c r="M261" s="109"/>
      <c r="N261" s="109"/>
      <c r="O261" s="110" t="s">
        <v>426</v>
      </c>
      <c r="P261" s="140"/>
      <c r="Q261" s="140" t="s">
        <v>24</v>
      </c>
      <c r="R261" s="137" t="s">
        <v>1868</v>
      </c>
    </row>
    <row r="262" spans="1:18">
      <c r="A262" t="s">
        <v>1617</v>
      </c>
      <c r="B262" t="s">
        <v>1618</v>
      </c>
      <c r="D262" t="s">
        <v>426</v>
      </c>
      <c r="H262" s="137">
        <f t="shared" si="22"/>
        <v>3</v>
      </c>
      <c r="J262" s="10" t="s">
        <v>244</v>
      </c>
      <c r="K262" s="138" t="str">
        <f t="shared" ref="K262:K293" si="23">VLOOKUP(J262,A:B,2,FALSE)</f>
        <v>x0</v>
      </c>
      <c r="L262" s="19" t="str">
        <f t="shared" ref="L262:L326" si="24">J262</f>
        <v>Total/NA</v>
      </c>
      <c r="M262" s="139" t="s">
        <v>190</v>
      </c>
      <c r="N262" s="139"/>
      <c r="O262" s="137" t="s">
        <v>243</v>
      </c>
      <c r="P262" s="137"/>
      <c r="Q262" s="137"/>
      <c r="R262" s="5"/>
    </row>
    <row r="263" spans="1:18">
      <c r="A263" t="s">
        <v>1627</v>
      </c>
      <c r="B263" t="s">
        <v>1629</v>
      </c>
      <c r="D263" t="s">
        <v>426</v>
      </c>
      <c r="H263" s="137">
        <f t="shared" si="22"/>
        <v>2</v>
      </c>
      <c r="J263" s="61" t="s">
        <v>1847</v>
      </c>
      <c r="K263" s="138" t="str">
        <f t="shared" si="23"/>
        <v>e164</v>
      </c>
      <c r="L263" s="186" t="str">
        <f t="shared" si="24"/>
        <v>Fonds mutualistes et réserves/capitaux propres</v>
      </c>
      <c r="M263" s="139" t="s">
        <v>190</v>
      </c>
      <c r="N263" s="139" t="s">
        <v>192</v>
      </c>
      <c r="O263" s="143" t="s">
        <v>426</v>
      </c>
      <c r="P263" s="137"/>
      <c r="Q263" s="137"/>
      <c r="R263" s="137"/>
    </row>
    <row r="264" spans="1:18">
      <c r="A264" t="s">
        <v>1628</v>
      </c>
      <c r="B264" t="s">
        <v>1630</v>
      </c>
      <c r="D264" t="s">
        <v>426</v>
      </c>
      <c r="H264" s="137">
        <f t="shared" si="22"/>
        <v>2</v>
      </c>
      <c r="J264" s="62" t="s">
        <v>520</v>
      </c>
      <c r="K264" s="138" t="str">
        <f t="shared" si="23"/>
        <v>e165</v>
      </c>
      <c r="L264" s="186" t="str">
        <f t="shared" si="24"/>
        <v>Fonds propres</v>
      </c>
      <c r="M264" s="139" t="s">
        <v>190</v>
      </c>
      <c r="N264" s="139" t="s">
        <v>192</v>
      </c>
      <c r="O264" s="143" t="s">
        <v>426</v>
      </c>
      <c r="P264" s="137"/>
      <c r="Q264" s="137"/>
      <c r="R264" s="137"/>
    </row>
    <row r="265" spans="1:18">
      <c r="A265" s="91" t="s">
        <v>1632</v>
      </c>
      <c r="B265" t="s">
        <v>1638</v>
      </c>
      <c r="D265" t="s">
        <v>426</v>
      </c>
      <c r="H265" s="137">
        <f t="shared" si="22"/>
        <v>3</v>
      </c>
      <c r="J265" s="63" t="s">
        <v>1848</v>
      </c>
      <c r="K265" s="138" t="str">
        <f t="shared" si="23"/>
        <v>e158</v>
      </c>
      <c r="L265" s="187" t="str">
        <f t="shared" si="24"/>
        <v>Fonds d’établissement et de développement/capital</v>
      </c>
      <c r="M265" s="139"/>
      <c r="N265" s="139" t="s">
        <v>192</v>
      </c>
      <c r="O265" s="143" t="s">
        <v>426</v>
      </c>
      <c r="P265" s="137"/>
      <c r="Q265" s="137"/>
      <c r="R265" s="137"/>
    </row>
    <row r="266" spans="1:18">
      <c r="A266" s="91" t="s">
        <v>1631</v>
      </c>
      <c r="B266" t="s">
        <v>1639</v>
      </c>
      <c r="D266" t="s">
        <v>426</v>
      </c>
      <c r="H266" s="137">
        <f t="shared" si="22"/>
        <v>3</v>
      </c>
      <c r="J266" s="63" t="s">
        <v>85</v>
      </c>
      <c r="K266" s="138" t="str">
        <f t="shared" si="23"/>
        <v>e217</v>
      </c>
      <c r="L266" s="187" t="str">
        <f t="shared" si="24"/>
        <v>Primes liées au capital social</v>
      </c>
      <c r="M266" s="139"/>
      <c r="N266" s="139" t="s">
        <v>192</v>
      </c>
      <c r="O266" s="143" t="s">
        <v>426</v>
      </c>
      <c r="P266" s="137"/>
      <c r="Q266" s="137"/>
      <c r="R266" s="137"/>
    </row>
    <row r="267" spans="1:18">
      <c r="A267" s="102" t="s">
        <v>1633</v>
      </c>
      <c r="B267" t="s">
        <v>1640</v>
      </c>
      <c r="D267" t="s">
        <v>426</v>
      </c>
      <c r="H267" s="137">
        <f t="shared" si="22"/>
        <v>3</v>
      </c>
      <c r="J267" s="63" t="s">
        <v>538</v>
      </c>
      <c r="K267" s="138" t="str">
        <f t="shared" si="23"/>
        <v>e146</v>
      </c>
      <c r="L267" s="187" t="str">
        <f t="shared" si="24"/>
        <v>Écarts de réévaluation</v>
      </c>
      <c r="M267" s="139"/>
      <c r="N267" s="139" t="s">
        <v>192</v>
      </c>
      <c r="O267" s="143" t="s">
        <v>426</v>
      </c>
      <c r="P267" s="137"/>
      <c r="Q267" s="137"/>
      <c r="R267" s="137"/>
    </row>
    <row r="268" spans="1:18">
      <c r="A268" s="102" t="s">
        <v>1634</v>
      </c>
      <c r="B268" t="s">
        <v>1641</v>
      </c>
      <c r="D268" t="s">
        <v>426</v>
      </c>
      <c r="H268" s="137">
        <f t="shared" si="22"/>
        <v>3</v>
      </c>
      <c r="J268" s="63" t="s">
        <v>541</v>
      </c>
      <c r="K268" s="138" t="str">
        <f t="shared" si="23"/>
        <v>e262</v>
      </c>
      <c r="L268" s="187" t="str">
        <f t="shared" si="24"/>
        <v>Réserves</v>
      </c>
      <c r="M268" s="139"/>
      <c r="N268" s="139" t="s">
        <v>192</v>
      </c>
      <c r="O268" s="143" t="s">
        <v>426</v>
      </c>
      <c r="P268" s="137"/>
      <c r="Q268" s="137"/>
      <c r="R268" s="137"/>
    </row>
    <row r="269" spans="1:18">
      <c r="A269" s="102" t="s">
        <v>1635</v>
      </c>
      <c r="B269" t="s">
        <v>1642</v>
      </c>
      <c r="D269" t="s">
        <v>426</v>
      </c>
      <c r="H269" s="137">
        <f t="shared" si="22"/>
        <v>3</v>
      </c>
      <c r="J269" s="63" t="s">
        <v>87</v>
      </c>
      <c r="K269" s="138" t="str">
        <f t="shared" si="23"/>
        <v>e259</v>
      </c>
      <c r="L269" s="187" t="str">
        <f t="shared" si="24"/>
        <v>Report à nouveau</v>
      </c>
      <c r="M269" s="139"/>
      <c r="N269" s="139" t="s">
        <v>192</v>
      </c>
      <c r="O269" s="143" t="s">
        <v>426</v>
      </c>
      <c r="P269" s="137"/>
      <c r="Q269" s="137"/>
      <c r="R269" s="137"/>
    </row>
    <row r="270" spans="1:18">
      <c r="A270" s="102" t="s">
        <v>1636</v>
      </c>
      <c r="B270" t="s">
        <v>1643</v>
      </c>
      <c r="D270" t="s">
        <v>426</v>
      </c>
      <c r="H270" s="137">
        <f t="shared" si="22"/>
        <v>3</v>
      </c>
      <c r="J270" s="63" t="s">
        <v>88</v>
      </c>
      <c r="K270" s="138" t="str">
        <f t="shared" si="23"/>
        <v>e273</v>
      </c>
      <c r="L270" s="187" t="str">
        <f t="shared" si="24"/>
        <v>Résultat de l’exercice</v>
      </c>
      <c r="M270" s="139"/>
      <c r="N270" s="139" t="s">
        <v>192</v>
      </c>
      <c r="O270" s="143" t="s">
        <v>426</v>
      </c>
      <c r="P270" s="137"/>
      <c r="Q270" s="137"/>
      <c r="R270" s="137"/>
    </row>
    <row r="271" spans="1:18">
      <c r="A271" s="102" t="s">
        <v>1637</v>
      </c>
      <c r="B271" t="s">
        <v>1644</v>
      </c>
      <c r="D271" t="s">
        <v>426</v>
      </c>
      <c r="H271" s="137">
        <f t="shared" si="22"/>
        <v>3</v>
      </c>
      <c r="J271" s="62" t="s">
        <v>521</v>
      </c>
      <c r="K271" s="138" t="str">
        <f t="shared" si="23"/>
        <v>e77</v>
      </c>
      <c r="L271" s="186" t="str">
        <f t="shared" si="24"/>
        <v>Autres fonds mutualistes</v>
      </c>
      <c r="M271" s="139" t="s">
        <v>190</v>
      </c>
      <c r="N271" s="139" t="s">
        <v>192</v>
      </c>
      <c r="O271" s="143" t="s">
        <v>426</v>
      </c>
      <c r="P271" s="137"/>
      <c r="Q271" s="137"/>
      <c r="R271" s="137"/>
    </row>
    <row r="272" spans="1:18">
      <c r="A272" t="s">
        <v>1645</v>
      </c>
      <c r="B272" t="s">
        <v>1646</v>
      </c>
      <c r="D272" t="s">
        <v>426</v>
      </c>
      <c r="H272" s="137">
        <f t="shared" si="22"/>
        <v>2</v>
      </c>
      <c r="J272" s="64" t="s">
        <v>89</v>
      </c>
      <c r="K272" s="138" t="str">
        <f t="shared" si="23"/>
        <v>e160</v>
      </c>
      <c r="L272" s="186" t="str">
        <f t="shared" si="24"/>
        <v>Fonds de dotation avec droit de reprise</v>
      </c>
      <c r="M272" s="139"/>
      <c r="N272" s="139" t="s">
        <v>192</v>
      </c>
      <c r="O272" s="143" t="s">
        <v>426</v>
      </c>
      <c r="P272" s="137"/>
      <c r="Q272" s="137"/>
      <c r="R272" s="137"/>
    </row>
    <row r="273" spans="1:18">
      <c r="A273" t="s">
        <v>1647</v>
      </c>
      <c r="B273" t="s">
        <v>1648</v>
      </c>
      <c r="D273" t="s">
        <v>426</v>
      </c>
      <c r="H273" s="137">
        <f t="shared" si="22"/>
        <v>3</v>
      </c>
      <c r="J273" s="63" t="s">
        <v>221</v>
      </c>
      <c r="K273" s="138" t="str">
        <f t="shared" si="23"/>
        <v>e290</v>
      </c>
      <c r="L273" s="187" t="str">
        <f t="shared" si="24"/>
        <v>Subventions d'équipement et autres subventions d'investissement</v>
      </c>
      <c r="M273" s="139"/>
      <c r="N273" s="139" t="s">
        <v>192</v>
      </c>
      <c r="O273" s="143" t="s">
        <v>426</v>
      </c>
      <c r="P273" s="137"/>
      <c r="Q273" s="137"/>
      <c r="R273" s="137"/>
    </row>
    <row r="274" spans="1:18">
      <c r="A274" t="s">
        <v>1687</v>
      </c>
      <c r="B274" t="s">
        <v>1686</v>
      </c>
      <c r="D274" t="s">
        <v>426</v>
      </c>
      <c r="H274" s="137">
        <f t="shared" si="22"/>
        <v>2</v>
      </c>
      <c r="J274" s="66" t="s">
        <v>1647</v>
      </c>
      <c r="K274" s="138" t="str">
        <f t="shared" si="23"/>
        <v>e327</v>
      </c>
      <c r="L274" s="187" t="str">
        <f t="shared" si="24"/>
        <v>Compte de liaison entre actif général et cantons</v>
      </c>
      <c r="M274" s="139"/>
      <c r="N274" s="139" t="s">
        <v>192</v>
      </c>
      <c r="O274" s="143" t="s">
        <v>426</v>
      </c>
      <c r="P274" s="137"/>
      <c r="Q274" s="137"/>
      <c r="R274" s="137"/>
    </row>
    <row r="275" spans="1:18">
      <c r="A275" s="108" t="s">
        <v>1694</v>
      </c>
      <c r="B275" t="s">
        <v>1713</v>
      </c>
      <c r="D275" t="s">
        <v>426</v>
      </c>
      <c r="H275" s="137">
        <f t="shared" si="22"/>
        <v>1</v>
      </c>
      <c r="J275" s="65" t="s">
        <v>16</v>
      </c>
      <c r="K275" s="138" t="str">
        <f t="shared" si="23"/>
        <v>e200</v>
      </c>
      <c r="L275" s="187" t="str">
        <f t="shared" si="24"/>
        <v>Passifs subordonnés</v>
      </c>
      <c r="M275" s="139" t="s">
        <v>190</v>
      </c>
      <c r="N275" s="139" t="s">
        <v>192</v>
      </c>
      <c r="O275" s="143" t="s">
        <v>426</v>
      </c>
      <c r="P275" s="137"/>
      <c r="Q275" s="137"/>
      <c r="R275" s="137"/>
    </row>
    <row r="276" spans="1:18">
      <c r="A276" s="108" t="s">
        <v>1695</v>
      </c>
      <c r="B276" t="s">
        <v>1714</v>
      </c>
      <c r="D276" t="s">
        <v>426</v>
      </c>
      <c r="H276" s="137">
        <f t="shared" si="22"/>
        <v>1</v>
      </c>
      <c r="J276" s="46" t="s">
        <v>1645</v>
      </c>
      <c r="K276" s="138" t="str">
        <f t="shared" si="23"/>
        <v>e326</v>
      </c>
      <c r="L276" s="168" t="str">
        <f t="shared" si="24"/>
        <v>Provisions techniques brutes et des opérations en unités de compte</v>
      </c>
      <c r="M276" s="139" t="s">
        <v>190</v>
      </c>
      <c r="N276" s="139" t="s">
        <v>192</v>
      </c>
      <c r="O276" s="143" t="s">
        <v>426</v>
      </c>
      <c r="P276" s="137"/>
      <c r="Q276" s="137"/>
      <c r="R276" s="137"/>
    </row>
    <row r="277" spans="1:18">
      <c r="A277" s="108" t="s">
        <v>1696</v>
      </c>
      <c r="B277" t="s">
        <v>1715</v>
      </c>
      <c r="D277" t="s">
        <v>426</v>
      </c>
      <c r="H277" s="137">
        <f t="shared" si="22"/>
        <v>1</v>
      </c>
      <c r="J277" s="66" t="s">
        <v>20</v>
      </c>
      <c r="K277" s="138" t="str">
        <f t="shared" si="23"/>
        <v>e253</v>
      </c>
      <c r="L277" s="187" t="str">
        <f t="shared" si="24"/>
        <v>Provisions techniques brutes</v>
      </c>
      <c r="M277" s="139"/>
      <c r="N277" s="139" t="s">
        <v>192</v>
      </c>
      <c r="O277" s="143" t="s">
        <v>426</v>
      </c>
      <c r="P277" s="137"/>
      <c r="Q277" s="137"/>
      <c r="R277" s="137"/>
    </row>
    <row r="278" spans="1:18">
      <c r="A278" s="108" t="s">
        <v>1697</v>
      </c>
      <c r="B278" t="s">
        <v>1716</v>
      </c>
      <c r="D278" t="s">
        <v>426</v>
      </c>
      <c r="H278" s="137">
        <f t="shared" si="22"/>
        <v>1</v>
      </c>
      <c r="J278" s="63" t="s">
        <v>1834</v>
      </c>
      <c r="K278" s="138" t="str">
        <f t="shared" si="23"/>
        <v>e241</v>
      </c>
      <c r="L278" s="187" t="str">
        <f t="shared" si="24"/>
        <v>Provisions pour cotisations/primes non acquises</v>
      </c>
      <c r="M278" s="139"/>
      <c r="N278" s="139" t="s">
        <v>192</v>
      </c>
      <c r="O278" s="143" t="s">
        <v>426</v>
      </c>
      <c r="P278" s="137"/>
      <c r="Q278" s="137"/>
      <c r="R278" s="137"/>
    </row>
    <row r="279" spans="1:18">
      <c r="A279" s="108" t="s">
        <v>1698</v>
      </c>
      <c r="B279" t="s">
        <v>1717</v>
      </c>
      <c r="D279" t="s">
        <v>426</v>
      </c>
      <c r="H279" s="137">
        <f t="shared" si="22"/>
        <v>2</v>
      </c>
      <c r="J279" s="63" t="s">
        <v>67</v>
      </c>
      <c r="K279" s="138" t="str">
        <f t="shared" si="23"/>
        <v>e239</v>
      </c>
      <c r="L279" s="187" t="str">
        <f t="shared" si="24"/>
        <v>Provisions d’assurance vie</v>
      </c>
      <c r="M279" s="139" t="s">
        <v>190</v>
      </c>
      <c r="N279" s="139" t="s">
        <v>192</v>
      </c>
      <c r="O279" s="143" t="s">
        <v>426</v>
      </c>
      <c r="P279" s="137"/>
      <c r="Q279" s="137"/>
      <c r="R279" s="137"/>
    </row>
    <row r="280" spans="1:18">
      <c r="A280" s="108" t="s">
        <v>1699</v>
      </c>
      <c r="B280" t="s">
        <v>1718</v>
      </c>
      <c r="D280" t="s">
        <v>426</v>
      </c>
      <c r="H280" s="137">
        <f t="shared" si="22"/>
        <v>1</v>
      </c>
      <c r="J280" s="68" t="s">
        <v>195</v>
      </c>
      <c r="K280" s="138" t="str">
        <f t="shared" si="23"/>
        <v>e228</v>
      </c>
      <c r="L280" s="187" t="str">
        <f t="shared" si="24"/>
        <v>Provision mathématique</v>
      </c>
      <c r="M280" s="139" t="s">
        <v>190</v>
      </c>
      <c r="N280" s="139" t="s">
        <v>192</v>
      </c>
      <c r="O280" s="143" t="s">
        <v>426</v>
      </c>
      <c r="P280" s="137"/>
      <c r="Q280" s="137"/>
      <c r="R280" s="137"/>
    </row>
    <row r="281" spans="1:18">
      <c r="A281" s="108" t="s">
        <v>1708</v>
      </c>
      <c r="B281" t="s">
        <v>1719</v>
      </c>
      <c r="D281" t="s">
        <v>426</v>
      </c>
      <c r="H281" s="137">
        <f t="shared" si="22"/>
        <v>1</v>
      </c>
      <c r="J281" s="70" t="s">
        <v>1632</v>
      </c>
      <c r="K281" s="138" t="str">
        <f t="shared" si="23"/>
        <v>e319</v>
      </c>
      <c r="L281" s="168" t="str">
        <f t="shared" si="24"/>
        <v>Provision mathématique décès</v>
      </c>
      <c r="M281" s="139"/>
      <c r="N281" s="139" t="s">
        <v>192</v>
      </c>
      <c r="O281" s="143" t="s">
        <v>426</v>
      </c>
      <c r="P281" s="137"/>
      <c r="Q281" s="137"/>
      <c r="R281" s="137"/>
    </row>
    <row r="282" spans="1:18">
      <c r="A282" s="108" t="s">
        <v>1701</v>
      </c>
      <c r="B282" t="s">
        <v>1720</v>
      </c>
      <c r="D282" t="s">
        <v>426</v>
      </c>
      <c r="H282" s="137">
        <f t="shared" si="22"/>
        <v>1</v>
      </c>
      <c r="J282" s="70" t="s">
        <v>1631</v>
      </c>
      <c r="K282" s="138" t="str">
        <f t="shared" si="23"/>
        <v>e320</v>
      </c>
      <c r="L282" s="168" t="str">
        <f t="shared" si="24"/>
        <v>Provision mathématique rentes en cours de constitution</v>
      </c>
      <c r="M282" s="139"/>
      <c r="N282" s="139" t="s">
        <v>192</v>
      </c>
      <c r="O282" s="143" t="s">
        <v>426</v>
      </c>
      <c r="P282" s="137"/>
      <c r="Q282" s="137"/>
      <c r="R282" s="137"/>
    </row>
    <row r="283" spans="1:18">
      <c r="A283" s="108" t="s">
        <v>1702</v>
      </c>
      <c r="B283" t="s">
        <v>1721</v>
      </c>
      <c r="D283" t="s">
        <v>426</v>
      </c>
      <c r="H283" s="137">
        <f t="shared" si="22"/>
        <v>1</v>
      </c>
      <c r="J283" s="103" t="s">
        <v>1633</v>
      </c>
      <c r="K283" s="138" t="str">
        <f t="shared" si="23"/>
        <v>e321</v>
      </c>
      <c r="L283" s="187" t="str">
        <f t="shared" si="24"/>
        <v>Provision mathématique rentes en service</v>
      </c>
      <c r="M283" s="139"/>
      <c r="N283" s="139" t="s">
        <v>192</v>
      </c>
      <c r="O283" s="143" t="s">
        <v>426</v>
      </c>
      <c r="P283" s="137"/>
      <c r="Q283" s="137"/>
      <c r="R283" s="137"/>
    </row>
    <row r="284" spans="1:18">
      <c r="A284" s="108" t="s">
        <v>1703</v>
      </c>
      <c r="B284" t="s">
        <v>1722</v>
      </c>
      <c r="D284" t="s">
        <v>426</v>
      </c>
      <c r="H284" s="137">
        <f t="shared" si="22"/>
        <v>1</v>
      </c>
      <c r="J284" s="103" t="s">
        <v>1634</v>
      </c>
      <c r="K284" s="138" t="str">
        <f t="shared" si="23"/>
        <v>e322</v>
      </c>
      <c r="L284" s="187" t="str">
        <f t="shared" si="24"/>
        <v>Autres provisions mathématiques</v>
      </c>
      <c r="M284" s="139"/>
      <c r="N284" s="139" t="s">
        <v>192</v>
      </c>
      <c r="O284" s="143" t="s">
        <v>426</v>
      </c>
      <c r="P284" s="137"/>
      <c r="Q284" s="137"/>
      <c r="R284" s="137"/>
    </row>
    <row r="285" spans="1:18">
      <c r="A285" s="108" t="s">
        <v>1704</v>
      </c>
      <c r="B285" t="s">
        <v>1723</v>
      </c>
      <c r="D285" t="s">
        <v>426</v>
      </c>
      <c r="H285" s="137">
        <f t="shared" si="22"/>
        <v>1</v>
      </c>
      <c r="J285" s="68" t="s">
        <v>196</v>
      </c>
      <c r="K285" s="138" t="str">
        <f t="shared" si="23"/>
        <v>e227</v>
      </c>
      <c r="L285" s="187" t="str">
        <f t="shared" si="24"/>
        <v>Provision de gestion</v>
      </c>
      <c r="M285" s="139"/>
      <c r="N285" s="139" t="s">
        <v>192</v>
      </c>
      <c r="O285" s="143" t="s">
        <v>426</v>
      </c>
      <c r="P285" s="137"/>
      <c r="Q285" s="137"/>
      <c r="R285" s="137"/>
    </row>
    <row r="286" spans="1:18">
      <c r="A286" s="108" t="s">
        <v>1705</v>
      </c>
      <c r="B286" t="s">
        <v>1724</v>
      </c>
      <c r="D286" t="s">
        <v>426</v>
      </c>
      <c r="H286" s="137">
        <f t="shared" si="22"/>
        <v>1</v>
      </c>
      <c r="J286" s="68" t="s">
        <v>197</v>
      </c>
      <c r="K286" s="138" t="str">
        <f t="shared" si="23"/>
        <v>e231</v>
      </c>
      <c r="L286" s="187" t="str">
        <f t="shared" si="24"/>
        <v>Provision pour frais d'acquisition reportés</v>
      </c>
      <c r="M286" s="139"/>
      <c r="N286" s="139" t="s">
        <v>192</v>
      </c>
      <c r="O286" s="143" t="s">
        <v>426</v>
      </c>
      <c r="P286" s="137"/>
      <c r="Q286" s="137"/>
      <c r="R286" s="137"/>
    </row>
    <row r="287" spans="1:18">
      <c r="A287" s="108" t="s">
        <v>1706</v>
      </c>
      <c r="B287" t="s">
        <v>1725</v>
      </c>
      <c r="D287" t="s">
        <v>426</v>
      </c>
      <c r="H287" s="137">
        <f t="shared" si="22"/>
        <v>1</v>
      </c>
      <c r="J287" s="68" t="s">
        <v>279</v>
      </c>
      <c r="K287" s="138" t="str">
        <f t="shared" si="23"/>
        <v>e236</v>
      </c>
      <c r="L287" s="187" t="str">
        <f t="shared" si="24"/>
        <v>Provision technique spéciale</v>
      </c>
      <c r="M287" s="139"/>
      <c r="N287" s="139" t="s">
        <v>192</v>
      </c>
      <c r="O287" s="143" t="s">
        <v>426</v>
      </c>
      <c r="P287" s="137"/>
      <c r="Q287" s="137"/>
      <c r="R287" s="137"/>
    </row>
    <row r="288" spans="1:18">
      <c r="A288" s="108" t="s">
        <v>1707</v>
      </c>
      <c r="B288" t="s">
        <v>1726</v>
      </c>
      <c r="D288" t="s">
        <v>426</v>
      </c>
      <c r="H288" s="137">
        <f t="shared" si="22"/>
        <v>1</v>
      </c>
      <c r="J288" s="68" t="s">
        <v>280</v>
      </c>
      <c r="K288" s="138" t="str">
        <f t="shared" si="23"/>
        <v>e237</v>
      </c>
      <c r="L288" s="187" t="str">
        <f t="shared" si="24"/>
        <v>Provision technique spéciale complémentaire</v>
      </c>
      <c r="M288" s="139"/>
      <c r="N288" s="139" t="s">
        <v>192</v>
      </c>
      <c r="O288" s="143" t="s">
        <v>426</v>
      </c>
      <c r="P288" s="137"/>
      <c r="Q288" s="137"/>
      <c r="R288" s="137"/>
    </row>
    <row r="289" spans="1:18">
      <c r="A289" s="108" t="s">
        <v>1709</v>
      </c>
      <c r="B289" t="s">
        <v>1727</v>
      </c>
      <c r="D289" t="s">
        <v>426</v>
      </c>
      <c r="H289" s="137">
        <f t="shared" si="22"/>
        <v>1</v>
      </c>
      <c r="J289" s="63" t="s">
        <v>68</v>
      </c>
      <c r="K289" s="138" t="str">
        <f t="shared" si="23"/>
        <v>e250</v>
      </c>
      <c r="L289" s="187" t="str">
        <f t="shared" si="24"/>
        <v>Provisions pour sinistres</v>
      </c>
      <c r="M289" s="139"/>
      <c r="N289" s="139" t="s">
        <v>192</v>
      </c>
      <c r="O289" s="143" t="s">
        <v>426</v>
      </c>
      <c r="P289" s="137"/>
      <c r="Q289" s="137"/>
      <c r="R289" s="137"/>
    </row>
    <row r="290" spans="1:18">
      <c r="A290" s="108" t="s">
        <v>1710</v>
      </c>
      <c r="B290" t="s">
        <v>1728</v>
      </c>
      <c r="D290" t="s">
        <v>426</v>
      </c>
      <c r="H290" s="137">
        <f t="shared" si="22"/>
        <v>1</v>
      </c>
      <c r="J290" s="104" t="s">
        <v>1838</v>
      </c>
      <c r="K290" s="138" t="str">
        <f t="shared" si="23"/>
        <v>e251</v>
      </c>
      <c r="L290" s="184" t="str">
        <f t="shared" si="24"/>
        <v>Provisions pour sinistres [hors prévisions de recours à encaisser]</v>
      </c>
      <c r="M290" s="139"/>
      <c r="N290" s="139" t="s">
        <v>192</v>
      </c>
      <c r="O290" s="143" t="s">
        <v>426</v>
      </c>
      <c r="P290" s="137"/>
      <c r="Q290" s="137"/>
      <c r="R290" s="137"/>
    </row>
    <row r="291" spans="1:18">
      <c r="A291" s="108" t="s">
        <v>1907</v>
      </c>
      <c r="B291" t="s">
        <v>1729</v>
      </c>
      <c r="D291" t="s">
        <v>426</v>
      </c>
      <c r="H291" s="137">
        <f t="shared" si="22"/>
        <v>1</v>
      </c>
      <c r="J291" s="104" t="s">
        <v>328</v>
      </c>
      <c r="K291" s="138" t="str">
        <f t="shared" si="23"/>
        <v>e213</v>
      </c>
      <c r="L291" s="184" t="str">
        <f t="shared" si="24"/>
        <v>Prévisions de recours à encaisser</v>
      </c>
      <c r="M291" s="139"/>
      <c r="N291" s="139" t="s">
        <v>191</v>
      </c>
      <c r="O291" s="143" t="s">
        <v>426</v>
      </c>
      <c r="P291" s="137"/>
      <c r="Q291" s="137"/>
      <c r="R291" s="137"/>
    </row>
    <row r="292" spans="1:18">
      <c r="A292" s="108" t="s">
        <v>1914</v>
      </c>
      <c r="B292" t="s">
        <v>1730</v>
      </c>
      <c r="D292" t="s">
        <v>426</v>
      </c>
      <c r="H292" s="137">
        <f t="shared" si="22"/>
        <v>1</v>
      </c>
      <c r="J292" s="67" t="s">
        <v>1149</v>
      </c>
      <c r="K292" s="138" t="str">
        <f t="shared" si="23"/>
        <v>e248</v>
      </c>
      <c r="L292" s="129" t="str">
        <f t="shared" si="24"/>
        <v>Provisions pour participation aux excédents et ristournes</v>
      </c>
      <c r="M292" s="139"/>
      <c r="N292" s="139" t="s">
        <v>192</v>
      </c>
      <c r="O292" s="143" t="s">
        <v>426</v>
      </c>
      <c r="P292" s="137"/>
      <c r="Q292" s="137"/>
      <c r="R292" s="137"/>
    </row>
    <row r="293" spans="1:18">
      <c r="A293" s="108" t="s">
        <v>1711</v>
      </c>
      <c r="B293" t="s">
        <v>1731</v>
      </c>
      <c r="D293" t="s">
        <v>426</v>
      </c>
      <c r="H293" s="137">
        <f t="shared" si="22"/>
        <v>1</v>
      </c>
      <c r="J293" s="63" t="s">
        <v>69</v>
      </c>
      <c r="K293" s="138" t="str">
        <f t="shared" si="23"/>
        <v>e242</v>
      </c>
      <c r="L293" s="187" t="str">
        <f t="shared" si="24"/>
        <v>Provisions pour égalisation</v>
      </c>
      <c r="M293" s="139"/>
      <c r="N293" s="139" t="s">
        <v>192</v>
      </c>
      <c r="O293" s="143" t="s">
        <v>426</v>
      </c>
      <c r="P293" s="137"/>
      <c r="Q293" s="137"/>
      <c r="R293" s="137"/>
    </row>
    <row r="294" spans="1:18">
      <c r="A294" s="108" t="s">
        <v>1712</v>
      </c>
      <c r="B294" t="s">
        <v>1732</v>
      </c>
      <c r="D294" t="s">
        <v>426</v>
      </c>
      <c r="H294" s="137">
        <f t="shared" si="22"/>
        <v>1</v>
      </c>
      <c r="J294" s="63" t="s">
        <v>70</v>
      </c>
      <c r="K294" s="138" t="str">
        <f t="shared" ref="K294:K325" si="25">VLOOKUP(J294,A:B,2,FALSE)</f>
        <v>e93</v>
      </c>
      <c r="L294" s="187" t="str">
        <f t="shared" si="24"/>
        <v>Autres provisions techniques</v>
      </c>
      <c r="M294" s="139" t="s">
        <v>190</v>
      </c>
      <c r="N294" s="139" t="s">
        <v>192</v>
      </c>
      <c r="O294" s="143" t="s">
        <v>426</v>
      </c>
      <c r="P294" s="137"/>
      <c r="Q294" s="137"/>
      <c r="R294" s="137"/>
    </row>
    <row r="295" spans="1:18">
      <c r="A295" s="108" t="s">
        <v>1734</v>
      </c>
      <c r="B295" t="s">
        <v>1733</v>
      </c>
      <c r="D295" t="s">
        <v>426</v>
      </c>
      <c r="H295" s="137">
        <f t="shared" si="22"/>
        <v>1</v>
      </c>
      <c r="J295" s="68" t="s">
        <v>198</v>
      </c>
      <c r="K295" s="138" t="str">
        <f t="shared" si="25"/>
        <v>e230</v>
      </c>
      <c r="L295" s="187" t="str">
        <f t="shared" si="24"/>
        <v>Provision pour aléas financiers</v>
      </c>
      <c r="M295" s="139"/>
      <c r="N295" s="139" t="s">
        <v>192</v>
      </c>
      <c r="O295" s="143" t="s">
        <v>426</v>
      </c>
      <c r="P295" s="137"/>
      <c r="Q295" s="137"/>
      <c r="R295" s="137"/>
    </row>
    <row r="296" spans="1:18">
      <c r="A296" s="108" t="s">
        <v>1930</v>
      </c>
      <c r="B296" s="9" t="s">
        <v>1931</v>
      </c>
      <c r="C296" s="9"/>
      <c r="D296" s="9" t="s">
        <v>426</v>
      </c>
      <c r="E296" s="9"/>
      <c r="F296" s="9"/>
      <c r="G296" s="9"/>
      <c r="H296" s="137">
        <f t="shared" si="22"/>
        <v>1</v>
      </c>
      <c r="J296" s="68" t="s">
        <v>199</v>
      </c>
      <c r="K296" s="138" t="str">
        <f t="shared" si="25"/>
        <v>e234</v>
      </c>
      <c r="L296" s="187" t="str">
        <f t="shared" si="24"/>
        <v>Provision pour risques en cours</v>
      </c>
      <c r="M296" s="139"/>
      <c r="N296" s="139" t="s">
        <v>192</v>
      </c>
      <c r="O296" s="143" t="s">
        <v>426</v>
      </c>
      <c r="P296" s="137"/>
      <c r="Q296" s="137"/>
      <c r="R296" s="137"/>
    </row>
    <row r="297" spans="1:18">
      <c r="A297" s="9" t="s">
        <v>1932</v>
      </c>
      <c r="B297" s="9" t="s">
        <v>1933</v>
      </c>
      <c r="C297" s="9"/>
      <c r="D297" s="9" t="s">
        <v>426</v>
      </c>
      <c r="E297" s="9"/>
      <c r="F297" s="9"/>
      <c r="G297" s="9"/>
      <c r="H297" s="137">
        <f t="shared" si="22"/>
        <v>1</v>
      </c>
      <c r="J297" s="105" t="s">
        <v>200</v>
      </c>
      <c r="K297" s="138" t="str">
        <f t="shared" si="25"/>
        <v>e233</v>
      </c>
      <c r="L297" s="129" t="str">
        <f t="shared" si="24"/>
        <v>Provision pour risques croissants</v>
      </c>
      <c r="M297" s="139"/>
      <c r="N297" s="139" t="s">
        <v>192</v>
      </c>
      <c r="O297" s="143" t="s">
        <v>426</v>
      </c>
      <c r="P297" s="137"/>
      <c r="Q297" s="137"/>
      <c r="R297" s="137"/>
    </row>
    <row r="298" spans="1:18">
      <c r="A298" s="9" t="s">
        <v>1939</v>
      </c>
      <c r="B298" t="s">
        <v>1940</v>
      </c>
      <c r="D298" t="s">
        <v>426</v>
      </c>
      <c r="H298" s="137">
        <f t="shared" si="22"/>
        <v>2</v>
      </c>
      <c r="J298" s="68" t="s">
        <v>201</v>
      </c>
      <c r="K298" s="138" t="str">
        <f t="shared" si="25"/>
        <v>e229</v>
      </c>
      <c r="L298" s="187" t="str">
        <f t="shared" si="24"/>
        <v>Provision mathématique des rentes</v>
      </c>
      <c r="M298" s="139"/>
      <c r="N298" s="139" t="s">
        <v>192</v>
      </c>
      <c r="O298" s="143" t="s">
        <v>426</v>
      </c>
      <c r="P298" s="137"/>
      <c r="Q298" s="137"/>
      <c r="R298" s="137"/>
    </row>
    <row r="299" spans="1:18">
      <c r="A299" s="42" t="s">
        <v>1991</v>
      </c>
      <c r="B299" s="137" t="s">
        <v>2014</v>
      </c>
      <c r="D299" s="137" t="s">
        <v>426</v>
      </c>
      <c r="H299" s="137">
        <f t="shared" si="22"/>
        <v>1</v>
      </c>
      <c r="J299" s="68" t="s">
        <v>202</v>
      </c>
      <c r="K299" s="138" t="str">
        <f t="shared" si="25"/>
        <v>e225</v>
      </c>
      <c r="L299" s="187" t="str">
        <f t="shared" si="24"/>
        <v>Provision de diversification</v>
      </c>
      <c r="M299" s="139"/>
      <c r="N299" s="139" t="s">
        <v>192</v>
      </c>
      <c r="O299" s="143" t="s">
        <v>426</v>
      </c>
      <c r="P299" s="137"/>
      <c r="Q299" s="137"/>
      <c r="R299" s="137"/>
    </row>
    <row r="300" spans="1:18">
      <c r="A300" s="42" t="s">
        <v>1992</v>
      </c>
      <c r="B300" s="137" t="s">
        <v>2015</v>
      </c>
      <c r="D300" s="137" t="s">
        <v>426</v>
      </c>
      <c r="H300" s="137">
        <f t="shared" si="22"/>
        <v>1</v>
      </c>
      <c r="J300" s="68" t="s">
        <v>1443</v>
      </c>
      <c r="K300" s="138" t="str">
        <f t="shared" si="25"/>
        <v>e226</v>
      </c>
      <c r="L300" s="187" t="str">
        <f t="shared" si="24"/>
        <v>Provision collective de diversification différée</v>
      </c>
      <c r="M300" s="139"/>
      <c r="N300" s="139" t="s">
        <v>192</v>
      </c>
      <c r="O300" s="143" t="s">
        <v>426</v>
      </c>
      <c r="P300" s="137"/>
      <c r="Q300" s="137"/>
      <c r="R300" s="137"/>
    </row>
    <row r="301" spans="1:18">
      <c r="A301" s="42" t="s">
        <v>1993</v>
      </c>
      <c r="B301" s="137" t="s">
        <v>2016</v>
      </c>
      <c r="D301" s="137" t="s">
        <v>426</v>
      </c>
      <c r="H301" s="137">
        <f t="shared" si="22"/>
        <v>2</v>
      </c>
      <c r="I301" s="9"/>
      <c r="J301" s="69" t="s">
        <v>2749</v>
      </c>
      <c r="K301" s="138" t="str">
        <f t="shared" si="25"/>
        <v>e382</v>
      </c>
      <c r="L301" s="187" t="str">
        <f t="shared" si="24"/>
        <v>Provisions pour garantie à terme</v>
      </c>
      <c r="M301" s="139"/>
      <c r="N301" s="139" t="s">
        <v>192</v>
      </c>
      <c r="O301" s="143" t="s">
        <v>426</v>
      </c>
      <c r="P301" s="137"/>
      <c r="Q301" s="137"/>
      <c r="R301" s="137"/>
    </row>
    <row r="302" spans="1:18">
      <c r="A302" s="42" t="s">
        <v>1994</v>
      </c>
      <c r="B302" s="137" t="s">
        <v>2017</v>
      </c>
      <c r="D302" s="137" t="s">
        <v>426</v>
      </c>
      <c r="H302" s="137">
        <f t="shared" si="22"/>
        <v>2</v>
      </c>
      <c r="I302" s="9"/>
      <c r="J302" s="68" t="s">
        <v>536</v>
      </c>
      <c r="K302" s="138" t="str">
        <f t="shared" si="25"/>
        <v>e232</v>
      </c>
      <c r="L302" s="187" t="str">
        <f t="shared" si="24"/>
        <v>Provision pour risque d'exigibilité</v>
      </c>
      <c r="M302" s="139"/>
      <c r="N302" s="139" t="s">
        <v>192</v>
      </c>
      <c r="O302" s="143" t="s">
        <v>426</v>
      </c>
      <c r="P302" s="137"/>
      <c r="Q302" s="137"/>
      <c r="R302" s="137"/>
    </row>
    <row r="303" spans="1:18">
      <c r="A303" s="42" t="s">
        <v>1995</v>
      </c>
      <c r="B303" s="137" t="s">
        <v>2018</v>
      </c>
      <c r="D303" s="137" t="s">
        <v>426</v>
      </c>
      <c r="H303" s="137">
        <f t="shared" si="22"/>
        <v>2</v>
      </c>
      <c r="J303" s="68" t="s">
        <v>1635</v>
      </c>
      <c r="K303" s="138" t="str">
        <f t="shared" si="25"/>
        <v>e323</v>
      </c>
      <c r="L303" s="187" t="str">
        <f t="shared" si="24"/>
        <v>Autres provisions techniques vie relatives aux contrats PERP</v>
      </c>
      <c r="M303" s="139"/>
      <c r="N303" s="139" t="s">
        <v>192</v>
      </c>
      <c r="O303" s="143" t="s">
        <v>426</v>
      </c>
      <c r="P303" s="137"/>
      <c r="Q303" s="137"/>
      <c r="R303" s="137"/>
    </row>
    <row r="304" spans="1:18">
      <c r="A304" s="42" t="s">
        <v>1996</v>
      </c>
      <c r="B304" s="137" t="s">
        <v>2019</v>
      </c>
      <c r="D304" s="137" t="s">
        <v>426</v>
      </c>
      <c r="H304" s="137">
        <f t="shared" si="22"/>
        <v>2</v>
      </c>
      <c r="J304" s="68" t="s">
        <v>1636</v>
      </c>
      <c r="K304" s="138" t="str">
        <f t="shared" si="25"/>
        <v>e324</v>
      </c>
      <c r="L304" s="187" t="str">
        <f t="shared" si="24"/>
        <v>Engagements envers les institutions de prévoyance ou relatifs aux fonds de placement gérés par l’entreprise</v>
      </c>
      <c r="M304" s="139"/>
      <c r="N304" s="139" t="s">
        <v>192</v>
      </c>
      <c r="O304" s="143" t="s">
        <v>426</v>
      </c>
      <c r="P304" s="137"/>
      <c r="Q304" s="137"/>
      <c r="R304" s="137"/>
    </row>
    <row r="305" spans="1:25">
      <c r="A305" s="43" t="s">
        <v>1997</v>
      </c>
      <c r="B305" s="137" t="s">
        <v>2020</v>
      </c>
      <c r="D305" s="137" t="s">
        <v>426</v>
      </c>
      <c r="H305" s="137">
        <f t="shared" si="22"/>
        <v>2</v>
      </c>
      <c r="J305" s="68" t="s">
        <v>1637</v>
      </c>
      <c r="K305" s="138" t="str">
        <f t="shared" si="25"/>
        <v>e325</v>
      </c>
      <c r="L305" s="187" t="str">
        <f t="shared" si="24"/>
        <v>Dotations à la provision pour risque d’exigibilité restant à constater</v>
      </c>
      <c r="M305" s="139"/>
      <c r="N305" s="139" t="s">
        <v>192</v>
      </c>
      <c r="O305" s="143" t="s">
        <v>426</v>
      </c>
      <c r="P305" s="137"/>
      <c r="Q305" s="137"/>
      <c r="R305" s="137"/>
    </row>
    <row r="306" spans="1:25">
      <c r="A306" s="43" t="s">
        <v>1998</v>
      </c>
      <c r="B306" s="137" t="s">
        <v>2021</v>
      </c>
      <c r="D306" s="137" t="s">
        <v>426</v>
      </c>
      <c r="H306" s="137">
        <f t="shared" si="22"/>
        <v>2</v>
      </c>
      <c r="J306" s="66" t="s">
        <v>1150</v>
      </c>
      <c r="K306" s="138" t="str">
        <f t="shared" si="25"/>
        <v>e254</v>
      </c>
      <c r="L306" s="187" t="str">
        <f t="shared" si="24"/>
        <v>Provisions techniques des opérations en unités de compte</v>
      </c>
      <c r="M306" s="139" t="s">
        <v>190</v>
      </c>
      <c r="N306" s="139" t="s">
        <v>192</v>
      </c>
      <c r="O306" s="143" t="s">
        <v>426</v>
      </c>
      <c r="P306" s="137"/>
      <c r="Q306" s="137"/>
      <c r="R306" s="137"/>
    </row>
    <row r="307" spans="1:25">
      <c r="A307" s="43" t="s">
        <v>1999</v>
      </c>
      <c r="B307" s="137" t="s">
        <v>2022</v>
      </c>
      <c r="D307" s="137" t="s">
        <v>426</v>
      </c>
      <c r="H307" s="137">
        <f t="shared" si="22"/>
        <v>1</v>
      </c>
      <c r="J307" s="65" t="s">
        <v>90</v>
      </c>
      <c r="K307" s="138" t="str">
        <f t="shared" si="25"/>
        <v>e154</v>
      </c>
      <c r="L307" s="187" t="str">
        <f t="shared" si="24"/>
        <v>Engagements techniques sur opérations données en substitution</v>
      </c>
      <c r="M307" s="139"/>
      <c r="N307" s="139" t="s">
        <v>192</v>
      </c>
      <c r="O307" s="143" t="s">
        <v>426</v>
      </c>
      <c r="P307" s="137"/>
      <c r="Q307" s="137"/>
      <c r="R307" s="137"/>
      <c r="S307" s="137"/>
    </row>
    <row r="308" spans="1:25">
      <c r="A308" s="43" t="s">
        <v>2000</v>
      </c>
      <c r="B308" s="137" t="s">
        <v>2023</v>
      </c>
      <c r="D308" s="137" t="s">
        <v>426</v>
      </c>
      <c r="H308" s="137">
        <f t="shared" si="22"/>
        <v>2</v>
      </c>
      <c r="J308" s="65" t="s">
        <v>72</v>
      </c>
      <c r="K308" s="138" t="str">
        <f t="shared" si="25"/>
        <v>e238</v>
      </c>
      <c r="L308" s="187" t="str">
        <f t="shared" si="24"/>
        <v>Provisions (passifs non techniques)</v>
      </c>
      <c r="M308" s="139" t="s">
        <v>190</v>
      </c>
      <c r="N308" s="139" t="s">
        <v>192</v>
      </c>
      <c r="O308" s="143" t="s">
        <v>426</v>
      </c>
      <c r="P308" s="137"/>
      <c r="Q308" s="137"/>
      <c r="R308" s="137"/>
    </row>
    <row r="309" spans="1:25">
      <c r="A309" s="43" t="s">
        <v>2001</v>
      </c>
      <c r="B309" s="137" t="s">
        <v>2024</v>
      </c>
      <c r="D309" s="137" t="s">
        <v>426</v>
      </c>
      <c r="H309" s="137">
        <f t="shared" si="22"/>
        <v>2</v>
      </c>
      <c r="I309" s="39"/>
      <c r="J309" s="66" t="s">
        <v>251</v>
      </c>
      <c r="K309" s="138" t="str">
        <f t="shared" si="25"/>
        <v>e252</v>
      </c>
      <c r="L309" s="187" t="str">
        <f t="shared" si="24"/>
        <v>Provisions réglementées</v>
      </c>
      <c r="M309" s="139"/>
      <c r="N309" s="139" t="s">
        <v>192</v>
      </c>
      <c r="O309" s="143" t="s">
        <v>426</v>
      </c>
      <c r="P309" s="137"/>
      <c r="Q309" s="137"/>
      <c r="R309" s="137"/>
      <c r="T309" s="137"/>
      <c r="U309" s="137"/>
      <c r="V309" s="137"/>
      <c r="W309" s="137"/>
      <c r="X309" s="137"/>
      <c r="Y309" s="137"/>
    </row>
    <row r="310" spans="1:25" ht="28.8">
      <c r="A310" s="43" t="s">
        <v>2002</v>
      </c>
      <c r="B310" s="137" t="s">
        <v>2025</v>
      </c>
      <c r="D310" s="137" t="s">
        <v>426</v>
      </c>
      <c r="H310" s="137">
        <f t="shared" si="22"/>
        <v>2</v>
      </c>
      <c r="J310" s="66" t="s">
        <v>252</v>
      </c>
      <c r="K310" s="138" t="str">
        <f t="shared" si="25"/>
        <v>e249</v>
      </c>
      <c r="L310" s="187" t="str">
        <f t="shared" si="24"/>
        <v>Provisions pour risques et charges</v>
      </c>
      <c r="M310" s="139" t="s">
        <v>190</v>
      </c>
      <c r="N310" s="139" t="s">
        <v>192</v>
      </c>
      <c r="O310" s="143" t="s">
        <v>426</v>
      </c>
      <c r="P310" s="137"/>
      <c r="Q310" s="137"/>
      <c r="R310" s="137"/>
    </row>
    <row r="311" spans="1:25">
      <c r="A311" s="43" t="s">
        <v>2003</v>
      </c>
      <c r="B311" s="137" t="s">
        <v>2026</v>
      </c>
      <c r="D311" s="137" t="s">
        <v>426</v>
      </c>
      <c r="H311" s="137">
        <f t="shared" si="22"/>
        <v>2</v>
      </c>
      <c r="J311" s="63" t="s">
        <v>253</v>
      </c>
      <c r="K311" s="138" t="str">
        <f t="shared" si="25"/>
        <v>e153</v>
      </c>
      <c r="L311" s="187" t="str">
        <f t="shared" si="24"/>
        <v>Engagements de retraite et avantages similaires</v>
      </c>
      <c r="M311" s="139"/>
      <c r="N311" s="139" t="s">
        <v>192</v>
      </c>
      <c r="O311" s="143" t="s">
        <v>426</v>
      </c>
      <c r="P311" s="137"/>
      <c r="Q311" s="137"/>
      <c r="R311" s="137"/>
    </row>
    <row r="312" spans="1:25">
      <c r="A312" s="42" t="s">
        <v>2005</v>
      </c>
      <c r="B312" s="137" t="s">
        <v>2027</v>
      </c>
      <c r="D312" s="137" t="s">
        <v>426</v>
      </c>
      <c r="H312" s="137">
        <f t="shared" si="22"/>
        <v>2</v>
      </c>
      <c r="J312" s="63" t="s">
        <v>254</v>
      </c>
      <c r="K312" s="138" t="str">
        <f t="shared" si="25"/>
        <v>e243</v>
      </c>
      <c r="L312" s="187" t="str">
        <f t="shared" si="24"/>
        <v>Provisions pour impôts et taxes</v>
      </c>
      <c r="M312" s="139"/>
      <c r="N312" s="139" t="s">
        <v>192</v>
      </c>
      <c r="O312" s="143" t="s">
        <v>426</v>
      </c>
      <c r="P312" s="137"/>
      <c r="Q312" s="137"/>
      <c r="R312" s="137"/>
    </row>
    <row r="313" spans="1:25">
      <c r="A313" s="42" t="s">
        <v>2006</v>
      </c>
      <c r="B313" s="137" t="s">
        <v>2028</v>
      </c>
      <c r="D313" s="137" t="s">
        <v>426</v>
      </c>
      <c r="H313" s="137">
        <f t="shared" si="22"/>
        <v>1</v>
      </c>
      <c r="J313" s="63" t="s">
        <v>255</v>
      </c>
      <c r="K313" s="138" t="str">
        <f t="shared" si="25"/>
        <v>e244</v>
      </c>
      <c r="L313" s="187" t="str">
        <f t="shared" si="24"/>
        <v>Provisions pour litiges</v>
      </c>
      <c r="M313" s="139" t="s">
        <v>190</v>
      </c>
      <c r="N313" s="139" t="s">
        <v>192</v>
      </c>
      <c r="O313" s="143" t="s">
        <v>426</v>
      </c>
      <c r="P313" s="137"/>
      <c r="Q313" s="137"/>
      <c r="R313" s="137"/>
    </row>
    <row r="314" spans="1:25">
      <c r="A314" s="42" t="s">
        <v>2007</v>
      </c>
      <c r="B314" s="137" t="s">
        <v>2029</v>
      </c>
      <c r="D314" s="137" t="s">
        <v>426</v>
      </c>
      <c r="H314" s="137">
        <f t="shared" si="22"/>
        <v>2</v>
      </c>
      <c r="J314" s="68" t="s">
        <v>256</v>
      </c>
      <c r="K314" s="138" t="str">
        <f t="shared" si="25"/>
        <v>e247</v>
      </c>
      <c r="L314" s="187" t="str">
        <f t="shared" si="24"/>
        <v>Provisions pour litiges salariés</v>
      </c>
      <c r="M314" s="139"/>
      <c r="N314" s="139" t="s">
        <v>192</v>
      </c>
      <c r="O314" s="143" t="s">
        <v>426</v>
      </c>
      <c r="P314" s="137"/>
      <c r="Q314" s="137"/>
      <c r="R314" s="137"/>
    </row>
    <row r="315" spans="1:25">
      <c r="A315" s="42" t="s">
        <v>2008</v>
      </c>
      <c r="B315" s="137" t="s">
        <v>2030</v>
      </c>
      <c r="D315" s="137" t="s">
        <v>426</v>
      </c>
      <c r="H315" s="137">
        <f t="shared" si="22"/>
        <v>2</v>
      </c>
      <c r="J315" s="68" t="s">
        <v>257</v>
      </c>
      <c r="K315" s="138" t="str">
        <f t="shared" si="25"/>
        <v>e245</v>
      </c>
      <c r="L315" s="187" t="str">
        <f t="shared" si="24"/>
        <v>Provisions pour litiges assurés</v>
      </c>
      <c r="M315" s="139"/>
      <c r="N315" s="139" t="s">
        <v>192</v>
      </c>
      <c r="O315" s="143" t="s">
        <v>426</v>
      </c>
      <c r="P315" s="137"/>
      <c r="Q315" s="137"/>
      <c r="R315" s="137"/>
    </row>
    <row r="316" spans="1:25">
      <c r="A316" s="42" t="s">
        <v>2010</v>
      </c>
      <c r="B316" s="137" t="s">
        <v>2031</v>
      </c>
      <c r="D316" s="137" t="s">
        <v>426</v>
      </c>
      <c r="H316" s="137">
        <f t="shared" si="22"/>
        <v>1</v>
      </c>
      <c r="J316" s="68" t="s">
        <v>258</v>
      </c>
      <c r="K316" s="138" t="str">
        <f t="shared" si="25"/>
        <v>e246</v>
      </c>
      <c r="L316" s="187" t="str">
        <f t="shared" si="24"/>
        <v>Provisions pour litiges avec des intermédiaires</v>
      </c>
      <c r="M316" s="139"/>
      <c r="N316" s="139" t="s">
        <v>192</v>
      </c>
      <c r="O316" s="143" t="s">
        <v>426</v>
      </c>
      <c r="P316" s="137"/>
      <c r="Q316" s="137"/>
      <c r="R316" s="137"/>
    </row>
    <row r="317" spans="1:25">
      <c r="A317" s="42" t="s">
        <v>2011</v>
      </c>
      <c r="B317" s="137" t="s">
        <v>2032</v>
      </c>
      <c r="D317" s="137" t="s">
        <v>426</v>
      </c>
      <c r="H317" s="137">
        <f t="shared" si="22"/>
        <v>1</v>
      </c>
      <c r="J317" s="68" t="s">
        <v>259</v>
      </c>
      <c r="K317" s="138" t="str">
        <f t="shared" si="25"/>
        <v>e240</v>
      </c>
      <c r="L317" s="187" t="str">
        <f t="shared" si="24"/>
        <v>Provisions pour autres litiges</v>
      </c>
      <c r="M317" s="139"/>
      <c r="N317" s="139" t="s">
        <v>192</v>
      </c>
      <c r="O317" s="143" t="s">
        <v>426</v>
      </c>
      <c r="P317" s="137"/>
      <c r="Q317" s="137"/>
      <c r="R317" s="137"/>
    </row>
    <row r="318" spans="1:25">
      <c r="A318" s="42" t="s">
        <v>2012</v>
      </c>
      <c r="B318" s="137" t="s">
        <v>2033</v>
      </c>
      <c r="D318" s="137" t="s">
        <v>426</v>
      </c>
      <c r="H318" s="137">
        <f t="shared" si="22"/>
        <v>1</v>
      </c>
      <c r="J318" s="63" t="s">
        <v>260</v>
      </c>
      <c r="K318" s="138" t="str">
        <f t="shared" si="25"/>
        <v>e235</v>
      </c>
      <c r="L318" s="187" t="str">
        <f t="shared" si="24"/>
        <v>Provision sur produits dérivés</v>
      </c>
      <c r="M318" s="139"/>
      <c r="N318" s="139" t="s">
        <v>192</v>
      </c>
      <c r="O318" s="143" t="s">
        <v>426</v>
      </c>
      <c r="P318" s="137"/>
      <c r="Q318" s="137"/>
      <c r="R318" s="137"/>
    </row>
    <row r="319" spans="1:25">
      <c r="A319" s="42" t="s">
        <v>2013</v>
      </c>
      <c r="B319" s="137" t="s">
        <v>2034</v>
      </c>
      <c r="D319" s="137" t="s">
        <v>426</v>
      </c>
      <c r="H319" s="137">
        <f t="shared" si="22"/>
        <v>1</v>
      </c>
      <c r="J319" s="63" t="s">
        <v>261</v>
      </c>
      <c r="K319" s="138" t="str">
        <f t="shared" si="25"/>
        <v>e92</v>
      </c>
      <c r="L319" s="187" t="str">
        <f t="shared" si="24"/>
        <v>Autres provisions pour risques</v>
      </c>
      <c r="M319" s="139"/>
      <c r="N319" s="139" t="s">
        <v>192</v>
      </c>
      <c r="O319" s="143" t="s">
        <v>426</v>
      </c>
      <c r="P319" s="137"/>
      <c r="Q319" s="137"/>
      <c r="R319" s="137"/>
    </row>
    <row r="320" spans="1:25">
      <c r="A320" t="s">
        <v>2343</v>
      </c>
      <c r="B320" s="137" t="s">
        <v>2346</v>
      </c>
      <c r="D320" s="137" t="s">
        <v>426</v>
      </c>
      <c r="H320" s="137">
        <f t="shared" si="22"/>
        <v>1</v>
      </c>
      <c r="J320" s="63" t="s">
        <v>262</v>
      </c>
      <c r="K320" s="138" t="str">
        <f t="shared" si="25"/>
        <v>e91</v>
      </c>
      <c r="L320" s="187" t="str">
        <f t="shared" si="24"/>
        <v>Autres provisions pour charges</v>
      </c>
      <c r="M320" s="139"/>
      <c r="N320" s="139" t="s">
        <v>192</v>
      </c>
      <c r="O320" s="143" t="s">
        <v>426</v>
      </c>
      <c r="P320" s="137"/>
      <c r="Q320" s="137"/>
      <c r="R320" s="137"/>
    </row>
    <row r="321" spans="1:18">
      <c r="A321" t="s">
        <v>2344</v>
      </c>
      <c r="B321" s="137" t="s">
        <v>2347</v>
      </c>
      <c r="D321" s="137" t="s">
        <v>426</v>
      </c>
      <c r="H321" s="137">
        <f t="shared" si="22"/>
        <v>1</v>
      </c>
      <c r="J321" s="65" t="s">
        <v>91</v>
      </c>
      <c r="K321" s="138" t="str">
        <f t="shared" si="25"/>
        <v>e141</v>
      </c>
      <c r="L321" s="187" t="str">
        <f t="shared" si="24"/>
        <v>Dettes pour dépôts en espèces reçus des réassureurs</v>
      </c>
      <c r="M321" s="139"/>
      <c r="N321" s="139" t="s">
        <v>192</v>
      </c>
      <c r="O321" s="143" t="s">
        <v>426</v>
      </c>
      <c r="P321" s="137"/>
      <c r="Q321" s="137"/>
      <c r="R321" s="137"/>
    </row>
    <row r="322" spans="1:18">
      <c r="A322" t="s">
        <v>2394</v>
      </c>
      <c r="B322" s="137" t="s">
        <v>2395</v>
      </c>
      <c r="C322" s="137"/>
      <c r="D322" s="137" t="s">
        <v>426</v>
      </c>
      <c r="E322" s="137"/>
      <c r="F322" s="137"/>
      <c r="G322" s="137"/>
      <c r="H322" s="137">
        <f t="shared" ref="H322:H339" si="26">COUNTIF(J:J,A322)</f>
        <v>1</v>
      </c>
      <c r="J322" s="65" t="s">
        <v>92</v>
      </c>
      <c r="K322" s="138" t="str">
        <f t="shared" si="25"/>
        <v>e137</v>
      </c>
      <c r="L322" s="187" t="str">
        <f t="shared" si="24"/>
        <v>Dettes</v>
      </c>
      <c r="M322" s="139" t="s">
        <v>190</v>
      </c>
      <c r="N322" s="139" t="s">
        <v>192</v>
      </c>
      <c r="O322" s="143" t="s">
        <v>426</v>
      </c>
      <c r="P322" s="137"/>
      <c r="Q322" s="137"/>
      <c r="R322" s="137"/>
    </row>
    <row r="323" spans="1:18">
      <c r="A323" s="137" t="s">
        <v>2398</v>
      </c>
      <c r="B323" s="137" t="s">
        <v>2399</v>
      </c>
      <c r="C323" s="137"/>
      <c r="D323" s="137" t="s">
        <v>426</v>
      </c>
      <c r="E323" s="137"/>
      <c r="F323" s="137"/>
      <c r="G323" s="137"/>
      <c r="H323" s="137">
        <f t="shared" si="26"/>
        <v>2</v>
      </c>
      <c r="J323" s="22" t="s">
        <v>1617</v>
      </c>
      <c r="K323" s="138" t="str">
        <f t="shared" si="25"/>
        <v>e316</v>
      </c>
      <c r="L323" s="168" t="str">
        <f t="shared" si="24"/>
        <v>Dettes nées d’opérations directes et d’opérations de réassurance</v>
      </c>
      <c r="M323" s="139" t="s">
        <v>190</v>
      </c>
      <c r="N323" s="139" t="s">
        <v>192</v>
      </c>
      <c r="O323" s="143" t="s">
        <v>426</v>
      </c>
      <c r="P323" s="137"/>
      <c r="Q323" s="137"/>
      <c r="R323" s="137"/>
    </row>
    <row r="324" spans="1:18">
      <c r="A324" t="s">
        <v>2454</v>
      </c>
      <c r="B324" s="137" t="s">
        <v>2455</v>
      </c>
      <c r="C324" s="137"/>
      <c r="D324" s="137" t="s">
        <v>426</v>
      </c>
      <c r="E324" s="137"/>
      <c r="F324" s="137"/>
      <c r="G324" s="137"/>
      <c r="H324" s="137">
        <f t="shared" si="26"/>
        <v>2</v>
      </c>
      <c r="J324" s="63" t="s">
        <v>232</v>
      </c>
      <c r="K324" s="138" t="str">
        <f t="shared" si="25"/>
        <v>e140</v>
      </c>
      <c r="L324" s="187" t="str">
        <f t="shared" si="24"/>
        <v>Dettes nées d’opérations directes et de prise en substitution</v>
      </c>
      <c r="M324" s="139"/>
      <c r="N324" s="139" t="s">
        <v>192</v>
      </c>
      <c r="O324" s="143" t="s">
        <v>426</v>
      </c>
      <c r="P324" s="137"/>
      <c r="Q324" s="137"/>
      <c r="R324" s="137"/>
    </row>
    <row r="325" spans="1:18">
      <c r="A325" t="s">
        <v>2483</v>
      </c>
      <c r="B325" s="137" t="s">
        <v>2484</v>
      </c>
      <c r="D325" s="137" t="s">
        <v>426</v>
      </c>
      <c r="E325" s="137"/>
      <c r="F325" s="137"/>
      <c r="G325" s="137"/>
      <c r="H325" s="137">
        <f t="shared" si="26"/>
        <v>1</v>
      </c>
      <c r="J325" s="63" t="s">
        <v>233</v>
      </c>
      <c r="K325" s="138" t="str">
        <f t="shared" si="25"/>
        <v>e139</v>
      </c>
      <c r="L325" s="187" t="str">
        <f t="shared" si="24"/>
        <v>Dettes nées d’opérations de réassurance et de cession en substitution</v>
      </c>
      <c r="M325" s="139"/>
      <c r="N325" s="139" t="s">
        <v>192</v>
      </c>
      <c r="O325" s="143" t="s">
        <v>426</v>
      </c>
      <c r="P325" s="137"/>
      <c r="Q325" s="137"/>
      <c r="R325" s="137"/>
    </row>
    <row r="326" spans="1:18">
      <c r="A326" t="s">
        <v>2485</v>
      </c>
      <c r="B326" s="137" t="s">
        <v>2486</v>
      </c>
      <c r="D326" s="137" t="s">
        <v>426</v>
      </c>
      <c r="E326" s="137"/>
      <c r="F326" s="137"/>
      <c r="G326" s="137"/>
      <c r="H326" s="137">
        <f t="shared" si="26"/>
        <v>1</v>
      </c>
      <c r="J326" s="66" t="s">
        <v>1627</v>
      </c>
      <c r="K326" s="138" t="str">
        <f t="shared" ref="K326:K346" si="27">VLOOKUP(J326,A:B,2,FALSE)</f>
        <v>e317</v>
      </c>
      <c r="L326" s="187" t="str">
        <f t="shared" si="24"/>
        <v>Autres dettes financières</v>
      </c>
      <c r="M326" s="139" t="s">
        <v>190</v>
      </c>
      <c r="N326" s="139" t="s">
        <v>192</v>
      </c>
      <c r="O326" s="143" t="s">
        <v>426</v>
      </c>
      <c r="P326" s="137"/>
      <c r="Q326" s="137"/>
      <c r="R326" s="137"/>
    </row>
    <row r="327" spans="1:18">
      <c r="A327" s="140" t="s">
        <v>2749</v>
      </c>
      <c r="B327" s="140" t="s">
        <v>2734</v>
      </c>
      <c r="C327" s="140"/>
      <c r="D327" s="140" t="s">
        <v>426</v>
      </c>
      <c r="E327" s="140"/>
      <c r="F327" s="140"/>
      <c r="G327" s="140"/>
      <c r="H327" s="140">
        <f t="shared" si="26"/>
        <v>1</v>
      </c>
      <c r="I327" s="137"/>
      <c r="J327" s="63" t="s">
        <v>93</v>
      </c>
      <c r="K327" s="138" t="str">
        <f t="shared" si="27"/>
        <v>e151</v>
      </c>
      <c r="L327" s="187" t="str">
        <f t="shared" ref="L327:L346" si="28">J327</f>
        <v>Emprunts Obligataires</v>
      </c>
      <c r="M327" s="139"/>
      <c r="N327" s="139" t="s">
        <v>192</v>
      </c>
      <c r="O327" s="143" t="s">
        <v>426</v>
      </c>
      <c r="P327" s="137"/>
      <c r="Q327" s="137"/>
      <c r="R327" s="137"/>
    </row>
    <row r="328" spans="1:18">
      <c r="A328" s="140" t="s">
        <v>2736</v>
      </c>
      <c r="B328" s="140" t="s">
        <v>2735</v>
      </c>
      <c r="C328" s="140"/>
      <c r="D328" s="140" t="s">
        <v>426</v>
      </c>
      <c r="E328" s="140"/>
      <c r="F328" s="140"/>
      <c r="G328" s="140"/>
      <c r="H328" s="140">
        <f t="shared" si="26"/>
        <v>1</v>
      </c>
      <c r="J328" s="63" t="s">
        <v>94</v>
      </c>
      <c r="K328" s="138" t="str">
        <f t="shared" si="27"/>
        <v>e138</v>
      </c>
      <c r="L328" s="187" t="str">
        <f t="shared" si="28"/>
        <v>Dettes envers des établissements de crédit</v>
      </c>
      <c r="M328" s="139"/>
      <c r="N328" s="139" t="s">
        <v>192</v>
      </c>
      <c r="O328" s="143" t="s">
        <v>426</v>
      </c>
      <c r="P328" s="137"/>
      <c r="Q328" s="137"/>
      <c r="R328" s="137"/>
    </row>
    <row r="329" spans="1:18">
      <c r="A329" s="140" t="s">
        <v>2737</v>
      </c>
      <c r="B329" s="140" t="s">
        <v>2748</v>
      </c>
      <c r="C329" s="140"/>
      <c r="D329" s="140" t="s">
        <v>426</v>
      </c>
      <c r="E329" s="140"/>
      <c r="F329" s="140"/>
      <c r="G329" s="140"/>
      <c r="H329" s="140">
        <f t="shared" si="26"/>
        <v>1</v>
      </c>
      <c r="J329" s="63" t="s">
        <v>95</v>
      </c>
      <c r="K329" s="138" t="str">
        <f t="shared" si="27"/>
        <v>e298</v>
      </c>
      <c r="L329" s="187" t="str">
        <f t="shared" si="28"/>
        <v>Titres de créance négociables émis</v>
      </c>
      <c r="M329" s="139"/>
      <c r="N329" s="139" t="s">
        <v>192</v>
      </c>
      <c r="O329" s="143" t="s">
        <v>426</v>
      </c>
      <c r="P329" s="137"/>
      <c r="Q329" s="137"/>
      <c r="R329" s="137"/>
    </row>
    <row r="330" spans="1:18">
      <c r="A330" s="140" t="s">
        <v>2755</v>
      </c>
      <c r="B330" s="140" t="s">
        <v>2751</v>
      </c>
      <c r="C330" s="140"/>
      <c r="D330" s="140" t="s">
        <v>426</v>
      </c>
      <c r="E330" s="140"/>
      <c r="F330" s="140"/>
      <c r="G330" s="140"/>
      <c r="H330" s="140">
        <f t="shared" si="26"/>
        <v>1</v>
      </c>
      <c r="I330" s="137"/>
      <c r="J330" s="63" t="s">
        <v>96</v>
      </c>
      <c r="K330" s="138" t="str">
        <f t="shared" si="27"/>
        <v>e76</v>
      </c>
      <c r="L330" s="187" t="str">
        <f t="shared" si="28"/>
        <v>Autres emprunts, dépôts et cautionnements reçus</v>
      </c>
      <c r="M330" s="139"/>
      <c r="N330" s="139" t="s">
        <v>192</v>
      </c>
      <c r="O330" s="143" t="s">
        <v>426</v>
      </c>
      <c r="P330" s="137"/>
      <c r="Q330" s="137"/>
      <c r="R330" s="137"/>
    </row>
    <row r="331" spans="1:18">
      <c r="A331" s="42" t="s">
        <v>2756</v>
      </c>
      <c r="B331" s="140" t="s">
        <v>2752</v>
      </c>
      <c r="C331" s="140"/>
      <c r="D331" s="140" t="s">
        <v>426</v>
      </c>
      <c r="E331" s="140"/>
      <c r="F331" s="140"/>
      <c r="G331" s="140"/>
      <c r="H331" s="140">
        <f t="shared" si="26"/>
        <v>1</v>
      </c>
      <c r="J331" s="66" t="s">
        <v>1628</v>
      </c>
      <c r="K331" s="138" t="str">
        <f t="shared" si="27"/>
        <v>e318</v>
      </c>
      <c r="L331" s="187" t="str">
        <f t="shared" si="28"/>
        <v>Autres dettes non financières</v>
      </c>
      <c r="M331" s="139" t="s">
        <v>190</v>
      </c>
      <c r="N331" s="139" t="s">
        <v>192</v>
      </c>
      <c r="O331" s="143" t="s">
        <v>426</v>
      </c>
      <c r="P331" s="137"/>
      <c r="Q331" s="137"/>
      <c r="R331" s="137"/>
    </row>
    <row r="332" spans="1:18">
      <c r="A332" s="42" t="s">
        <v>2757</v>
      </c>
      <c r="B332" s="140" t="s">
        <v>2753</v>
      </c>
      <c r="C332" s="140"/>
      <c r="D332" s="140" t="s">
        <v>426</v>
      </c>
      <c r="E332" s="140"/>
      <c r="F332" s="140"/>
      <c r="G332" s="140"/>
      <c r="H332" s="140">
        <f t="shared" si="26"/>
        <v>1</v>
      </c>
      <c r="J332" s="63" t="s">
        <v>71</v>
      </c>
      <c r="K332" s="138" t="str">
        <f t="shared" si="27"/>
        <v>e201</v>
      </c>
      <c r="L332" s="187" t="str">
        <f t="shared" si="28"/>
        <v>Personnel</v>
      </c>
      <c r="M332" s="139"/>
      <c r="N332" s="139" t="s">
        <v>192</v>
      </c>
      <c r="O332" s="143" t="s">
        <v>426</v>
      </c>
      <c r="P332" s="137"/>
      <c r="Q332" s="137"/>
      <c r="R332" s="137"/>
    </row>
    <row r="333" spans="1:18" s="224" customFormat="1">
      <c r="A333" s="168" t="s">
        <v>2758</v>
      </c>
      <c r="B333" s="140" t="s">
        <v>2754</v>
      </c>
      <c r="C333" s="140"/>
      <c r="D333" s="140" t="s">
        <v>426</v>
      </c>
      <c r="E333" s="140"/>
      <c r="F333" s="140"/>
      <c r="G333" s="140"/>
      <c r="H333" s="140">
        <f t="shared" si="26"/>
        <v>1</v>
      </c>
      <c r="I333" s="137"/>
      <c r="J333" s="225" t="s">
        <v>537</v>
      </c>
      <c r="K333" s="226" t="str">
        <f t="shared" si="27"/>
        <v>e156</v>
      </c>
      <c r="L333" s="227" t="str">
        <f t="shared" si="28"/>
        <v>État, organismes sociaux, collectivités publiques</v>
      </c>
      <c r="M333" s="228"/>
      <c r="N333" s="228" t="s">
        <v>192</v>
      </c>
      <c r="O333" s="229" t="s">
        <v>426</v>
      </c>
    </row>
    <row r="334" spans="1:18">
      <c r="A334" s="299" t="s">
        <v>2761</v>
      </c>
      <c r="B334" s="140" t="s">
        <v>2759</v>
      </c>
      <c r="C334" s="299"/>
      <c r="D334" s="140" t="s">
        <v>426</v>
      </c>
      <c r="E334" s="299"/>
      <c r="F334" s="299"/>
      <c r="G334" s="299"/>
      <c r="H334" s="140">
        <f t="shared" si="26"/>
        <v>1</v>
      </c>
      <c r="I334" s="224"/>
      <c r="J334" s="63" t="s">
        <v>97</v>
      </c>
      <c r="K334" s="138" t="str">
        <f t="shared" si="27"/>
        <v>e132</v>
      </c>
      <c r="L334" s="187" t="str">
        <f t="shared" si="28"/>
        <v>Créditeurs divers</v>
      </c>
      <c r="M334" s="139"/>
      <c r="N334" s="139" t="s">
        <v>192</v>
      </c>
      <c r="O334" s="143" t="s">
        <v>426</v>
      </c>
      <c r="P334" s="137"/>
      <c r="Q334" s="137"/>
      <c r="R334" s="137"/>
    </row>
    <row r="335" spans="1:18">
      <c r="A335" s="140" t="s">
        <v>2762</v>
      </c>
      <c r="B335" s="140" t="s">
        <v>2760</v>
      </c>
      <c r="C335" s="140"/>
      <c r="D335" s="140" t="s">
        <v>426</v>
      </c>
      <c r="E335" s="140"/>
      <c r="F335" s="140"/>
      <c r="G335" s="140"/>
      <c r="H335" s="140">
        <f t="shared" si="26"/>
        <v>1</v>
      </c>
      <c r="J335" s="46" t="s">
        <v>1613</v>
      </c>
      <c r="K335" s="138" t="str">
        <f t="shared" si="27"/>
        <v>e314</v>
      </c>
      <c r="L335" s="168" t="str">
        <f t="shared" si="28"/>
        <v>Comptes de régularisation et différences de conversion</v>
      </c>
      <c r="M335" s="139" t="s">
        <v>190</v>
      </c>
      <c r="N335" s="139" t="s">
        <v>192</v>
      </c>
      <c r="O335" s="143" t="s">
        <v>426</v>
      </c>
      <c r="P335" s="137"/>
      <c r="Q335" s="137"/>
      <c r="R335" s="137"/>
    </row>
    <row r="336" spans="1:18">
      <c r="A336" s="42" t="s">
        <v>2865</v>
      </c>
      <c r="B336" s="140" t="s">
        <v>2763</v>
      </c>
      <c r="C336" s="140"/>
      <c r="D336" s="140" t="s">
        <v>426</v>
      </c>
      <c r="E336" s="140"/>
      <c r="F336" s="140"/>
      <c r="G336" s="140"/>
      <c r="H336" s="140">
        <f t="shared" si="26"/>
        <v>1</v>
      </c>
      <c r="J336" s="66" t="s">
        <v>1146</v>
      </c>
      <c r="K336" s="138" t="str">
        <f t="shared" si="27"/>
        <v>e122</v>
      </c>
      <c r="L336" s="187" t="str">
        <f t="shared" si="28"/>
        <v>Comptes de régularisation</v>
      </c>
      <c r="M336" s="139" t="s">
        <v>190</v>
      </c>
      <c r="N336" s="139" t="s">
        <v>192</v>
      </c>
      <c r="O336" s="143" t="s">
        <v>426</v>
      </c>
      <c r="P336" s="137"/>
      <c r="Q336" s="137"/>
      <c r="R336" s="137"/>
    </row>
    <row r="337" spans="1:20">
      <c r="A337" s="201" t="s">
        <v>5387</v>
      </c>
      <c r="B337" s="201" t="s">
        <v>5806</v>
      </c>
      <c r="C337" s="201"/>
      <c r="D337" s="201" t="s">
        <v>5382</v>
      </c>
      <c r="E337" s="201"/>
      <c r="F337" s="201"/>
      <c r="G337" s="201"/>
      <c r="H337" s="201">
        <f t="shared" si="26"/>
        <v>1</v>
      </c>
      <c r="J337" s="59" t="s">
        <v>268</v>
      </c>
      <c r="K337" s="138" t="str">
        <f t="shared" si="27"/>
        <v>e219</v>
      </c>
      <c r="L337" s="185" t="str">
        <f t="shared" si="28"/>
        <v>Produits à répartir sur plusieurs exercices</v>
      </c>
      <c r="M337" s="139"/>
      <c r="N337" s="139" t="s">
        <v>192</v>
      </c>
      <c r="O337" s="143" t="s">
        <v>426</v>
      </c>
      <c r="P337" s="137"/>
      <c r="Q337" s="137"/>
      <c r="R337" s="137"/>
    </row>
    <row r="338" spans="1:20">
      <c r="A338" s="201" t="s">
        <v>5388</v>
      </c>
      <c r="B338" s="201" t="s">
        <v>5810</v>
      </c>
      <c r="C338" s="201"/>
      <c r="D338" s="201" t="s">
        <v>5382</v>
      </c>
      <c r="E338" s="201"/>
      <c r="F338" s="201"/>
      <c r="G338" s="201"/>
      <c r="H338" s="201">
        <f t="shared" si="26"/>
        <v>1</v>
      </c>
      <c r="J338" s="59" t="s">
        <v>269</v>
      </c>
      <c r="K338" s="138" t="str">
        <f t="shared" si="27"/>
        <v>e59</v>
      </c>
      <c r="L338" s="185" t="str">
        <f t="shared" si="28"/>
        <v>Amortissement des différences sur les prix de remboursement</v>
      </c>
      <c r="M338" s="139"/>
      <c r="N338" s="139" t="s">
        <v>192</v>
      </c>
      <c r="O338" s="143" t="s">
        <v>426</v>
      </c>
      <c r="P338" s="137"/>
      <c r="Q338" s="137"/>
      <c r="R338" s="137"/>
    </row>
    <row r="339" spans="1:20">
      <c r="A339" s="201" t="s">
        <v>5389</v>
      </c>
      <c r="B339" s="201" t="s">
        <v>5814</v>
      </c>
      <c r="C339" s="201"/>
      <c r="D339" s="201" t="s">
        <v>5382</v>
      </c>
      <c r="E339" s="201"/>
      <c r="F339" s="201"/>
      <c r="G339" s="201"/>
      <c r="H339" s="201">
        <f t="shared" si="26"/>
        <v>1</v>
      </c>
      <c r="J339" s="59" t="s">
        <v>270</v>
      </c>
      <c r="K339" s="138" t="str">
        <f t="shared" si="27"/>
        <v>e260</v>
      </c>
      <c r="L339" s="185" t="str">
        <f t="shared" si="28"/>
        <v>Report de commissions reçues des réassureurs</v>
      </c>
      <c r="M339" s="139"/>
      <c r="N339" s="139" t="s">
        <v>192</v>
      </c>
      <c r="O339" s="143" t="s">
        <v>426</v>
      </c>
      <c r="P339" s="137"/>
      <c r="Q339" s="137"/>
      <c r="R339" s="137"/>
    </row>
    <row r="340" spans="1:20">
      <c r="J340" s="59" t="s">
        <v>265</v>
      </c>
      <c r="K340" s="138" t="str">
        <f t="shared" si="27"/>
        <v>e125</v>
      </c>
      <c r="L340" s="185" t="str">
        <f t="shared" si="28"/>
        <v>Comptes de régularisation liés aux instruments financiers à terme</v>
      </c>
      <c r="M340" s="139" t="s">
        <v>190</v>
      </c>
      <c r="N340" s="139" t="s">
        <v>192</v>
      </c>
      <c r="O340" s="143" t="s">
        <v>426</v>
      </c>
      <c r="P340" s="137"/>
      <c r="Q340" s="137"/>
      <c r="R340" s="137"/>
    </row>
    <row r="341" spans="1:20">
      <c r="J341" s="60" t="s">
        <v>518</v>
      </c>
      <c r="K341" s="138" t="str">
        <f t="shared" si="27"/>
        <v>e124</v>
      </c>
      <c r="L341" s="185" t="str">
        <f t="shared" si="28"/>
        <v>Comptes de régularisation liés à des stratégies d'investissement ou de désinvestissement</v>
      </c>
      <c r="M341" s="139"/>
      <c r="N341" s="139" t="s">
        <v>192</v>
      </c>
      <c r="O341" s="143" t="s">
        <v>426</v>
      </c>
      <c r="P341" s="137"/>
      <c r="Q341" s="137"/>
      <c r="R341" s="137"/>
    </row>
    <row r="342" spans="1:20">
      <c r="J342" s="60" t="s">
        <v>519</v>
      </c>
      <c r="K342" s="138" t="str">
        <f t="shared" si="27"/>
        <v>e123</v>
      </c>
      <c r="L342" s="185" t="str">
        <f t="shared" si="28"/>
        <v>Comptes de régularisation liés à des stratégies de rendement</v>
      </c>
      <c r="M342" s="139"/>
      <c r="N342" s="139" t="s">
        <v>192</v>
      </c>
      <c r="O342" s="143" t="s">
        <v>426</v>
      </c>
      <c r="P342" s="137"/>
      <c r="Q342" s="137"/>
      <c r="R342" s="137"/>
    </row>
    <row r="343" spans="1:20">
      <c r="J343" s="60" t="s">
        <v>266</v>
      </c>
      <c r="K343" s="138" t="str">
        <f t="shared" si="27"/>
        <v>e126</v>
      </c>
      <c r="L343" s="185" t="str">
        <f t="shared" si="28"/>
        <v>Comptes de régularisation sur autres opérations</v>
      </c>
      <c r="M343" s="139"/>
      <c r="N343" s="139" t="s">
        <v>192</v>
      </c>
      <c r="O343" s="143" t="s">
        <v>426</v>
      </c>
      <c r="P343" s="137"/>
      <c r="Q343" s="137"/>
      <c r="R343" s="137"/>
    </row>
    <row r="344" spans="1:20">
      <c r="J344" s="59" t="s">
        <v>535</v>
      </c>
      <c r="K344" s="138" t="str">
        <f t="shared" si="27"/>
        <v>e157</v>
      </c>
      <c r="L344" s="185" t="str">
        <f t="shared" si="28"/>
        <v>Évaluations techniques de la réassurance</v>
      </c>
      <c r="M344" s="139"/>
      <c r="N344" s="139" t="s">
        <v>192</v>
      </c>
      <c r="O344" s="143" t="s">
        <v>426</v>
      </c>
      <c r="P344" s="137"/>
      <c r="Q344" s="137"/>
      <c r="R344" s="137"/>
    </row>
    <row r="345" spans="1:20">
      <c r="J345" s="59" t="s">
        <v>267</v>
      </c>
      <c r="K345" s="138" t="str">
        <f t="shared" si="27"/>
        <v>e74</v>
      </c>
      <c r="L345" s="185" t="str">
        <f t="shared" si="28"/>
        <v>Autres éléments de comptes de régularisation</v>
      </c>
      <c r="M345" s="139"/>
      <c r="N345" s="139" t="s">
        <v>192</v>
      </c>
      <c r="O345" s="143" t="s">
        <v>426</v>
      </c>
      <c r="P345" s="137"/>
      <c r="Q345" s="137"/>
      <c r="R345" s="137"/>
    </row>
    <row r="346" spans="1:20">
      <c r="J346" s="66" t="s">
        <v>98</v>
      </c>
      <c r="K346" s="138" t="str">
        <f t="shared" si="27"/>
        <v>e142</v>
      </c>
      <c r="L346" s="187" t="str">
        <f t="shared" si="28"/>
        <v>Différence de conversion</v>
      </c>
      <c r="M346" s="139"/>
      <c r="N346" s="139" t="s">
        <v>192</v>
      </c>
      <c r="O346" s="143" t="s">
        <v>426</v>
      </c>
      <c r="P346" s="137"/>
      <c r="Q346" s="137"/>
      <c r="R346" s="137"/>
    </row>
    <row r="347" spans="1:20">
      <c r="J347" s="54" t="s">
        <v>1622</v>
      </c>
      <c r="K347" s="138"/>
      <c r="L347" s="19"/>
      <c r="O347" s="40" t="s">
        <v>426</v>
      </c>
      <c r="Q347" t="s">
        <v>123</v>
      </c>
      <c r="S347" s="137"/>
      <c r="T347" s="137"/>
    </row>
    <row r="348" spans="1:20">
      <c r="J348" s="10" t="s">
        <v>244</v>
      </c>
      <c r="K348" s="138" t="str">
        <f t="shared" ref="K348:K379" si="29">VLOOKUP(J348,A:B,2,FALSE)</f>
        <v>x0</v>
      </c>
      <c r="L348" s="19" t="str">
        <f t="shared" ref="L348:L379" si="30">J348</f>
        <v>Total/NA</v>
      </c>
      <c r="M348" s="8" t="s">
        <v>190</v>
      </c>
      <c r="O348" t="s">
        <v>243</v>
      </c>
    </row>
    <row r="349" spans="1:20">
      <c r="J349" s="46" t="s">
        <v>33</v>
      </c>
      <c r="K349" s="138" t="str">
        <f t="shared" si="29"/>
        <v>e208</v>
      </c>
      <c r="L349" s="168" t="str">
        <f t="shared" si="30"/>
        <v>Placements immobiliers</v>
      </c>
      <c r="M349" s="8" t="s">
        <v>190</v>
      </c>
      <c r="N349" s="8" t="s">
        <v>192</v>
      </c>
      <c r="O349" s="40" t="s">
        <v>426</v>
      </c>
    </row>
    <row r="350" spans="1:20">
      <c r="J350" s="22" t="s">
        <v>524</v>
      </c>
      <c r="K350" s="138" t="str">
        <f t="shared" si="29"/>
        <v>e294</v>
      </c>
      <c r="L350" s="168" t="str">
        <f t="shared" si="30"/>
        <v>Terrains et constructions</v>
      </c>
      <c r="M350" s="8" t="s">
        <v>190</v>
      </c>
      <c r="N350" s="8" t="s">
        <v>192</v>
      </c>
      <c r="O350" s="40" t="s">
        <v>426</v>
      </c>
    </row>
    <row r="351" spans="1:20">
      <c r="J351" s="55" t="s">
        <v>28</v>
      </c>
      <c r="K351" s="138" t="str">
        <f t="shared" si="29"/>
        <v>e296</v>
      </c>
      <c r="L351" s="168" t="str">
        <f t="shared" si="30"/>
        <v>Terrains non construits</v>
      </c>
      <c r="N351" s="8" t="s">
        <v>192</v>
      </c>
      <c r="O351" s="40" t="s">
        <v>426</v>
      </c>
    </row>
    <row r="352" spans="1:20">
      <c r="J352" s="55" t="s">
        <v>39</v>
      </c>
      <c r="K352" s="138" t="str">
        <f t="shared" si="29"/>
        <v>e190</v>
      </c>
      <c r="L352" s="168" t="str">
        <f t="shared" si="30"/>
        <v>Part de sociétés non cotées à objet foncier</v>
      </c>
      <c r="N352" s="8" t="s">
        <v>192</v>
      </c>
      <c r="O352" s="40" t="s">
        <v>426</v>
      </c>
    </row>
    <row r="353" spans="10:22">
      <c r="J353" s="55" t="s">
        <v>543</v>
      </c>
      <c r="K353" s="138" t="str">
        <f t="shared" si="29"/>
        <v>e174</v>
      </c>
      <c r="L353" s="168" t="str">
        <f t="shared" si="30"/>
        <v>Immeubles bâtis hors immeubles d'exploitation</v>
      </c>
      <c r="N353" s="8" t="s">
        <v>192</v>
      </c>
      <c r="O353" s="40" t="s">
        <v>426</v>
      </c>
    </row>
    <row r="354" spans="10:22">
      <c r="J354" s="55" t="s">
        <v>40</v>
      </c>
      <c r="K354" s="138" t="str">
        <f t="shared" si="29"/>
        <v>e199</v>
      </c>
      <c r="L354" s="168" t="str">
        <f t="shared" si="30"/>
        <v>Parts et actions de sociétés immobilières non cotées hors immeubles d'exploitation</v>
      </c>
      <c r="N354" s="8" t="s">
        <v>192</v>
      </c>
      <c r="O354" s="40" t="s">
        <v>426</v>
      </c>
    </row>
    <row r="355" spans="10:22">
      <c r="J355" s="55" t="s">
        <v>29</v>
      </c>
      <c r="K355" s="138" t="str">
        <f t="shared" si="29"/>
        <v>e175</v>
      </c>
      <c r="L355" s="168" t="str">
        <f t="shared" si="30"/>
        <v>Immeubles d'exploitation</v>
      </c>
      <c r="N355" s="8" t="s">
        <v>192</v>
      </c>
      <c r="O355" s="40" t="s">
        <v>426</v>
      </c>
    </row>
    <row r="356" spans="10:22">
      <c r="J356" s="22" t="s">
        <v>1143</v>
      </c>
      <c r="K356" s="138" t="str">
        <f t="shared" si="29"/>
        <v>e295</v>
      </c>
      <c r="L356" s="168" t="str">
        <f t="shared" si="30"/>
        <v>Terrains et constructions en cours</v>
      </c>
      <c r="M356" s="8" t="s">
        <v>190</v>
      </c>
      <c r="N356" s="8" t="s">
        <v>192</v>
      </c>
      <c r="O356" s="40" t="s">
        <v>426</v>
      </c>
    </row>
    <row r="357" spans="10:22">
      <c r="J357" s="55" t="s">
        <v>41</v>
      </c>
      <c r="K357" s="138" t="str">
        <f t="shared" si="29"/>
        <v>e293</v>
      </c>
      <c r="L357" s="168" t="str">
        <f t="shared" si="30"/>
        <v>Terrains affectés à une construction en cours</v>
      </c>
      <c r="N357" s="8" t="s">
        <v>192</v>
      </c>
      <c r="O357" s="40" t="s">
        <v>426</v>
      </c>
    </row>
    <row r="358" spans="10:22">
      <c r="J358" s="55" t="s">
        <v>42</v>
      </c>
      <c r="K358" s="138" t="str">
        <f t="shared" si="29"/>
        <v>e177</v>
      </c>
      <c r="L358" s="168" t="str">
        <f t="shared" si="30"/>
        <v>Immeubles en cours</v>
      </c>
      <c r="N358" s="8" t="s">
        <v>192</v>
      </c>
      <c r="O358" s="40" t="s">
        <v>426</v>
      </c>
      <c r="S358" s="137"/>
    </row>
    <row r="359" spans="10:22">
      <c r="J359" s="55" t="s">
        <v>43</v>
      </c>
      <c r="K359" s="138" t="str">
        <f t="shared" si="29"/>
        <v>e198</v>
      </c>
      <c r="L359" s="168" t="str">
        <f t="shared" si="30"/>
        <v>Parts et actions de sociétés immobilières non cotées (immeubles en cours)</v>
      </c>
      <c r="N359" s="8" t="s">
        <v>192</v>
      </c>
      <c r="O359" s="40" t="s">
        <v>426</v>
      </c>
      <c r="S359" s="137"/>
      <c r="U359" s="137"/>
      <c r="V359" s="137"/>
    </row>
    <row r="360" spans="10:22">
      <c r="J360" s="55" t="s">
        <v>223</v>
      </c>
      <c r="K360" s="138" t="str">
        <f t="shared" si="29"/>
        <v>e178</v>
      </c>
      <c r="L360" s="168" t="str">
        <f t="shared" si="30"/>
        <v>Immobilisations grevées de droits (commodats)</v>
      </c>
      <c r="N360" s="8" t="s">
        <v>192</v>
      </c>
      <c r="O360" s="40" t="s">
        <v>426</v>
      </c>
      <c r="T360" s="137"/>
      <c r="U360" s="137"/>
      <c r="V360" s="137"/>
    </row>
    <row r="361" spans="10:22" ht="15" customHeight="1">
      <c r="J361" s="55" t="s">
        <v>44</v>
      </c>
      <c r="K361" s="138" t="str">
        <f t="shared" si="29"/>
        <v>e176</v>
      </c>
      <c r="L361" s="168" t="str">
        <f t="shared" si="30"/>
        <v>Immeubles d'exploitation en cours</v>
      </c>
      <c r="N361" s="8" t="s">
        <v>192</v>
      </c>
      <c r="O361" s="40" t="s">
        <v>426</v>
      </c>
      <c r="T361" s="137"/>
    </row>
    <row r="362" spans="10:22">
      <c r="J362" s="46" t="s">
        <v>293</v>
      </c>
      <c r="K362" s="138" t="str">
        <f t="shared" si="29"/>
        <v>e203</v>
      </c>
      <c r="L362" s="168" t="str">
        <f t="shared" si="30"/>
        <v>Placement financiers</v>
      </c>
      <c r="M362" s="8" t="s">
        <v>190</v>
      </c>
      <c r="N362" s="8" t="s">
        <v>192</v>
      </c>
      <c r="O362" s="40" t="s">
        <v>426</v>
      </c>
    </row>
    <row r="363" spans="10:22">
      <c r="J363" s="22" t="s">
        <v>45</v>
      </c>
      <c r="K363" s="138" t="str">
        <f t="shared" si="29"/>
        <v>e52</v>
      </c>
      <c r="L363" s="168" t="str">
        <f t="shared" si="30"/>
        <v>Actions et autres titres à revenu variable</v>
      </c>
      <c r="M363" s="8" t="s">
        <v>190</v>
      </c>
      <c r="N363" s="8" t="s">
        <v>192</v>
      </c>
      <c r="O363" s="40" t="s">
        <v>426</v>
      </c>
    </row>
    <row r="364" spans="10:22">
      <c r="J364" s="55" t="s">
        <v>1240</v>
      </c>
      <c r="K364" s="138" t="str">
        <f t="shared" si="29"/>
        <v>e297</v>
      </c>
      <c r="L364" s="168" t="str">
        <f t="shared" si="30"/>
        <v>Titres à revenu variable autres que les OPCVM</v>
      </c>
      <c r="M364" s="8" t="s">
        <v>190</v>
      </c>
      <c r="N364" s="8" t="s">
        <v>192</v>
      </c>
      <c r="O364" s="40" t="s">
        <v>426</v>
      </c>
    </row>
    <row r="365" spans="10:22">
      <c r="J365" s="69" t="s">
        <v>46</v>
      </c>
      <c r="K365" s="138" t="str">
        <f t="shared" si="29"/>
        <v>e53</v>
      </c>
      <c r="L365" s="168" t="str">
        <f t="shared" si="30"/>
        <v>Actions et titres cotés</v>
      </c>
      <c r="N365" s="8" t="s">
        <v>192</v>
      </c>
      <c r="O365" s="40" t="s">
        <v>426</v>
      </c>
    </row>
    <row r="366" spans="10:22">
      <c r="J366" s="69" t="s">
        <v>56</v>
      </c>
      <c r="K366" s="138" t="str">
        <f t="shared" si="29"/>
        <v>e54</v>
      </c>
      <c r="L366" s="168" t="str">
        <f t="shared" si="30"/>
        <v>Actions et titres non cotés</v>
      </c>
      <c r="N366" s="8" t="s">
        <v>192</v>
      </c>
      <c r="O366" s="40" t="s">
        <v>426</v>
      </c>
    </row>
    <row r="367" spans="10:22">
      <c r="J367" s="55" t="s">
        <v>1937</v>
      </c>
      <c r="K367" s="138" t="str">
        <f t="shared" si="29"/>
        <v>e197</v>
      </c>
      <c r="L367" s="168" t="str">
        <f t="shared" si="30"/>
        <v>Actions et parts d'OPCVM détenant exclusivement des titres à revenu fixe</v>
      </c>
      <c r="N367" s="8" t="s">
        <v>192</v>
      </c>
      <c r="O367" s="40" t="s">
        <v>426</v>
      </c>
    </row>
    <row r="368" spans="10:22">
      <c r="J368" s="55" t="s">
        <v>1938</v>
      </c>
      <c r="K368" s="138" t="str">
        <f t="shared" si="29"/>
        <v>e196</v>
      </c>
      <c r="L368" s="168" t="str">
        <f t="shared" si="30"/>
        <v>Actions et parts d'autres OPCVM</v>
      </c>
      <c r="N368" s="8" t="s">
        <v>192</v>
      </c>
      <c r="O368" s="40" t="s">
        <v>426</v>
      </c>
    </row>
    <row r="369" spans="10:22">
      <c r="J369" s="83" t="s">
        <v>1239</v>
      </c>
      <c r="K369" s="138" t="str">
        <f t="shared" si="29"/>
        <v>e206</v>
      </c>
      <c r="L369" s="188" t="str">
        <f t="shared" si="30"/>
        <v>Placements financiers sauf actions et autres titres à revenu variable</v>
      </c>
      <c r="M369" s="8" t="s">
        <v>190</v>
      </c>
      <c r="N369" s="8" t="s">
        <v>192</v>
      </c>
      <c r="O369" s="40" t="s">
        <v>426</v>
      </c>
    </row>
    <row r="370" spans="10:22">
      <c r="J370" s="55" t="s">
        <v>1589</v>
      </c>
      <c r="K370" s="138" t="str">
        <f t="shared" si="29"/>
        <v>e188</v>
      </c>
      <c r="L370" s="168" t="str">
        <f t="shared" si="30"/>
        <v>Obligations, titres de créance négociables et autres titres à revenu fixe</v>
      </c>
      <c r="M370" s="8" t="s">
        <v>190</v>
      </c>
      <c r="N370" s="8" t="s">
        <v>192</v>
      </c>
      <c r="O370" s="40" t="s">
        <v>426</v>
      </c>
    </row>
    <row r="371" spans="10:22">
      <c r="J371" s="69" t="s">
        <v>506</v>
      </c>
      <c r="K371" s="138" t="str">
        <f t="shared" si="29"/>
        <v>e184</v>
      </c>
      <c r="L371" s="168" t="str">
        <f t="shared" si="30"/>
        <v>Obligations et titres assimilés cotés</v>
      </c>
      <c r="M371" s="8" t="s">
        <v>190</v>
      </c>
      <c r="N371" s="8" t="s">
        <v>192</v>
      </c>
      <c r="O371" s="40" t="s">
        <v>426</v>
      </c>
    </row>
    <row r="372" spans="10:22">
      <c r="J372" s="82" t="s">
        <v>544</v>
      </c>
      <c r="K372" s="138" t="str">
        <f t="shared" si="29"/>
        <v>e183</v>
      </c>
      <c r="L372" s="188" t="str">
        <f t="shared" si="30"/>
        <v>Obligations et autres valeurs émises ou garanties par l'un des États membres de l'OCDE</v>
      </c>
      <c r="N372" s="8" t="s">
        <v>192</v>
      </c>
      <c r="O372" s="40" t="s">
        <v>426</v>
      </c>
    </row>
    <row r="373" spans="10:22">
      <c r="J373" s="82" t="s">
        <v>37</v>
      </c>
      <c r="K373" s="138" t="str">
        <f t="shared" si="29"/>
        <v>e185</v>
      </c>
      <c r="L373" s="188" t="str">
        <f t="shared" si="30"/>
        <v>Obligations et titres assimilés émis par des organismes de titrisation</v>
      </c>
      <c r="N373" s="8" t="s">
        <v>192</v>
      </c>
      <c r="O373" s="40" t="s">
        <v>426</v>
      </c>
      <c r="S373" s="137"/>
    </row>
    <row r="374" spans="10:22">
      <c r="J374" s="82" t="s">
        <v>59</v>
      </c>
      <c r="K374" s="138" t="str">
        <f t="shared" si="29"/>
        <v>e81</v>
      </c>
      <c r="L374" s="188" t="str">
        <f t="shared" si="30"/>
        <v>Autres Obligations, parts de fonds communs de créance et titres participatifs négociés sur un marché reconnu</v>
      </c>
      <c r="N374" s="8" t="s">
        <v>192</v>
      </c>
      <c r="O374" s="40" t="s">
        <v>426</v>
      </c>
      <c r="S374" s="137"/>
      <c r="U374" s="137"/>
      <c r="V374" s="137"/>
    </row>
    <row r="375" spans="10:22">
      <c r="J375" s="69" t="s">
        <v>507</v>
      </c>
      <c r="K375" s="138" t="str">
        <f t="shared" si="29"/>
        <v>e186</v>
      </c>
      <c r="L375" s="168" t="str">
        <f t="shared" si="30"/>
        <v>Obligations et titres assimilés non cotés</v>
      </c>
      <c r="M375" s="8" t="s">
        <v>190</v>
      </c>
      <c r="N375" s="8" t="s">
        <v>192</v>
      </c>
      <c r="O375" s="40" t="s">
        <v>426</v>
      </c>
      <c r="S375" s="137"/>
      <c r="T375" s="137"/>
      <c r="U375" s="137"/>
      <c r="V375" s="137"/>
    </row>
    <row r="376" spans="10:22">
      <c r="J376" s="70" t="s">
        <v>38</v>
      </c>
      <c r="K376" s="138" t="str">
        <f t="shared" si="29"/>
        <v>e187</v>
      </c>
      <c r="L376" s="168" t="str">
        <f t="shared" si="30"/>
        <v>Obligations non cotées émises par des organismes de titrisation</v>
      </c>
      <c r="N376" s="8" t="s">
        <v>192</v>
      </c>
      <c r="O376" s="40" t="s">
        <v>426</v>
      </c>
      <c r="S376" s="137"/>
      <c r="T376" s="137"/>
      <c r="U376" s="137"/>
      <c r="V376" s="137"/>
    </row>
    <row r="377" spans="10:22">
      <c r="J377" s="70" t="s">
        <v>35</v>
      </c>
      <c r="K377" s="138" t="str">
        <f t="shared" si="29"/>
        <v>e80</v>
      </c>
      <c r="L377" s="168" t="str">
        <f t="shared" si="30"/>
        <v>Autres obligations non cotées</v>
      </c>
      <c r="N377" s="8" t="s">
        <v>192</v>
      </c>
      <c r="O377" s="40" t="s">
        <v>426</v>
      </c>
      <c r="T377" s="137"/>
      <c r="U377" s="137"/>
      <c r="V377" s="137"/>
    </row>
    <row r="378" spans="10:22">
      <c r="J378" s="69" t="s">
        <v>1586</v>
      </c>
      <c r="K378" s="138" t="str">
        <f t="shared" si="29"/>
        <v>e300</v>
      </c>
      <c r="L378" s="168" t="str">
        <f t="shared" si="30"/>
        <v>Titres de créance négociables et bons du trésor</v>
      </c>
      <c r="M378" s="8" t="s">
        <v>190</v>
      </c>
      <c r="N378" s="8" t="s">
        <v>192</v>
      </c>
      <c r="O378" s="40" t="s">
        <v>426</v>
      </c>
      <c r="T378" s="137"/>
    </row>
    <row r="379" spans="10:22">
      <c r="J379" s="70" t="s">
        <v>1934</v>
      </c>
      <c r="K379" s="138" t="str">
        <f t="shared" si="29"/>
        <v>e299</v>
      </c>
      <c r="L379" s="168" t="str">
        <f t="shared" si="30"/>
        <v>Titres de créance négociables d'un an au plus</v>
      </c>
      <c r="N379" s="8" t="s">
        <v>192</v>
      </c>
      <c r="O379" s="40" t="s">
        <v>426</v>
      </c>
    </row>
    <row r="380" spans="10:22">
      <c r="J380" s="70" t="s">
        <v>1935</v>
      </c>
      <c r="K380" s="138" t="str">
        <f t="shared" ref="K380:K402" si="31">VLOOKUP(J380,A:B,2,FALSE)</f>
        <v>e98</v>
      </c>
      <c r="L380" s="168" t="str">
        <f t="shared" ref="L380:L402" si="32">J380</f>
        <v>Bons à moyen terme négociables</v>
      </c>
      <c r="N380" s="8" t="s">
        <v>192</v>
      </c>
      <c r="O380" s="40" t="s">
        <v>426</v>
      </c>
    </row>
    <row r="381" spans="10:22">
      <c r="J381" s="70" t="s">
        <v>1587</v>
      </c>
      <c r="K381" s="138" t="str">
        <f t="shared" si="31"/>
        <v>e95</v>
      </c>
      <c r="L381" s="168" t="str">
        <f t="shared" si="32"/>
        <v>Autres titres de créance négociables</v>
      </c>
      <c r="N381" s="8" t="s">
        <v>192</v>
      </c>
      <c r="O381" s="40" t="s">
        <v>426</v>
      </c>
    </row>
    <row r="382" spans="10:22">
      <c r="J382" s="70" t="s">
        <v>36</v>
      </c>
      <c r="K382" s="138" t="str">
        <f t="shared" si="31"/>
        <v>e99</v>
      </c>
      <c r="L382" s="168" t="str">
        <f t="shared" si="32"/>
        <v>Bons du Trésor</v>
      </c>
      <c r="N382" s="8" t="s">
        <v>192</v>
      </c>
      <c r="O382" s="40" t="s">
        <v>426</v>
      </c>
    </row>
    <row r="383" spans="10:22">
      <c r="J383" s="69" t="s">
        <v>1588</v>
      </c>
      <c r="K383" s="138" t="str">
        <f t="shared" si="31"/>
        <v>e82</v>
      </c>
      <c r="L383" s="168" t="str">
        <f t="shared" si="32"/>
        <v>Autres obligations, titres de créance négociables et autres titres à revenu fixe</v>
      </c>
      <c r="N383" s="8" t="s">
        <v>192</v>
      </c>
      <c r="O383" s="40" t="s">
        <v>426</v>
      </c>
    </row>
    <row r="384" spans="10:22">
      <c r="J384" s="55" t="s">
        <v>34</v>
      </c>
      <c r="K384" s="138" t="str">
        <f t="shared" si="31"/>
        <v>e210</v>
      </c>
      <c r="L384" s="168" t="str">
        <f t="shared" si="32"/>
        <v>Prêts</v>
      </c>
      <c r="M384" s="8" t="s">
        <v>190</v>
      </c>
      <c r="N384" s="8" t="s">
        <v>192</v>
      </c>
      <c r="O384" s="40" t="s">
        <v>426</v>
      </c>
      <c r="S384" s="137"/>
    </row>
    <row r="385" spans="10:22">
      <c r="J385" s="69" t="s">
        <v>48</v>
      </c>
      <c r="K385" s="138" t="str">
        <f t="shared" si="31"/>
        <v>e212</v>
      </c>
      <c r="L385" s="168" t="str">
        <f t="shared" si="32"/>
        <v>Prêts obtenus ou garantis par un état membre de l'OCDE</v>
      </c>
      <c r="N385" s="8" t="s">
        <v>192</v>
      </c>
      <c r="O385" s="40" t="s">
        <v>426</v>
      </c>
      <c r="U385" s="137"/>
      <c r="V385" s="137"/>
    </row>
    <row r="386" spans="10:22">
      <c r="J386" s="69" t="s">
        <v>49</v>
      </c>
      <c r="K386" s="138" t="str">
        <f t="shared" si="31"/>
        <v>e211</v>
      </c>
      <c r="L386" s="168" t="str">
        <f t="shared" si="32"/>
        <v>Prêts hypothécaires</v>
      </c>
      <c r="N386" s="8" t="s">
        <v>192</v>
      </c>
      <c r="O386" s="40" t="s">
        <v>426</v>
      </c>
      <c r="S386" s="137"/>
      <c r="T386" s="137"/>
    </row>
    <row r="387" spans="10:22">
      <c r="J387" s="69" t="s">
        <v>50</v>
      </c>
      <c r="K387" s="138" t="str">
        <f t="shared" si="31"/>
        <v>e84</v>
      </c>
      <c r="L387" s="168" t="str">
        <f t="shared" si="32"/>
        <v>Autres prêts</v>
      </c>
      <c r="M387" s="8" t="s">
        <v>190</v>
      </c>
      <c r="N387" s="8" t="s">
        <v>192</v>
      </c>
      <c r="O387" s="40" t="s">
        <v>426</v>
      </c>
      <c r="S387" s="137"/>
      <c r="U387" s="137"/>
      <c r="V387" s="137"/>
    </row>
    <row r="388" spans="10:22">
      <c r="J388" s="70" t="s">
        <v>57</v>
      </c>
      <c r="K388" s="138" t="str">
        <f t="shared" si="31"/>
        <v>e85</v>
      </c>
      <c r="L388" s="168" t="str">
        <f t="shared" si="32"/>
        <v>Autres prêts garantis</v>
      </c>
      <c r="N388" s="8" t="s">
        <v>192</v>
      </c>
      <c r="O388" s="40" t="s">
        <v>426</v>
      </c>
      <c r="S388" s="137"/>
      <c r="T388" s="137"/>
      <c r="U388" s="137"/>
      <c r="V388" s="137"/>
    </row>
    <row r="389" spans="10:22">
      <c r="J389" s="70" t="s">
        <v>58</v>
      </c>
      <c r="K389" s="138" t="str">
        <f t="shared" si="31"/>
        <v>e86</v>
      </c>
      <c r="L389" s="168" t="str">
        <f t="shared" si="32"/>
        <v>Autres prêts non garantis</v>
      </c>
      <c r="N389" s="8" t="s">
        <v>192</v>
      </c>
      <c r="O389" s="40" t="s">
        <v>426</v>
      </c>
      <c r="T389" s="137"/>
      <c r="U389" s="137"/>
      <c r="V389" s="137"/>
    </row>
    <row r="390" spans="10:22">
      <c r="J390" s="69" t="s">
        <v>1835</v>
      </c>
      <c r="K390" s="138" t="str">
        <f t="shared" si="31"/>
        <v>e96</v>
      </c>
      <c r="L390" s="168" t="str">
        <f t="shared" si="32"/>
        <v>Avances sur polices/sur bulletins d'adhésion à un règlement ou sur contrat</v>
      </c>
      <c r="N390" s="8" t="s">
        <v>192</v>
      </c>
      <c r="O390" s="40" t="s">
        <v>426</v>
      </c>
      <c r="S390" s="137"/>
      <c r="T390" s="137"/>
    </row>
    <row r="391" spans="10:22">
      <c r="J391" s="55" t="s">
        <v>31</v>
      </c>
      <c r="K391" s="138" t="str">
        <f t="shared" si="31"/>
        <v>e134</v>
      </c>
      <c r="L391" s="168" t="str">
        <f t="shared" si="32"/>
        <v>Dépôts auprès des établissements de crédit</v>
      </c>
      <c r="M391" s="8" t="s">
        <v>190</v>
      </c>
      <c r="N391" s="8" t="s">
        <v>192</v>
      </c>
      <c r="O391" s="40" t="s">
        <v>426</v>
      </c>
      <c r="U391" s="137"/>
      <c r="V391" s="137"/>
    </row>
    <row r="392" spans="10:22">
      <c r="J392" s="69" t="s">
        <v>51</v>
      </c>
      <c r="K392" s="138" t="str">
        <f t="shared" si="31"/>
        <v>e72</v>
      </c>
      <c r="L392" s="168" t="str">
        <f t="shared" si="32"/>
        <v>Autres dépôts de garantie auprès d'établissements de crédit</v>
      </c>
      <c r="N392" s="8" t="s">
        <v>192</v>
      </c>
      <c r="O392" s="40" t="s">
        <v>426</v>
      </c>
      <c r="T392" s="137"/>
    </row>
    <row r="393" spans="10:22">
      <c r="J393" s="69" t="s">
        <v>52</v>
      </c>
      <c r="K393" s="138" t="str">
        <f t="shared" si="31"/>
        <v>e71</v>
      </c>
      <c r="L393" s="168" t="str">
        <f t="shared" si="32"/>
        <v>Autres dépôts auprès d'établissements de crédit</v>
      </c>
      <c r="N393" s="8" t="s">
        <v>192</v>
      </c>
      <c r="O393" s="40" t="s">
        <v>426</v>
      </c>
    </row>
    <row r="394" spans="10:22">
      <c r="J394" s="55" t="s">
        <v>30</v>
      </c>
      <c r="K394" s="138" t="str">
        <f t="shared" si="31"/>
        <v>e83</v>
      </c>
      <c r="L394" s="168" t="str">
        <f t="shared" si="32"/>
        <v>Autres placements</v>
      </c>
      <c r="M394" s="8" t="s">
        <v>190</v>
      </c>
      <c r="N394" s="8" t="s">
        <v>192</v>
      </c>
      <c r="O394" s="40" t="s">
        <v>426</v>
      </c>
    </row>
    <row r="395" spans="10:22">
      <c r="J395" s="69" t="s">
        <v>2454</v>
      </c>
      <c r="K395" s="138" t="str">
        <f t="shared" si="31"/>
        <v>e379</v>
      </c>
      <c r="L395" s="138" t="str">
        <f t="shared" si="32"/>
        <v>Autres placements [Comptes 234]</v>
      </c>
      <c r="M395" s="139" t="s">
        <v>190</v>
      </c>
      <c r="N395" s="139" t="s">
        <v>192</v>
      </c>
      <c r="O395" s="143" t="s">
        <v>426</v>
      </c>
      <c r="P395" s="137"/>
      <c r="Q395" s="137"/>
      <c r="R395" s="137"/>
    </row>
    <row r="396" spans="10:22">
      <c r="J396" s="70" t="s">
        <v>32</v>
      </c>
      <c r="K396" s="138" t="str">
        <f t="shared" si="31"/>
        <v>e136</v>
      </c>
      <c r="L396" s="168" t="str">
        <f t="shared" si="32"/>
        <v>Dépôts et cautionnements</v>
      </c>
      <c r="N396" s="8" t="s">
        <v>192</v>
      </c>
      <c r="O396" s="40" t="s">
        <v>426</v>
      </c>
    </row>
    <row r="397" spans="10:22">
      <c r="J397" s="70" t="s">
        <v>53</v>
      </c>
      <c r="K397" s="138" t="str">
        <f t="shared" si="31"/>
        <v>e131</v>
      </c>
      <c r="L397" s="168" t="str">
        <f t="shared" si="32"/>
        <v>Créances représentatives de titres prêtés</v>
      </c>
      <c r="N397" s="8" t="s">
        <v>192</v>
      </c>
      <c r="O397" s="40" t="s">
        <v>426</v>
      </c>
    </row>
    <row r="398" spans="10:22">
      <c r="J398" s="70" t="s">
        <v>54</v>
      </c>
      <c r="K398" s="138" t="str">
        <f t="shared" si="31"/>
        <v>e135</v>
      </c>
      <c r="L398" s="168" t="str">
        <f t="shared" si="32"/>
        <v>Dépôts de garantie, liées à des instruments financiers à terme, effectués en espèces</v>
      </c>
      <c r="N398" s="8" t="s">
        <v>192</v>
      </c>
      <c r="O398" s="40" t="s">
        <v>426</v>
      </c>
    </row>
    <row r="399" spans="10:22">
      <c r="J399" s="70" t="s">
        <v>55</v>
      </c>
      <c r="K399" s="138" t="str">
        <f t="shared" si="31"/>
        <v>e301</v>
      </c>
      <c r="L399" s="168" t="str">
        <f t="shared" si="32"/>
        <v>Titres déposés en garantie avec transfert de propriété au titre d'opérations sur instruments financiers à terme</v>
      </c>
      <c r="N399" s="8" t="s">
        <v>192</v>
      </c>
      <c r="O399" s="40" t="s">
        <v>426</v>
      </c>
    </row>
    <row r="400" spans="10:22">
      <c r="J400" s="70" t="s">
        <v>47</v>
      </c>
      <c r="K400" s="138" t="str">
        <f t="shared" si="31"/>
        <v>e60</v>
      </c>
      <c r="L400" s="168" t="str">
        <f t="shared" si="32"/>
        <v>Autres</v>
      </c>
      <c r="N400" s="8" t="s">
        <v>192</v>
      </c>
      <c r="O400" s="40" t="s">
        <v>426</v>
      </c>
    </row>
    <row r="401" spans="10:18">
      <c r="J401" s="55" t="s">
        <v>1936</v>
      </c>
      <c r="K401" s="138" t="str">
        <f t="shared" si="31"/>
        <v>e128</v>
      </c>
      <c r="L401" s="168" t="str">
        <f t="shared" si="32"/>
        <v>Créances pour espèces déposées chez les cédantes</v>
      </c>
      <c r="N401" s="8" t="s">
        <v>192</v>
      </c>
      <c r="O401" s="40" t="s">
        <v>426</v>
      </c>
      <c r="R401" s="5"/>
    </row>
    <row r="402" spans="10:18">
      <c r="J402" s="55" t="s">
        <v>1939</v>
      </c>
      <c r="K402" s="138" t="str">
        <f t="shared" si="31"/>
        <v>e353</v>
      </c>
      <c r="L402" s="168" t="str">
        <f t="shared" si="32"/>
        <v>Créance de la composante dépôt d'un contrat de réassurance</v>
      </c>
      <c r="N402" s="8" t="s">
        <v>192</v>
      </c>
      <c r="O402" s="40" t="s">
        <v>426</v>
      </c>
      <c r="R402" s="5"/>
    </row>
    <row r="403" spans="10:18">
      <c r="J403" s="54" t="s">
        <v>2738</v>
      </c>
      <c r="K403" s="138"/>
      <c r="L403" s="19"/>
      <c r="M403" s="139"/>
      <c r="N403" s="139"/>
      <c r="O403" s="143" t="s">
        <v>426</v>
      </c>
      <c r="P403" s="137"/>
      <c r="Q403" s="137" t="s">
        <v>123</v>
      </c>
      <c r="R403" s="137"/>
    </row>
    <row r="404" spans="10:18">
      <c r="J404" s="10" t="s">
        <v>244</v>
      </c>
      <c r="K404" s="138" t="str">
        <f t="shared" ref="K404:K435" si="33">VLOOKUP(J404,A:B,2,FALSE)</f>
        <v>x0</v>
      </c>
      <c r="L404" s="19" t="str">
        <f t="shared" ref="L404:L458" si="34">J404</f>
        <v>Total/NA</v>
      </c>
      <c r="M404" s="139" t="s">
        <v>190</v>
      </c>
      <c r="N404" s="139"/>
      <c r="O404" s="137" t="s">
        <v>243</v>
      </c>
      <c r="P404" s="137"/>
      <c r="Q404" s="137"/>
      <c r="R404" s="137"/>
    </row>
    <row r="405" spans="10:18">
      <c r="J405" s="46" t="s">
        <v>33</v>
      </c>
      <c r="K405" s="138" t="str">
        <f t="shared" si="33"/>
        <v>e208</v>
      </c>
      <c r="L405" s="168" t="str">
        <f t="shared" si="34"/>
        <v>Placements immobiliers</v>
      </c>
      <c r="M405" s="139" t="s">
        <v>190</v>
      </c>
      <c r="N405" s="139" t="s">
        <v>192</v>
      </c>
      <c r="O405" s="143" t="s">
        <v>426</v>
      </c>
      <c r="P405" s="137"/>
      <c r="Q405" s="137"/>
      <c r="R405" s="137"/>
    </row>
    <row r="406" spans="10:18">
      <c r="J406" s="22" t="s">
        <v>524</v>
      </c>
      <c r="K406" s="138" t="str">
        <f t="shared" si="33"/>
        <v>e294</v>
      </c>
      <c r="L406" s="168" t="str">
        <f t="shared" si="34"/>
        <v>Terrains et constructions</v>
      </c>
      <c r="M406" s="139" t="s">
        <v>190</v>
      </c>
      <c r="N406" s="139" t="s">
        <v>192</v>
      </c>
      <c r="O406" s="143" t="s">
        <v>426</v>
      </c>
      <c r="P406" s="137"/>
      <c r="Q406" s="137"/>
      <c r="R406" s="137"/>
    </row>
    <row r="407" spans="10:18">
      <c r="J407" s="55" t="s">
        <v>28</v>
      </c>
      <c r="K407" s="138" t="str">
        <f t="shared" si="33"/>
        <v>e296</v>
      </c>
      <c r="L407" s="168" t="str">
        <f t="shared" si="34"/>
        <v>Terrains non construits</v>
      </c>
      <c r="M407" s="139"/>
      <c r="N407" s="139" t="s">
        <v>192</v>
      </c>
      <c r="O407" s="143" t="s">
        <v>426</v>
      </c>
      <c r="P407" s="137"/>
      <c r="Q407" s="137"/>
      <c r="R407" s="137"/>
    </row>
    <row r="408" spans="10:18">
      <c r="J408" s="55" t="s">
        <v>39</v>
      </c>
      <c r="K408" s="138" t="str">
        <f t="shared" si="33"/>
        <v>e190</v>
      </c>
      <c r="L408" s="168" t="str">
        <f t="shared" si="34"/>
        <v>Part de sociétés non cotées à objet foncier</v>
      </c>
      <c r="M408" s="139"/>
      <c r="N408" s="139" t="s">
        <v>192</v>
      </c>
      <c r="O408" s="143" t="s">
        <v>426</v>
      </c>
      <c r="P408" s="137"/>
      <c r="Q408" s="137"/>
      <c r="R408" s="137"/>
    </row>
    <row r="409" spans="10:18">
      <c r="J409" s="55" t="s">
        <v>543</v>
      </c>
      <c r="K409" s="138" t="str">
        <f t="shared" si="33"/>
        <v>e174</v>
      </c>
      <c r="L409" s="168" t="str">
        <f t="shared" si="34"/>
        <v>Immeubles bâtis hors immeubles d'exploitation</v>
      </c>
      <c r="M409" s="139"/>
      <c r="N409" s="139" t="s">
        <v>192</v>
      </c>
      <c r="O409" s="143" t="s">
        <v>426</v>
      </c>
      <c r="P409" s="137"/>
      <c r="Q409" s="137"/>
      <c r="R409" s="137"/>
    </row>
    <row r="410" spans="10:18">
      <c r="J410" s="55" t="s">
        <v>40</v>
      </c>
      <c r="K410" s="138" t="str">
        <f t="shared" si="33"/>
        <v>e199</v>
      </c>
      <c r="L410" s="168" t="str">
        <f t="shared" si="34"/>
        <v>Parts et actions de sociétés immobilières non cotées hors immeubles d'exploitation</v>
      </c>
      <c r="M410" s="139"/>
      <c r="N410" s="139" t="s">
        <v>192</v>
      </c>
      <c r="O410" s="143" t="s">
        <v>426</v>
      </c>
      <c r="P410" s="137"/>
      <c r="Q410" s="137"/>
      <c r="R410" s="137"/>
    </row>
    <row r="411" spans="10:18">
      <c r="J411" s="55" t="s">
        <v>29</v>
      </c>
      <c r="K411" s="138" t="str">
        <f t="shared" si="33"/>
        <v>e175</v>
      </c>
      <c r="L411" s="168" t="str">
        <f t="shared" si="34"/>
        <v>Immeubles d'exploitation</v>
      </c>
      <c r="M411" s="139"/>
      <c r="N411" s="139" t="s">
        <v>192</v>
      </c>
      <c r="O411" s="143" t="s">
        <v>426</v>
      </c>
      <c r="P411" s="137"/>
      <c r="Q411" s="137"/>
      <c r="R411" s="137"/>
    </row>
    <row r="412" spans="10:18">
      <c r="J412" s="22" t="s">
        <v>1143</v>
      </c>
      <c r="K412" s="138" t="str">
        <f t="shared" si="33"/>
        <v>e295</v>
      </c>
      <c r="L412" s="168" t="str">
        <f t="shared" si="34"/>
        <v>Terrains et constructions en cours</v>
      </c>
      <c r="M412" s="139" t="s">
        <v>190</v>
      </c>
      <c r="N412" s="139" t="s">
        <v>192</v>
      </c>
      <c r="O412" s="143" t="s">
        <v>426</v>
      </c>
      <c r="P412" s="137"/>
      <c r="Q412" s="137"/>
      <c r="R412" s="137"/>
    </row>
    <row r="413" spans="10:18">
      <c r="J413" s="55" t="s">
        <v>41</v>
      </c>
      <c r="K413" s="138" t="str">
        <f t="shared" si="33"/>
        <v>e293</v>
      </c>
      <c r="L413" s="168" t="str">
        <f t="shared" si="34"/>
        <v>Terrains affectés à une construction en cours</v>
      </c>
      <c r="M413" s="139"/>
      <c r="N413" s="139" t="s">
        <v>192</v>
      </c>
      <c r="O413" s="143" t="s">
        <v>426</v>
      </c>
      <c r="P413" s="137"/>
      <c r="Q413" s="137"/>
      <c r="R413" s="137"/>
    </row>
    <row r="414" spans="10:18">
      <c r="J414" s="55" t="s">
        <v>42</v>
      </c>
      <c r="K414" s="138" t="str">
        <f t="shared" si="33"/>
        <v>e177</v>
      </c>
      <c r="L414" s="168" t="str">
        <f t="shared" si="34"/>
        <v>Immeubles en cours</v>
      </c>
      <c r="M414" s="139"/>
      <c r="N414" s="139" t="s">
        <v>192</v>
      </c>
      <c r="O414" s="143" t="s">
        <v>426</v>
      </c>
      <c r="P414" s="137"/>
      <c r="Q414" s="137"/>
      <c r="R414" s="137"/>
    </row>
    <row r="415" spans="10:18">
      <c r="J415" s="55" t="s">
        <v>43</v>
      </c>
      <c r="K415" s="138" t="str">
        <f t="shared" si="33"/>
        <v>e198</v>
      </c>
      <c r="L415" s="168" t="str">
        <f t="shared" si="34"/>
        <v>Parts et actions de sociétés immobilières non cotées (immeubles en cours)</v>
      </c>
      <c r="M415" s="139"/>
      <c r="N415" s="139" t="s">
        <v>192</v>
      </c>
      <c r="O415" s="143" t="s">
        <v>426</v>
      </c>
      <c r="P415" s="137"/>
      <c r="Q415" s="137"/>
      <c r="R415" s="137"/>
    </row>
    <row r="416" spans="10:18">
      <c r="J416" s="55" t="s">
        <v>223</v>
      </c>
      <c r="K416" s="138" t="str">
        <f t="shared" si="33"/>
        <v>e178</v>
      </c>
      <c r="L416" s="168" t="str">
        <f t="shared" si="34"/>
        <v>Immobilisations grevées de droits (commodats)</v>
      </c>
      <c r="M416" s="139"/>
      <c r="N416" s="139" t="s">
        <v>192</v>
      </c>
      <c r="O416" s="143" t="s">
        <v>426</v>
      </c>
      <c r="P416" s="137"/>
      <c r="Q416" s="137"/>
      <c r="R416" s="137"/>
    </row>
    <row r="417" spans="10:26">
      <c r="J417" s="55" t="s">
        <v>44</v>
      </c>
      <c r="K417" s="138" t="str">
        <f t="shared" si="33"/>
        <v>e176</v>
      </c>
      <c r="L417" s="168" t="str">
        <f t="shared" si="34"/>
        <v>Immeubles d'exploitation en cours</v>
      </c>
      <c r="M417" s="139"/>
      <c r="N417" s="139" t="s">
        <v>192</v>
      </c>
      <c r="O417" s="143" t="s">
        <v>426</v>
      </c>
      <c r="P417" s="137"/>
      <c r="Q417" s="137"/>
      <c r="R417" s="137"/>
    </row>
    <row r="418" spans="10:26">
      <c r="J418" s="46" t="s">
        <v>293</v>
      </c>
      <c r="K418" s="138" t="str">
        <f t="shared" si="33"/>
        <v>e203</v>
      </c>
      <c r="L418" s="168" t="str">
        <f t="shared" si="34"/>
        <v>Placement financiers</v>
      </c>
      <c r="M418" s="139" t="s">
        <v>190</v>
      </c>
      <c r="N418" s="139" t="s">
        <v>192</v>
      </c>
      <c r="O418" s="143" t="s">
        <v>426</v>
      </c>
      <c r="P418" s="137"/>
      <c r="Q418" s="137"/>
      <c r="R418" s="137"/>
    </row>
    <row r="419" spans="10:26">
      <c r="J419" s="22" t="s">
        <v>45</v>
      </c>
      <c r="K419" s="138" t="str">
        <f t="shared" si="33"/>
        <v>e52</v>
      </c>
      <c r="L419" s="168" t="str">
        <f t="shared" si="34"/>
        <v>Actions et autres titres à revenu variable</v>
      </c>
      <c r="M419" s="139" t="s">
        <v>190</v>
      </c>
      <c r="N419" s="139" t="s">
        <v>192</v>
      </c>
      <c r="O419" s="143" t="s">
        <v>426</v>
      </c>
      <c r="P419" s="137"/>
      <c r="Q419" s="137"/>
      <c r="R419" s="137"/>
    </row>
    <row r="420" spans="10:26">
      <c r="J420" s="55" t="s">
        <v>1240</v>
      </c>
      <c r="K420" s="138" t="str">
        <f t="shared" si="33"/>
        <v>e297</v>
      </c>
      <c r="L420" s="168" t="str">
        <f t="shared" si="34"/>
        <v>Titres à revenu variable autres que les OPCVM</v>
      </c>
      <c r="M420" s="139" t="s">
        <v>190</v>
      </c>
      <c r="N420" s="139" t="s">
        <v>192</v>
      </c>
      <c r="O420" s="143" t="s">
        <v>426</v>
      </c>
      <c r="P420" s="137"/>
      <c r="Q420" s="137"/>
      <c r="R420" s="137"/>
    </row>
    <row r="421" spans="10:26">
      <c r="J421" s="69" t="s">
        <v>46</v>
      </c>
      <c r="K421" s="138" t="str">
        <f t="shared" si="33"/>
        <v>e53</v>
      </c>
      <c r="L421" s="168" t="str">
        <f t="shared" si="34"/>
        <v>Actions et titres cotés</v>
      </c>
      <c r="M421" s="139"/>
      <c r="N421" s="139" t="s">
        <v>192</v>
      </c>
      <c r="O421" s="143" t="s">
        <v>426</v>
      </c>
      <c r="P421" s="137"/>
      <c r="Q421" s="137"/>
      <c r="R421" s="137"/>
    </row>
    <row r="422" spans="10:26">
      <c r="J422" s="69" t="s">
        <v>56</v>
      </c>
      <c r="K422" s="138" t="str">
        <f t="shared" si="33"/>
        <v>e54</v>
      </c>
      <c r="L422" s="168" t="str">
        <f t="shared" si="34"/>
        <v>Actions et titres non cotés</v>
      </c>
      <c r="M422" s="139"/>
      <c r="N422" s="139" t="s">
        <v>192</v>
      </c>
      <c r="O422" s="143" t="s">
        <v>426</v>
      </c>
      <c r="P422" s="137"/>
      <c r="Q422" s="137"/>
      <c r="R422" s="137"/>
    </row>
    <row r="423" spans="10:26">
      <c r="J423" s="55" t="s">
        <v>1937</v>
      </c>
      <c r="K423" s="138" t="str">
        <f t="shared" si="33"/>
        <v>e197</v>
      </c>
      <c r="L423" s="168" t="str">
        <f t="shared" si="34"/>
        <v>Actions et parts d'OPCVM détenant exclusivement des titres à revenu fixe</v>
      </c>
      <c r="M423" s="139"/>
      <c r="N423" s="139" t="s">
        <v>192</v>
      </c>
      <c r="O423" s="143" t="s">
        <v>426</v>
      </c>
      <c r="P423" s="137"/>
      <c r="Q423" s="137"/>
      <c r="R423" s="137"/>
    </row>
    <row r="424" spans="10:26">
      <c r="J424" s="55" t="s">
        <v>1938</v>
      </c>
      <c r="K424" s="138" t="str">
        <f t="shared" si="33"/>
        <v>e196</v>
      </c>
      <c r="L424" s="168" t="str">
        <f t="shared" si="34"/>
        <v>Actions et parts d'autres OPCVM</v>
      </c>
      <c r="M424" s="139"/>
      <c r="N424" s="139" t="s">
        <v>192</v>
      </c>
      <c r="O424" s="143" t="s">
        <v>426</v>
      </c>
      <c r="P424" s="137"/>
      <c r="Q424" s="137"/>
      <c r="R424" s="137"/>
    </row>
    <row r="425" spans="10:26">
      <c r="J425" s="83" t="s">
        <v>1239</v>
      </c>
      <c r="K425" s="138" t="str">
        <f t="shared" si="33"/>
        <v>e206</v>
      </c>
      <c r="L425" s="188" t="str">
        <f t="shared" si="34"/>
        <v>Placements financiers sauf actions et autres titres à revenu variable</v>
      </c>
      <c r="M425" s="139" t="s">
        <v>190</v>
      </c>
      <c r="N425" s="139" t="s">
        <v>192</v>
      </c>
      <c r="O425" s="143" t="s">
        <v>426</v>
      </c>
      <c r="P425" s="137"/>
      <c r="Q425" s="137"/>
      <c r="R425" s="137"/>
    </row>
    <row r="426" spans="10:26">
      <c r="J426" s="55" t="s">
        <v>1589</v>
      </c>
      <c r="K426" s="138" t="str">
        <f t="shared" si="33"/>
        <v>e188</v>
      </c>
      <c r="L426" s="168" t="str">
        <f t="shared" si="34"/>
        <v>Obligations, titres de créance négociables et autres titres à revenu fixe</v>
      </c>
      <c r="M426" s="139" t="s">
        <v>190</v>
      </c>
      <c r="N426" s="139" t="s">
        <v>192</v>
      </c>
      <c r="O426" s="143" t="s">
        <v>426</v>
      </c>
      <c r="P426" s="137"/>
      <c r="Q426" s="137"/>
      <c r="R426" s="137"/>
      <c r="S426" s="137"/>
      <c r="Z426" s="137"/>
    </row>
    <row r="427" spans="10:26">
      <c r="J427" s="69" t="s">
        <v>506</v>
      </c>
      <c r="K427" s="138" t="str">
        <f t="shared" si="33"/>
        <v>e184</v>
      </c>
      <c r="L427" s="168" t="str">
        <f t="shared" si="34"/>
        <v>Obligations et titres assimilés cotés</v>
      </c>
      <c r="M427" s="139" t="s">
        <v>190</v>
      </c>
      <c r="N427" s="139" t="s">
        <v>192</v>
      </c>
      <c r="O427" s="143" t="s">
        <v>426</v>
      </c>
      <c r="P427" s="137"/>
      <c r="Q427" s="137"/>
      <c r="R427" s="137"/>
      <c r="S427" s="137"/>
      <c r="U427" s="137"/>
      <c r="V427" s="137"/>
      <c r="W427" s="137"/>
      <c r="X427" s="137"/>
      <c r="Y427" s="137"/>
    </row>
    <row r="428" spans="10:26">
      <c r="J428" s="82" t="s">
        <v>544</v>
      </c>
      <c r="K428" s="138" t="str">
        <f t="shared" si="33"/>
        <v>e183</v>
      </c>
      <c r="L428" s="188" t="str">
        <f t="shared" si="34"/>
        <v>Obligations et autres valeurs émises ou garanties par l'un des États membres de l'OCDE</v>
      </c>
      <c r="M428" s="139"/>
      <c r="N428" s="139" t="s">
        <v>192</v>
      </c>
      <c r="O428" s="143" t="s">
        <v>426</v>
      </c>
      <c r="P428" s="137"/>
      <c r="Q428" s="137"/>
      <c r="R428" s="137"/>
      <c r="S428" s="137"/>
      <c r="T428" s="137"/>
      <c r="U428" s="137"/>
      <c r="V428" s="137"/>
    </row>
    <row r="429" spans="10:26">
      <c r="J429" s="82" t="s">
        <v>37</v>
      </c>
      <c r="K429" s="138" t="str">
        <f t="shared" si="33"/>
        <v>e185</v>
      </c>
      <c r="L429" s="188" t="str">
        <f t="shared" si="34"/>
        <v>Obligations et titres assimilés émis par des organismes de titrisation</v>
      </c>
      <c r="M429" s="139"/>
      <c r="N429" s="139" t="s">
        <v>192</v>
      </c>
      <c r="O429" s="143" t="s">
        <v>426</v>
      </c>
      <c r="P429" s="137"/>
      <c r="Q429" s="137"/>
      <c r="R429" s="137"/>
      <c r="S429" s="137"/>
      <c r="T429" s="137"/>
      <c r="U429" s="137"/>
      <c r="V429" s="137"/>
    </row>
    <row r="430" spans="10:26">
      <c r="J430" s="82" t="s">
        <v>59</v>
      </c>
      <c r="K430" s="138" t="str">
        <f t="shared" si="33"/>
        <v>e81</v>
      </c>
      <c r="L430" s="188" t="str">
        <f t="shared" si="34"/>
        <v>Autres Obligations, parts de fonds communs de créance et titres participatifs négociés sur un marché reconnu</v>
      </c>
      <c r="M430" s="139"/>
      <c r="N430" s="139" t="s">
        <v>192</v>
      </c>
      <c r="O430" s="143" t="s">
        <v>426</v>
      </c>
      <c r="P430" s="137"/>
      <c r="Q430" s="137"/>
      <c r="R430" s="137"/>
      <c r="S430" s="137"/>
      <c r="T430" s="137"/>
      <c r="U430" s="137"/>
      <c r="V430" s="137"/>
    </row>
    <row r="431" spans="10:26">
      <c r="J431" s="69" t="s">
        <v>507</v>
      </c>
      <c r="K431" s="138" t="str">
        <f t="shared" si="33"/>
        <v>e186</v>
      </c>
      <c r="L431" s="168" t="str">
        <f t="shared" si="34"/>
        <v>Obligations et titres assimilés non cotés</v>
      </c>
      <c r="M431" s="139" t="s">
        <v>190</v>
      </c>
      <c r="N431" s="139" t="s">
        <v>192</v>
      </c>
      <c r="O431" s="143" t="s">
        <v>426</v>
      </c>
      <c r="P431" s="137"/>
      <c r="Q431" s="137"/>
      <c r="R431" s="137"/>
      <c r="T431" s="137"/>
      <c r="U431" s="137"/>
      <c r="V431" s="137"/>
    </row>
    <row r="432" spans="10:26">
      <c r="J432" s="70" t="s">
        <v>38</v>
      </c>
      <c r="K432" s="138" t="str">
        <f t="shared" si="33"/>
        <v>e187</v>
      </c>
      <c r="L432" s="168" t="str">
        <f t="shared" si="34"/>
        <v>Obligations non cotées émises par des organismes de titrisation</v>
      </c>
      <c r="M432" s="139"/>
      <c r="N432" s="139" t="s">
        <v>192</v>
      </c>
      <c r="O432" s="143" t="s">
        <v>426</v>
      </c>
      <c r="P432" s="137"/>
      <c r="Q432" s="137"/>
      <c r="R432" s="137"/>
      <c r="T432" s="137"/>
    </row>
    <row r="433" spans="10:18">
      <c r="J433" s="70" t="s">
        <v>35</v>
      </c>
      <c r="K433" s="138" t="str">
        <f t="shared" si="33"/>
        <v>e80</v>
      </c>
      <c r="L433" s="168" t="str">
        <f t="shared" si="34"/>
        <v>Autres obligations non cotées</v>
      </c>
      <c r="M433" s="139"/>
      <c r="N433" s="139" t="s">
        <v>192</v>
      </c>
      <c r="O433" s="143" t="s">
        <v>426</v>
      </c>
      <c r="P433" s="137"/>
      <c r="Q433" s="137"/>
      <c r="R433" s="137"/>
    </row>
    <row r="434" spans="10:18">
      <c r="J434" s="69" t="s">
        <v>1586</v>
      </c>
      <c r="K434" s="138" t="str">
        <f t="shared" si="33"/>
        <v>e300</v>
      </c>
      <c r="L434" s="168" t="str">
        <f t="shared" si="34"/>
        <v>Titres de créance négociables et bons du trésor</v>
      </c>
      <c r="M434" s="139" t="s">
        <v>190</v>
      </c>
      <c r="N434" s="139" t="s">
        <v>192</v>
      </c>
      <c r="O434" s="143" t="s">
        <v>426</v>
      </c>
      <c r="P434" s="137"/>
      <c r="Q434" s="137"/>
      <c r="R434" s="137"/>
    </row>
    <row r="435" spans="10:18">
      <c r="J435" s="70" t="s">
        <v>2736</v>
      </c>
      <c r="K435" s="91" t="str">
        <f t="shared" si="33"/>
        <v>e383</v>
      </c>
      <c r="L435" s="168" t="str">
        <f t="shared" si="34"/>
        <v>Titres de créance négociables à court terme</v>
      </c>
      <c r="M435" s="109"/>
      <c r="N435" s="109" t="s">
        <v>192</v>
      </c>
      <c r="O435" s="110" t="s">
        <v>426</v>
      </c>
      <c r="P435" s="137"/>
      <c r="Q435" s="137"/>
      <c r="R435" s="137"/>
    </row>
    <row r="436" spans="10:18" ht="15" customHeight="1">
      <c r="J436" s="70" t="s">
        <v>2737</v>
      </c>
      <c r="K436" s="91" t="str">
        <f t="shared" ref="K436:K458" si="35">VLOOKUP(J436,A:B,2,FALSE)</f>
        <v>e384</v>
      </c>
      <c r="L436" s="168" t="str">
        <f t="shared" si="34"/>
        <v>Titres de créance négociables à moyen terme</v>
      </c>
      <c r="M436" s="109"/>
      <c r="N436" s="109" t="s">
        <v>192</v>
      </c>
      <c r="O436" s="110" t="s">
        <v>426</v>
      </c>
      <c r="P436" s="137"/>
      <c r="Q436" s="137"/>
      <c r="R436" s="137"/>
    </row>
    <row r="437" spans="10:18">
      <c r="J437" s="70" t="s">
        <v>1587</v>
      </c>
      <c r="K437" s="138" t="str">
        <f t="shared" si="35"/>
        <v>e95</v>
      </c>
      <c r="L437" s="168" t="str">
        <f t="shared" si="34"/>
        <v>Autres titres de créance négociables</v>
      </c>
      <c r="M437" s="139"/>
      <c r="N437" s="139" t="s">
        <v>192</v>
      </c>
      <c r="O437" s="143" t="s">
        <v>426</v>
      </c>
      <c r="P437" s="137"/>
      <c r="Q437" s="137"/>
      <c r="R437" s="137"/>
    </row>
    <row r="438" spans="10:18">
      <c r="J438" s="70" t="s">
        <v>36</v>
      </c>
      <c r="K438" s="138" t="str">
        <f t="shared" si="35"/>
        <v>e99</v>
      </c>
      <c r="L438" s="168" t="str">
        <f t="shared" si="34"/>
        <v>Bons du Trésor</v>
      </c>
      <c r="M438" s="139"/>
      <c r="N438" s="139" t="s">
        <v>192</v>
      </c>
      <c r="O438" s="143" t="s">
        <v>426</v>
      </c>
      <c r="P438" s="137"/>
      <c r="Q438" s="137"/>
      <c r="R438" s="137"/>
    </row>
    <row r="439" spans="10:18">
      <c r="J439" s="69" t="s">
        <v>1588</v>
      </c>
      <c r="K439" s="138" t="str">
        <f t="shared" si="35"/>
        <v>e82</v>
      </c>
      <c r="L439" s="168" t="str">
        <f t="shared" si="34"/>
        <v>Autres obligations, titres de créance négociables et autres titres à revenu fixe</v>
      </c>
      <c r="M439" s="139"/>
      <c r="N439" s="139" t="s">
        <v>192</v>
      </c>
      <c r="O439" s="143" t="s">
        <v>426</v>
      </c>
      <c r="P439" s="137"/>
      <c r="Q439" s="137"/>
      <c r="R439" s="137"/>
    </row>
    <row r="440" spans="10:18">
      <c r="J440" s="55" t="s">
        <v>34</v>
      </c>
      <c r="K440" s="138" t="str">
        <f t="shared" si="35"/>
        <v>e210</v>
      </c>
      <c r="L440" s="168" t="str">
        <f t="shared" si="34"/>
        <v>Prêts</v>
      </c>
      <c r="M440" s="139" t="s">
        <v>190</v>
      </c>
      <c r="N440" s="139" t="s">
        <v>192</v>
      </c>
      <c r="O440" s="143" t="s">
        <v>426</v>
      </c>
      <c r="P440" s="137"/>
      <c r="Q440" s="137"/>
      <c r="R440" s="137"/>
    </row>
    <row r="441" spans="10:18">
      <c r="J441" s="69" t="s">
        <v>48</v>
      </c>
      <c r="K441" s="138" t="str">
        <f t="shared" si="35"/>
        <v>e212</v>
      </c>
      <c r="L441" s="168" t="str">
        <f t="shared" si="34"/>
        <v>Prêts obtenus ou garantis par un état membre de l'OCDE</v>
      </c>
      <c r="M441" s="139"/>
      <c r="N441" s="139" t="s">
        <v>192</v>
      </c>
      <c r="O441" s="143" t="s">
        <v>426</v>
      </c>
      <c r="P441" s="137"/>
      <c r="Q441" s="137"/>
      <c r="R441" s="137"/>
    </row>
    <row r="442" spans="10:18">
      <c r="J442" s="69" t="s">
        <v>49</v>
      </c>
      <c r="K442" s="138" t="str">
        <f t="shared" si="35"/>
        <v>e211</v>
      </c>
      <c r="L442" s="168" t="str">
        <f t="shared" si="34"/>
        <v>Prêts hypothécaires</v>
      </c>
      <c r="M442" s="139"/>
      <c r="N442" s="139" t="s">
        <v>192</v>
      </c>
      <c r="O442" s="143" t="s">
        <v>426</v>
      </c>
      <c r="P442" s="137"/>
      <c r="Q442" s="137"/>
      <c r="R442" s="137"/>
    </row>
    <row r="443" spans="10:18">
      <c r="J443" s="69" t="s">
        <v>50</v>
      </c>
      <c r="K443" s="138" t="str">
        <f t="shared" si="35"/>
        <v>e84</v>
      </c>
      <c r="L443" s="168" t="str">
        <f t="shared" si="34"/>
        <v>Autres prêts</v>
      </c>
      <c r="M443" s="139" t="s">
        <v>190</v>
      </c>
      <c r="N443" s="139" t="s">
        <v>192</v>
      </c>
      <c r="O443" s="143" t="s">
        <v>426</v>
      </c>
      <c r="P443" s="137"/>
      <c r="Q443" s="137"/>
      <c r="R443" s="137"/>
    </row>
    <row r="444" spans="10:18">
      <c r="J444" s="70" t="s">
        <v>57</v>
      </c>
      <c r="K444" s="138" t="str">
        <f t="shared" si="35"/>
        <v>e85</v>
      </c>
      <c r="L444" s="168" t="str">
        <f t="shared" si="34"/>
        <v>Autres prêts garantis</v>
      </c>
      <c r="M444" s="139"/>
      <c r="N444" s="139" t="s">
        <v>192</v>
      </c>
      <c r="O444" s="143" t="s">
        <v>426</v>
      </c>
      <c r="P444" s="137"/>
      <c r="Q444" s="137"/>
      <c r="R444" s="137"/>
    </row>
    <row r="445" spans="10:18">
      <c r="J445" s="70" t="s">
        <v>58</v>
      </c>
      <c r="K445" s="138" t="str">
        <f t="shared" si="35"/>
        <v>e86</v>
      </c>
      <c r="L445" s="168" t="str">
        <f t="shared" si="34"/>
        <v>Autres prêts non garantis</v>
      </c>
      <c r="M445" s="139"/>
      <c r="N445" s="139" t="s">
        <v>192</v>
      </c>
      <c r="O445" s="143" t="s">
        <v>426</v>
      </c>
      <c r="P445" s="137"/>
      <c r="Q445" s="137"/>
      <c r="R445" s="137"/>
    </row>
    <row r="446" spans="10:18">
      <c r="J446" s="69" t="s">
        <v>1835</v>
      </c>
      <c r="K446" s="138" t="str">
        <f t="shared" si="35"/>
        <v>e96</v>
      </c>
      <c r="L446" s="168" t="str">
        <f t="shared" si="34"/>
        <v>Avances sur polices/sur bulletins d'adhésion à un règlement ou sur contrat</v>
      </c>
      <c r="M446" s="139"/>
      <c r="N446" s="139" t="s">
        <v>192</v>
      </c>
      <c r="O446" s="143" t="s">
        <v>426</v>
      </c>
      <c r="P446" s="137"/>
      <c r="Q446" s="137"/>
      <c r="R446" s="137"/>
    </row>
    <row r="447" spans="10:18">
      <c r="J447" s="55" t="s">
        <v>31</v>
      </c>
      <c r="K447" s="138" t="str">
        <f t="shared" si="35"/>
        <v>e134</v>
      </c>
      <c r="L447" s="168" t="str">
        <f t="shared" si="34"/>
        <v>Dépôts auprès des établissements de crédit</v>
      </c>
      <c r="M447" s="139" t="s">
        <v>190</v>
      </c>
      <c r="N447" s="139" t="s">
        <v>192</v>
      </c>
      <c r="O447" s="143" t="s">
        <v>426</v>
      </c>
      <c r="P447" s="137"/>
      <c r="Q447" s="137"/>
      <c r="R447" s="137"/>
    </row>
    <row r="448" spans="10:18">
      <c r="J448" s="69" t="s">
        <v>51</v>
      </c>
      <c r="K448" s="138" t="str">
        <f t="shared" si="35"/>
        <v>e72</v>
      </c>
      <c r="L448" s="168" t="str">
        <f t="shared" si="34"/>
        <v>Autres dépôts de garantie auprès d'établissements de crédit</v>
      </c>
      <c r="M448" s="139"/>
      <c r="N448" s="139" t="s">
        <v>192</v>
      </c>
      <c r="O448" s="143" t="s">
        <v>426</v>
      </c>
      <c r="P448" s="137"/>
      <c r="Q448" s="137"/>
      <c r="R448" s="137"/>
    </row>
    <row r="449" spans="1:32">
      <c r="J449" s="69" t="s">
        <v>52</v>
      </c>
      <c r="K449" s="138" t="str">
        <f t="shared" si="35"/>
        <v>e71</v>
      </c>
      <c r="L449" s="168" t="str">
        <f t="shared" si="34"/>
        <v>Autres dépôts auprès d'établissements de crédit</v>
      </c>
      <c r="M449" s="139"/>
      <c r="N449" s="139" t="s">
        <v>192</v>
      </c>
      <c r="O449" s="143" t="s">
        <v>426</v>
      </c>
      <c r="P449" s="137"/>
      <c r="Q449" s="137"/>
      <c r="R449" s="137"/>
    </row>
    <row r="450" spans="1:32">
      <c r="J450" s="55" t="s">
        <v>30</v>
      </c>
      <c r="K450" s="138" t="str">
        <f t="shared" si="35"/>
        <v>e83</v>
      </c>
      <c r="L450" s="168" t="str">
        <f t="shared" si="34"/>
        <v>Autres placements</v>
      </c>
      <c r="M450" s="139" t="s">
        <v>190</v>
      </c>
      <c r="N450" s="139" t="s">
        <v>192</v>
      </c>
      <c r="O450" s="143" t="s">
        <v>426</v>
      </c>
      <c r="P450" s="137"/>
      <c r="Q450" s="137"/>
      <c r="R450" s="137"/>
    </row>
    <row r="451" spans="1:32">
      <c r="A451" s="137"/>
      <c r="B451" s="137"/>
      <c r="C451" s="137"/>
      <c r="D451" s="137"/>
      <c r="E451" s="137"/>
      <c r="F451" s="137"/>
      <c r="G451" s="137"/>
      <c r="H451" s="137"/>
      <c r="J451" s="69" t="s">
        <v>2454</v>
      </c>
      <c r="K451" s="138" t="str">
        <f t="shared" si="35"/>
        <v>e379</v>
      </c>
      <c r="L451" s="138" t="str">
        <f t="shared" si="34"/>
        <v>Autres placements [Comptes 234]</v>
      </c>
      <c r="M451" s="139" t="s">
        <v>190</v>
      </c>
      <c r="N451" s="139" t="s">
        <v>192</v>
      </c>
      <c r="O451" s="143" t="s">
        <v>426</v>
      </c>
      <c r="P451" s="137"/>
      <c r="Q451" s="137"/>
      <c r="R451" s="137"/>
    </row>
    <row r="452" spans="1:32">
      <c r="J452" s="70" t="s">
        <v>32</v>
      </c>
      <c r="K452" s="138" t="str">
        <f t="shared" si="35"/>
        <v>e136</v>
      </c>
      <c r="L452" s="168" t="str">
        <f t="shared" si="34"/>
        <v>Dépôts et cautionnements</v>
      </c>
      <c r="M452" s="139"/>
      <c r="N452" s="139" t="s">
        <v>192</v>
      </c>
      <c r="O452" s="143" t="s">
        <v>426</v>
      </c>
      <c r="P452" s="137"/>
      <c r="Q452" s="137"/>
      <c r="R452" s="137"/>
    </row>
    <row r="453" spans="1:32">
      <c r="J453" s="70" t="s">
        <v>53</v>
      </c>
      <c r="K453" s="138" t="str">
        <f t="shared" si="35"/>
        <v>e131</v>
      </c>
      <c r="L453" s="168" t="str">
        <f t="shared" si="34"/>
        <v>Créances représentatives de titres prêtés</v>
      </c>
      <c r="M453" s="139"/>
      <c r="N453" s="139" t="s">
        <v>192</v>
      </c>
      <c r="O453" s="143" t="s">
        <v>426</v>
      </c>
      <c r="P453" s="137"/>
      <c r="Q453" s="137"/>
      <c r="R453" s="137"/>
      <c r="AA453" s="137"/>
      <c r="AB453" s="137"/>
      <c r="AC453" s="137"/>
      <c r="AD453" s="137"/>
      <c r="AE453" s="137"/>
    </row>
    <row r="454" spans="1:32">
      <c r="J454" s="70" t="s">
        <v>54</v>
      </c>
      <c r="K454" s="138" t="str">
        <f t="shared" si="35"/>
        <v>e135</v>
      </c>
      <c r="L454" s="168" t="str">
        <f t="shared" si="34"/>
        <v>Dépôts de garantie, liées à des instruments financiers à terme, effectués en espèces</v>
      </c>
      <c r="M454" s="139"/>
      <c r="N454" s="139" t="s">
        <v>192</v>
      </c>
      <c r="O454" s="143" t="s">
        <v>426</v>
      </c>
      <c r="P454" s="137"/>
      <c r="Q454" s="137"/>
      <c r="R454" s="137"/>
    </row>
    <row r="455" spans="1:32">
      <c r="J455" s="70" t="s">
        <v>55</v>
      </c>
      <c r="K455" s="138" t="str">
        <f t="shared" si="35"/>
        <v>e301</v>
      </c>
      <c r="L455" s="168" t="str">
        <f t="shared" si="34"/>
        <v>Titres déposés en garantie avec transfert de propriété au titre d'opérations sur instruments financiers à terme</v>
      </c>
      <c r="M455" s="139"/>
      <c r="N455" s="139" t="s">
        <v>192</v>
      </c>
      <c r="O455" s="143" t="s">
        <v>426</v>
      </c>
      <c r="P455" s="137"/>
      <c r="Q455" s="137"/>
      <c r="R455" s="137"/>
      <c r="S455" s="137"/>
      <c r="W455" s="137"/>
    </row>
    <row r="456" spans="1:32">
      <c r="J456" s="70" t="s">
        <v>47</v>
      </c>
      <c r="K456" s="138" t="str">
        <f t="shared" si="35"/>
        <v>e60</v>
      </c>
      <c r="L456" s="168" t="str">
        <f t="shared" si="34"/>
        <v>Autres</v>
      </c>
      <c r="M456" s="139"/>
      <c r="N456" s="139" t="s">
        <v>192</v>
      </c>
      <c r="O456" s="143" t="s">
        <v>426</v>
      </c>
      <c r="P456" s="137"/>
      <c r="Q456" s="137"/>
      <c r="R456" s="137"/>
      <c r="U456" s="137"/>
      <c r="V456" s="137"/>
    </row>
    <row r="457" spans="1:32">
      <c r="J457" s="55" t="s">
        <v>1936</v>
      </c>
      <c r="K457" s="138" t="str">
        <f t="shared" si="35"/>
        <v>e128</v>
      </c>
      <c r="L457" s="168" t="str">
        <f t="shared" si="34"/>
        <v>Créances pour espèces déposées chez les cédantes</v>
      </c>
      <c r="M457" s="139"/>
      <c r="N457" s="139" t="s">
        <v>192</v>
      </c>
      <c r="O457" s="143" t="s">
        <v>426</v>
      </c>
      <c r="P457" s="137"/>
      <c r="Q457" s="137"/>
      <c r="R457" s="5"/>
      <c r="T457" s="137"/>
    </row>
    <row r="458" spans="1:32">
      <c r="J458" s="55" t="s">
        <v>1939</v>
      </c>
      <c r="K458" s="138" t="str">
        <f t="shared" si="35"/>
        <v>e353</v>
      </c>
      <c r="L458" s="168" t="str">
        <f t="shared" si="34"/>
        <v>Créance de la composante dépôt d'un contrat de réassurance</v>
      </c>
      <c r="M458" s="139"/>
      <c r="N458" s="139" t="s">
        <v>192</v>
      </c>
      <c r="O458" s="143" t="s">
        <v>426</v>
      </c>
      <c r="P458" s="137"/>
      <c r="Q458" s="137"/>
      <c r="R458" s="5"/>
      <c r="AF458" s="137"/>
    </row>
    <row r="459" spans="1:32">
      <c r="J459" s="12" t="s">
        <v>1623</v>
      </c>
      <c r="K459" s="138"/>
      <c r="L459" s="19"/>
      <c r="O459" s="40" t="s">
        <v>426</v>
      </c>
      <c r="Q459" t="s">
        <v>24</v>
      </c>
      <c r="R459" t="s">
        <v>2391</v>
      </c>
    </row>
    <row r="460" spans="1:32">
      <c r="J460" s="10" t="s">
        <v>244</v>
      </c>
      <c r="K460" s="138" t="str">
        <f t="shared" ref="K460:K499" si="36">VLOOKUP(J460,A:B,2,FALSE)</f>
        <v>x0</v>
      </c>
      <c r="L460" s="19" t="str">
        <f t="shared" ref="L460:L499" si="37">J460</f>
        <v>Total/NA</v>
      </c>
      <c r="M460" s="8" t="s">
        <v>190</v>
      </c>
      <c r="O460" t="s">
        <v>243</v>
      </c>
    </row>
    <row r="461" spans="1:32">
      <c r="J461" s="11" t="s">
        <v>1847</v>
      </c>
      <c r="K461" s="138" t="str">
        <f t="shared" si="36"/>
        <v>e164</v>
      </c>
      <c r="L461" s="19" t="str">
        <f t="shared" si="37"/>
        <v>Fonds mutualistes et réserves/capitaux propres</v>
      </c>
      <c r="M461" s="8" t="s">
        <v>190</v>
      </c>
      <c r="N461" s="8" t="s">
        <v>192</v>
      </c>
      <c r="O461" s="40" t="s">
        <v>426</v>
      </c>
    </row>
    <row r="462" spans="1:32">
      <c r="I462" s="137"/>
      <c r="J462" s="71" t="s">
        <v>1836</v>
      </c>
      <c r="K462" s="138" t="str">
        <f t="shared" si="36"/>
        <v>e100</v>
      </c>
      <c r="L462" s="19" t="str">
        <f t="shared" si="37"/>
        <v>Capital/fonds</v>
      </c>
      <c r="M462" s="8" t="s">
        <v>190</v>
      </c>
      <c r="N462" s="8" t="s">
        <v>192</v>
      </c>
      <c r="O462" s="40" t="s">
        <v>426</v>
      </c>
    </row>
    <row r="463" spans="1:32" s="137" customFormat="1">
      <c r="A463"/>
      <c r="B463"/>
      <c r="C463"/>
      <c r="D463"/>
      <c r="E463"/>
      <c r="F463"/>
      <c r="G463"/>
      <c r="H463"/>
      <c r="I463"/>
      <c r="J463" s="63" t="s">
        <v>205</v>
      </c>
      <c r="K463" s="138" t="str">
        <f t="shared" si="36"/>
        <v>e102</v>
      </c>
      <c r="L463" s="187" t="str">
        <f t="shared" si="37"/>
        <v>Capital social</v>
      </c>
      <c r="M463" s="8"/>
      <c r="N463" s="8" t="s">
        <v>192</v>
      </c>
      <c r="O463" s="40" t="s">
        <v>426</v>
      </c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J464" s="55" t="s">
        <v>1932</v>
      </c>
      <c r="K464" s="138" t="str">
        <f t="shared" si="36"/>
        <v>e352</v>
      </c>
      <c r="L464" s="168" t="str">
        <f t="shared" si="37"/>
        <v>Fonds de dotation sans droit de reprise</v>
      </c>
      <c r="M464" s="8" t="s">
        <v>190</v>
      </c>
      <c r="N464" s="8" t="s">
        <v>192</v>
      </c>
      <c r="O464" s="40" t="s">
        <v>426</v>
      </c>
    </row>
    <row r="465" spans="10:15">
      <c r="J465" s="68" t="s">
        <v>206</v>
      </c>
      <c r="K465" s="138" t="str">
        <f t="shared" si="36"/>
        <v>e162</v>
      </c>
      <c r="L465" s="187" t="str">
        <f t="shared" si="37"/>
        <v>Fonds d'établissement constitué</v>
      </c>
      <c r="N465" s="8" t="s">
        <v>192</v>
      </c>
      <c r="O465" s="40" t="s">
        <v>426</v>
      </c>
    </row>
    <row r="466" spans="10:15">
      <c r="J466" s="69" t="s">
        <v>1930</v>
      </c>
      <c r="K466" s="138" t="str">
        <f t="shared" si="36"/>
        <v>e351</v>
      </c>
      <c r="L466" s="168" t="str">
        <f t="shared" si="37"/>
        <v>Certificats mutualistes admis en fonds d'établissement</v>
      </c>
      <c r="N466" s="8" t="s">
        <v>192</v>
      </c>
      <c r="O466" s="40" t="s">
        <v>426</v>
      </c>
    </row>
    <row r="467" spans="10:15">
      <c r="J467" s="68" t="s">
        <v>207</v>
      </c>
      <c r="K467" s="138" t="str">
        <f t="shared" si="36"/>
        <v>e159</v>
      </c>
      <c r="L467" s="187" t="str">
        <f t="shared" si="37"/>
        <v>Fonds de développement constitué</v>
      </c>
      <c r="N467" s="8" t="s">
        <v>192</v>
      </c>
      <c r="O467" s="40" t="s">
        <v>426</v>
      </c>
    </row>
    <row r="468" spans="10:15">
      <c r="J468" s="68" t="s">
        <v>208</v>
      </c>
      <c r="K468" s="138" t="str">
        <f t="shared" si="36"/>
        <v>e166</v>
      </c>
      <c r="L468" s="187" t="str">
        <f t="shared" si="37"/>
        <v>Fonds social complémentaire</v>
      </c>
      <c r="N468" s="8" t="s">
        <v>192</v>
      </c>
      <c r="O468" s="40" t="s">
        <v>426</v>
      </c>
    </row>
    <row r="469" spans="10:15">
      <c r="J469" s="68" t="s">
        <v>209</v>
      </c>
      <c r="K469" s="138" t="str">
        <f t="shared" si="36"/>
        <v>e163</v>
      </c>
      <c r="L469" s="187" t="str">
        <f t="shared" si="37"/>
        <v>Fonds issus de droits d'adhésion constitués</v>
      </c>
      <c r="N469" s="8" t="s">
        <v>192</v>
      </c>
      <c r="O469" s="40" t="s">
        <v>426</v>
      </c>
    </row>
    <row r="470" spans="10:15">
      <c r="J470" s="68" t="s">
        <v>210</v>
      </c>
      <c r="K470" s="138" t="str">
        <f t="shared" si="36"/>
        <v>e182</v>
      </c>
      <c r="L470" s="187" t="str">
        <f t="shared" si="37"/>
        <v>Legs et donations avec contrepartie d'actifs immobilisés non assortis d'une obligation ou d'une condition</v>
      </c>
      <c r="N470" s="8" t="s">
        <v>192</v>
      </c>
      <c r="O470" s="40" t="s">
        <v>426</v>
      </c>
    </row>
    <row r="471" spans="10:15">
      <c r="J471" s="68" t="s">
        <v>211</v>
      </c>
      <c r="K471" s="138" t="str">
        <f t="shared" si="36"/>
        <v>e63</v>
      </c>
      <c r="L471" s="187" t="str">
        <f t="shared" si="37"/>
        <v>Autres apports sans droit de reprise</v>
      </c>
      <c r="N471" s="8" t="s">
        <v>192</v>
      </c>
      <c r="O471" s="40" t="s">
        <v>426</v>
      </c>
    </row>
    <row r="472" spans="10:15">
      <c r="J472" s="55" t="s">
        <v>89</v>
      </c>
      <c r="K472" s="138" t="str">
        <f t="shared" si="36"/>
        <v>e160</v>
      </c>
      <c r="L472" s="168" t="str">
        <f t="shared" si="37"/>
        <v>Fonds de dotation avec droit de reprise</v>
      </c>
      <c r="M472" s="8" t="s">
        <v>190</v>
      </c>
      <c r="N472" s="8" t="s">
        <v>192</v>
      </c>
      <c r="O472" s="40" t="s">
        <v>426</v>
      </c>
    </row>
    <row r="473" spans="10:15">
      <c r="J473" s="68" t="s">
        <v>212</v>
      </c>
      <c r="K473" s="138" t="str">
        <f t="shared" si="36"/>
        <v>e150</v>
      </c>
      <c r="L473" s="187" t="str">
        <f t="shared" si="37"/>
        <v>Emprunt pour fonds d'établissement</v>
      </c>
      <c r="N473" s="8" t="s">
        <v>192</v>
      </c>
      <c r="O473" s="40" t="s">
        <v>426</v>
      </c>
    </row>
    <row r="474" spans="10:15">
      <c r="J474" s="68" t="s">
        <v>213</v>
      </c>
      <c r="K474" s="138" t="str">
        <f t="shared" si="36"/>
        <v>e149</v>
      </c>
      <c r="L474" s="187" t="str">
        <f t="shared" si="37"/>
        <v>Emprunt pour fonds de développement</v>
      </c>
      <c r="M474" s="109"/>
      <c r="N474" s="8" t="s">
        <v>192</v>
      </c>
      <c r="O474" s="40" t="s">
        <v>426</v>
      </c>
    </row>
    <row r="475" spans="10:15">
      <c r="J475" s="68" t="s">
        <v>214</v>
      </c>
      <c r="K475" s="138" t="str">
        <f t="shared" si="36"/>
        <v>e181</v>
      </c>
      <c r="L475" s="187" t="str">
        <f t="shared" si="37"/>
        <v>Legs et donations avec contrepartie d'actifs immobilisés assortis d'une obligation ou d'une condition</v>
      </c>
      <c r="N475" s="8" t="s">
        <v>192</v>
      </c>
      <c r="O475" s="40" t="s">
        <v>426</v>
      </c>
    </row>
    <row r="476" spans="10:15">
      <c r="J476" s="68" t="s">
        <v>215</v>
      </c>
      <c r="K476" s="138" t="str">
        <f t="shared" si="36"/>
        <v>e62</v>
      </c>
      <c r="L476" s="187" t="str">
        <f t="shared" si="37"/>
        <v>Autres apports avec droit de reprise</v>
      </c>
      <c r="N476" s="8" t="s">
        <v>192</v>
      </c>
      <c r="O476" s="40" t="s">
        <v>426</v>
      </c>
    </row>
    <row r="477" spans="10:15">
      <c r="J477" s="68" t="s">
        <v>216</v>
      </c>
      <c r="K477" s="138" t="str">
        <f t="shared" si="36"/>
        <v>e145</v>
      </c>
      <c r="L477" s="187" t="str">
        <f t="shared" si="37"/>
        <v>Droits des propriétaires (commodat)</v>
      </c>
      <c r="N477" s="8" t="s">
        <v>192</v>
      </c>
      <c r="O477" s="40" t="s">
        <v>426</v>
      </c>
    </row>
    <row r="478" spans="10:15">
      <c r="J478" s="63" t="s">
        <v>85</v>
      </c>
      <c r="K478" s="138" t="str">
        <f t="shared" si="36"/>
        <v>e217</v>
      </c>
      <c r="L478" s="187" t="str">
        <f t="shared" si="37"/>
        <v>Primes liées au capital social</v>
      </c>
      <c r="N478" s="8" t="s">
        <v>192</v>
      </c>
      <c r="O478" s="40" t="s">
        <v>426</v>
      </c>
    </row>
    <row r="479" spans="10:15">
      <c r="J479" s="63" t="s">
        <v>538</v>
      </c>
      <c r="K479" s="138" t="str">
        <f t="shared" si="36"/>
        <v>e146</v>
      </c>
      <c r="L479" s="187" t="str">
        <f t="shared" si="37"/>
        <v>Écarts de réévaluation</v>
      </c>
      <c r="M479" s="8" t="s">
        <v>190</v>
      </c>
      <c r="N479" s="8" t="s">
        <v>192</v>
      </c>
      <c r="O479" s="40" t="s">
        <v>426</v>
      </c>
    </row>
    <row r="480" spans="10:15">
      <c r="J480" s="68" t="s">
        <v>539</v>
      </c>
      <c r="K480" s="138" t="str">
        <f t="shared" si="36"/>
        <v>e148</v>
      </c>
      <c r="L480" s="187" t="str">
        <f t="shared" si="37"/>
        <v>Écarts de réévaluation sur des biens sans droit de reprise</v>
      </c>
      <c r="N480" s="8" t="s">
        <v>192</v>
      </c>
      <c r="O480" s="40" t="s">
        <v>426</v>
      </c>
    </row>
    <row r="481" spans="10:18">
      <c r="J481" s="68" t="s">
        <v>540</v>
      </c>
      <c r="K481" s="138" t="str">
        <f t="shared" si="36"/>
        <v>e147</v>
      </c>
      <c r="L481" s="187" t="str">
        <f t="shared" si="37"/>
        <v>Écarts de réévaluation sur des biens avec droit de reprise</v>
      </c>
      <c r="N481" s="8" t="s">
        <v>192</v>
      </c>
      <c r="O481" s="40" t="s">
        <v>426</v>
      </c>
    </row>
    <row r="482" spans="10:18">
      <c r="J482" s="66" t="s">
        <v>541</v>
      </c>
      <c r="K482" s="138" t="str">
        <f t="shared" si="36"/>
        <v>e262</v>
      </c>
      <c r="L482" s="187" t="str">
        <f t="shared" si="37"/>
        <v>Réserves</v>
      </c>
      <c r="M482" s="8" t="s">
        <v>190</v>
      </c>
      <c r="N482" s="8" t="s">
        <v>192</v>
      </c>
      <c r="O482" s="40" t="s">
        <v>426</v>
      </c>
    </row>
    <row r="483" spans="10:18">
      <c r="J483" s="63" t="s">
        <v>217</v>
      </c>
      <c r="K483" s="138" t="str">
        <f t="shared" si="36"/>
        <v>e264</v>
      </c>
      <c r="L483" s="187" t="str">
        <f t="shared" si="37"/>
        <v>Réserves des fonds techniques</v>
      </c>
      <c r="N483" s="8" t="s">
        <v>192</v>
      </c>
      <c r="O483" s="40" t="s">
        <v>426</v>
      </c>
    </row>
    <row r="484" spans="10:18">
      <c r="J484" s="63" t="s">
        <v>218</v>
      </c>
      <c r="K484" s="138" t="str">
        <f t="shared" si="36"/>
        <v>e267</v>
      </c>
      <c r="L484" s="187" t="str">
        <f t="shared" si="37"/>
        <v>Réserves indisponibles</v>
      </c>
      <c r="N484" s="8" t="s">
        <v>192</v>
      </c>
      <c r="O484" s="40" t="s">
        <v>426</v>
      </c>
    </row>
    <row r="485" spans="10:18">
      <c r="J485" s="63" t="s">
        <v>219</v>
      </c>
      <c r="K485" s="138" t="str">
        <f t="shared" si="36"/>
        <v>e272</v>
      </c>
      <c r="L485" s="187" t="str">
        <f t="shared" si="37"/>
        <v>Réserves statutaires ou contractuelles</v>
      </c>
      <c r="N485" s="8" t="s">
        <v>192</v>
      </c>
      <c r="O485" s="40" t="s">
        <v>426</v>
      </c>
    </row>
    <row r="486" spans="10:18">
      <c r="J486" s="55" t="s">
        <v>1248</v>
      </c>
      <c r="K486" s="138" t="str">
        <f t="shared" si="36"/>
        <v>e271</v>
      </c>
      <c r="L486" s="168" t="str">
        <f t="shared" si="37"/>
        <v>Réserves réglementées</v>
      </c>
      <c r="M486" s="8" t="s">
        <v>190</v>
      </c>
      <c r="N486" s="8" t="s">
        <v>192</v>
      </c>
      <c r="O486" s="40" t="s">
        <v>426</v>
      </c>
    </row>
    <row r="487" spans="10:18">
      <c r="J487" s="68" t="s">
        <v>1391</v>
      </c>
      <c r="K487" s="138" t="str">
        <f t="shared" si="36"/>
        <v>e269</v>
      </c>
      <c r="L487" s="187" t="str">
        <f t="shared" si="37"/>
        <v>Réserve pour plus value nette à long terme</v>
      </c>
      <c r="N487" s="8" t="s">
        <v>192</v>
      </c>
      <c r="O487" s="40" t="s">
        <v>426</v>
      </c>
    </row>
    <row r="488" spans="10:18">
      <c r="J488" s="68" t="s">
        <v>1388</v>
      </c>
      <c r="K488" s="138" t="str">
        <f t="shared" si="36"/>
        <v>e270</v>
      </c>
      <c r="L488" s="187" t="str">
        <f t="shared" si="37"/>
        <v>Réserve pour remboursement d'emprunt pour fonds d'établissement</v>
      </c>
      <c r="N488" s="8" t="s">
        <v>192</v>
      </c>
      <c r="O488" s="40" t="s">
        <v>426</v>
      </c>
    </row>
    <row r="489" spans="10:18">
      <c r="J489" s="68" t="s">
        <v>2485</v>
      </c>
      <c r="K489" s="138" t="str">
        <f t="shared" si="36"/>
        <v>e381</v>
      </c>
      <c r="L489" s="187" t="str">
        <f t="shared" si="37"/>
        <v>Réserve spéciale de solvabilité</v>
      </c>
      <c r="M489" s="139"/>
      <c r="N489" s="139" t="s">
        <v>192</v>
      </c>
      <c r="O489" s="143" t="s">
        <v>426</v>
      </c>
      <c r="P489" s="137"/>
      <c r="Q489" s="137"/>
      <c r="R489" s="137"/>
    </row>
    <row r="490" spans="10:18">
      <c r="J490" s="68" t="s">
        <v>2483</v>
      </c>
      <c r="K490" s="138" t="str">
        <f t="shared" si="36"/>
        <v>e380</v>
      </c>
      <c r="L490" s="187" t="str">
        <f t="shared" si="37"/>
        <v>Autres réserves réglementées</v>
      </c>
      <c r="M490" s="139"/>
      <c r="N490" s="139" t="s">
        <v>192</v>
      </c>
      <c r="O490" s="143" t="s">
        <v>426</v>
      </c>
      <c r="P490" s="137"/>
      <c r="Q490" s="137"/>
      <c r="R490" s="137"/>
    </row>
    <row r="491" spans="10:18">
      <c r="J491" s="68" t="s">
        <v>1389</v>
      </c>
      <c r="K491" s="138" t="str">
        <f t="shared" si="36"/>
        <v>e268</v>
      </c>
      <c r="L491" s="187" t="str">
        <f t="shared" si="37"/>
        <v>Réserve pour fonds de garantie</v>
      </c>
      <c r="N491" s="8" t="s">
        <v>192</v>
      </c>
      <c r="O491" s="40" t="s">
        <v>426</v>
      </c>
    </row>
    <row r="492" spans="10:18">
      <c r="J492" s="68" t="s">
        <v>1390</v>
      </c>
      <c r="K492" s="138" t="str">
        <f t="shared" si="36"/>
        <v>e263</v>
      </c>
      <c r="L492" s="187" t="str">
        <f t="shared" si="37"/>
        <v>Réserve de capitalisation</v>
      </c>
      <c r="N492" s="8" t="s">
        <v>192</v>
      </c>
      <c r="O492" s="40" t="s">
        <v>426</v>
      </c>
    </row>
    <row r="493" spans="10:18">
      <c r="J493" s="63" t="s">
        <v>1392</v>
      </c>
      <c r="K493" s="138" t="str">
        <f t="shared" si="36"/>
        <v>e265</v>
      </c>
      <c r="L493" s="187" t="str">
        <f t="shared" si="37"/>
        <v>Réserve du fonds de gestion</v>
      </c>
      <c r="N493" s="8" t="s">
        <v>192</v>
      </c>
      <c r="O493" s="40" t="s">
        <v>426</v>
      </c>
    </row>
    <row r="494" spans="10:18">
      <c r="J494" s="63" t="s">
        <v>1393</v>
      </c>
      <c r="K494" s="138" t="str">
        <f t="shared" si="36"/>
        <v>e266</v>
      </c>
      <c r="L494" s="187" t="str">
        <f t="shared" si="37"/>
        <v>Réserve du fonds social</v>
      </c>
      <c r="N494" s="8" t="s">
        <v>192</v>
      </c>
      <c r="O494" s="40" t="s">
        <v>426</v>
      </c>
    </row>
    <row r="495" spans="10:18">
      <c r="J495" s="63" t="s">
        <v>86</v>
      </c>
      <c r="K495" s="138" t="str">
        <f t="shared" si="36"/>
        <v>e94</v>
      </c>
      <c r="L495" s="187" t="str">
        <f t="shared" si="37"/>
        <v>Autres réserves</v>
      </c>
      <c r="N495" s="8" t="s">
        <v>192</v>
      </c>
      <c r="O495" s="40" t="s">
        <v>426</v>
      </c>
    </row>
    <row r="496" spans="10:18">
      <c r="J496" s="66" t="s">
        <v>1845</v>
      </c>
      <c r="K496" s="138" t="str">
        <f t="shared" si="36"/>
        <v>e75</v>
      </c>
      <c r="L496" s="187" t="str">
        <f t="shared" si="37"/>
        <v>Autres éléments de fonds mutualistes et réserves/capitaux propres</v>
      </c>
      <c r="M496" s="8" t="s">
        <v>190</v>
      </c>
      <c r="N496" s="8" t="s">
        <v>192</v>
      </c>
      <c r="O496" s="40" t="s">
        <v>426</v>
      </c>
    </row>
    <row r="497" spans="10:18">
      <c r="J497" s="63" t="s">
        <v>87</v>
      </c>
      <c r="K497" s="138" t="str">
        <f t="shared" si="36"/>
        <v>e259</v>
      </c>
      <c r="L497" s="187" t="str">
        <f t="shared" si="37"/>
        <v>Report à nouveau</v>
      </c>
      <c r="M497" s="40"/>
      <c r="N497" s="40" t="s">
        <v>192</v>
      </c>
      <c r="O497" s="40" t="s">
        <v>426</v>
      </c>
    </row>
    <row r="498" spans="10:18">
      <c r="J498" s="63" t="s">
        <v>220</v>
      </c>
      <c r="K498" s="138" t="str">
        <f t="shared" si="36"/>
        <v>e274</v>
      </c>
      <c r="L498" s="187" t="str">
        <f t="shared" si="37"/>
        <v>Résultat de l'exercice</v>
      </c>
      <c r="M498" s="40"/>
      <c r="N498" s="40" t="s">
        <v>192</v>
      </c>
      <c r="O498" s="40" t="s">
        <v>426</v>
      </c>
    </row>
    <row r="499" spans="10:18">
      <c r="J499" s="63" t="s">
        <v>221</v>
      </c>
      <c r="K499" s="138" t="str">
        <f t="shared" si="36"/>
        <v>e290</v>
      </c>
      <c r="L499" s="187" t="str">
        <f t="shared" si="37"/>
        <v>Subventions d'équipement et autres subventions d'investissement</v>
      </c>
      <c r="N499" s="8" t="s">
        <v>192</v>
      </c>
      <c r="O499" s="40" t="s">
        <v>426</v>
      </c>
      <c r="R499" s="5"/>
    </row>
    <row r="500" spans="10:18">
      <c r="J500" s="12" t="s">
        <v>1624</v>
      </c>
      <c r="K500" s="138"/>
      <c r="L500" s="19"/>
      <c r="O500" s="40" t="s">
        <v>426</v>
      </c>
      <c r="Q500" t="s">
        <v>120</v>
      </c>
      <c r="R500" s="159"/>
    </row>
    <row r="501" spans="10:18">
      <c r="J501" s="10" t="s">
        <v>244</v>
      </c>
      <c r="K501" s="138" t="str">
        <f t="shared" ref="K501:K526" si="38">VLOOKUP(J501,A:B,2,FALSE)</f>
        <v>x0</v>
      </c>
      <c r="L501" s="19" t="str">
        <f t="shared" ref="L501:L526" si="39">J501</f>
        <v>Total/NA</v>
      </c>
      <c r="M501" s="8" t="s">
        <v>190</v>
      </c>
      <c r="O501" t="s">
        <v>243</v>
      </c>
    </row>
    <row r="502" spans="10:18">
      <c r="J502" s="46" t="s">
        <v>106</v>
      </c>
      <c r="K502" s="138" t="str">
        <f t="shared" si="38"/>
        <v>e218</v>
      </c>
      <c r="L502" s="168" t="str">
        <f t="shared" si="39"/>
        <v>Primes/cotisation acquises</v>
      </c>
      <c r="M502" s="8" t="s">
        <v>190</v>
      </c>
      <c r="N502" s="8" t="s">
        <v>192</v>
      </c>
      <c r="O502" s="40" t="s">
        <v>426</v>
      </c>
    </row>
    <row r="503" spans="10:18">
      <c r="J503" s="22" t="s">
        <v>1849</v>
      </c>
      <c r="K503" s="138" t="str">
        <f t="shared" si="38"/>
        <v>e214</v>
      </c>
      <c r="L503" s="168" t="str">
        <f t="shared" si="39"/>
        <v>Primes/cotisations</v>
      </c>
      <c r="M503" s="8" t="s">
        <v>190</v>
      </c>
      <c r="N503" s="8" t="s">
        <v>192</v>
      </c>
      <c r="O503" s="40" t="s">
        <v>426</v>
      </c>
      <c r="P503" s="137"/>
    </row>
    <row r="504" spans="10:18">
      <c r="J504" s="55" t="s">
        <v>1850</v>
      </c>
      <c r="K504" s="138" t="str">
        <f t="shared" si="38"/>
        <v>e215</v>
      </c>
      <c r="L504" s="168" t="str">
        <f t="shared" si="39"/>
        <v>Primes/cotisations émises</v>
      </c>
      <c r="N504" s="8" t="s">
        <v>192</v>
      </c>
      <c r="O504" s="40" t="s">
        <v>426</v>
      </c>
      <c r="P504" s="137"/>
    </row>
    <row r="505" spans="10:18">
      <c r="J505" s="55" t="s">
        <v>1991</v>
      </c>
      <c r="K505" s="138" t="str">
        <f t="shared" si="38"/>
        <v>e354</v>
      </c>
      <c r="L505" s="168" t="str">
        <f t="shared" si="39"/>
        <v>Participation légale au titre de la CMU</v>
      </c>
      <c r="M505" s="139"/>
      <c r="N505" s="139" t="s">
        <v>192</v>
      </c>
      <c r="O505" s="143" t="s">
        <v>426</v>
      </c>
      <c r="Q505" s="137"/>
      <c r="R505" s="137"/>
    </row>
    <row r="506" spans="10:18">
      <c r="J506" s="55" t="s">
        <v>1992</v>
      </c>
      <c r="K506" s="138" t="str">
        <f t="shared" si="38"/>
        <v>e355</v>
      </c>
      <c r="L506" s="168" t="str">
        <f t="shared" si="39"/>
        <v>Participation légale au titre de l'ACS</v>
      </c>
      <c r="M506" s="139"/>
      <c r="N506" s="139" t="s">
        <v>192</v>
      </c>
      <c r="O506" s="143" t="s">
        <v>426</v>
      </c>
      <c r="Q506" s="137"/>
      <c r="R506" s="137"/>
    </row>
    <row r="507" spans="10:18">
      <c r="J507" s="55" t="s">
        <v>272</v>
      </c>
      <c r="K507" s="138" t="str">
        <f t="shared" si="38"/>
        <v>e118</v>
      </c>
      <c r="L507" s="168" t="str">
        <f t="shared" si="39"/>
        <v>Charges d'annulation</v>
      </c>
      <c r="N507" s="8" t="s">
        <v>191</v>
      </c>
      <c r="O507" s="40" t="s">
        <v>426</v>
      </c>
    </row>
    <row r="508" spans="10:18">
      <c r="J508" s="55" t="s">
        <v>271</v>
      </c>
      <c r="K508" s="138" t="str">
        <f t="shared" si="38"/>
        <v>e281</v>
      </c>
      <c r="L508" s="168" t="str">
        <f t="shared" si="39"/>
        <v>Ristournes</v>
      </c>
      <c r="N508" s="8" t="s">
        <v>191</v>
      </c>
      <c r="O508" s="40" t="s">
        <v>426</v>
      </c>
    </row>
    <row r="509" spans="10:18">
      <c r="J509" s="55" t="s">
        <v>542</v>
      </c>
      <c r="K509" s="138" t="str">
        <f t="shared" si="38"/>
        <v>e103</v>
      </c>
      <c r="L509" s="168" t="str">
        <f t="shared" si="39"/>
        <v>Charge de provisions pour primes restant à émettre</v>
      </c>
      <c r="N509" s="8" t="s">
        <v>192</v>
      </c>
      <c r="O509" s="40" t="s">
        <v>426</v>
      </c>
    </row>
    <row r="510" spans="10:18">
      <c r="J510" s="22" t="s">
        <v>1832</v>
      </c>
      <c r="K510" s="138" t="str">
        <f t="shared" si="38"/>
        <v>e110</v>
      </c>
      <c r="L510" s="168" t="str">
        <f t="shared" si="39"/>
        <v>Charge des provisions pour cotisations/primes non acquises</v>
      </c>
      <c r="N510" s="8" t="s">
        <v>192</v>
      </c>
      <c r="O510" s="40" t="s">
        <v>426</v>
      </c>
    </row>
    <row r="511" spans="10:18">
      <c r="J511" s="46" t="s">
        <v>18</v>
      </c>
      <c r="K511" s="138" t="str">
        <f t="shared" si="38"/>
        <v>e220</v>
      </c>
      <c r="L511" s="168" t="str">
        <f t="shared" si="39"/>
        <v>Produits des placements</v>
      </c>
      <c r="M511" s="8" t="s">
        <v>190</v>
      </c>
      <c r="N511" s="8" t="s">
        <v>192</v>
      </c>
      <c r="O511" s="40" t="s">
        <v>426</v>
      </c>
    </row>
    <row r="512" spans="10:18">
      <c r="J512" s="22" t="s">
        <v>298</v>
      </c>
      <c r="K512" s="138" t="str">
        <f t="shared" si="38"/>
        <v>e279</v>
      </c>
      <c r="L512" s="168" t="str">
        <f t="shared" si="39"/>
        <v>Revenus et autres produits de placements</v>
      </c>
      <c r="M512" s="8" t="s">
        <v>190</v>
      </c>
      <c r="N512" s="8" t="s">
        <v>192</v>
      </c>
      <c r="O512" s="40" t="s">
        <v>426</v>
      </c>
    </row>
    <row r="513" spans="10:18">
      <c r="J513" s="55" t="s">
        <v>103</v>
      </c>
      <c r="K513" s="138" t="str">
        <f t="shared" si="38"/>
        <v>e278</v>
      </c>
      <c r="L513" s="168" t="str">
        <f t="shared" si="39"/>
        <v>Revenus des placements</v>
      </c>
      <c r="N513" s="8" t="s">
        <v>192</v>
      </c>
      <c r="O513" s="40" t="s">
        <v>426</v>
      </c>
    </row>
    <row r="514" spans="10:18">
      <c r="J514" s="55" t="s">
        <v>104</v>
      </c>
      <c r="K514" s="138" t="str">
        <f t="shared" si="38"/>
        <v>e87</v>
      </c>
      <c r="L514" s="168" t="str">
        <f t="shared" si="39"/>
        <v>Autres produits des placements</v>
      </c>
      <c r="N514" s="8" t="s">
        <v>192</v>
      </c>
      <c r="O514" s="40" t="s">
        <v>426</v>
      </c>
    </row>
    <row r="515" spans="10:18">
      <c r="J515" s="22" t="s">
        <v>105</v>
      </c>
      <c r="K515" s="138" t="str">
        <f t="shared" si="38"/>
        <v>e223</v>
      </c>
      <c r="L515" s="168" t="str">
        <f t="shared" si="39"/>
        <v>Produits provenant de la réalisation des placements</v>
      </c>
      <c r="N515" s="8" t="s">
        <v>192</v>
      </c>
      <c r="O515" s="40" t="s">
        <v>426</v>
      </c>
    </row>
    <row r="516" spans="10:18">
      <c r="J516" s="46" t="s">
        <v>1139</v>
      </c>
      <c r="K516" s="138" t="str">
        <f t="shared" si="38"/>
        <v>e58</v>
      </c>
      <c r="L516" s="168" t="str">
        <f t="shared" si="39"/>
        <v>Ajustement ACAV (plus values)</v>
      </c>
      <c r="N516" s="8" t="s">
        <v>192</v>
      </c>
      <c r="O516" s="40" t="s">
        <v>426</v>
      </c>
    </row>
    <row r="517" spans="10:18">
      <c r="J517" s="46" t="s">
        <v>10</v>
      </c>
      <c r="K517" s="138" t="str">
        <f t="shared" si="38"/>
        <v>e89</v>
      </c>
      <c r="L517" s="168" t="str">
        <f t="shared" si="39"/>
        <v>Autres produits techniques</v>
      </c>
      <c r="M517" s="8" t="s">
        <v>190</v>
      </c>
      <c r="N517" s="8" t="s">
        <v>192</v>
      </c>
      <c r="O517" s="40" t="s">
        <v>426</v>
      </c>
    </row>
    <row r="518" spans="10:18">
      <c r="J518" s="22" t="s">
        <v>278</v>
      </c>
      <c r="K518" s="138" t="str">
        <f t="shared" si="38"/>
        <v>e291</v>
      </c>
      <c r="L518" s="168" t="str">
        <f t="shared" si="39"/>
        <v>Subventions d'exploitation reçues</v>
      </c>
      <c r="N518" s="8" t="s">
        <v>192</v>
      </c>
      <c r="O518" s="40" t="s">
        <v>426</v>
      </c>
      <c r="P518" s="137"/>
    </row>
    <row r="519" spans="10:18">
      <c r="J519" s="22" t="s">
        <v>297</v>
      </c>
      <c r="K519" s="138" t="str">
        <f t="shared" si="38"/>
        <v>e90</v>
      </c>
      <c r="L519" s="168" t="str">
        <f t="shared" si="39"/>
        <v>Autres produits techniques autres que les subventions</v>
      </c>
      <c r="M519" s="8" t="s">
        <v>190</v>
      </c>
      <c r="N519" s="8" t="s">
        <v>192</v>
      </c>
      <c r="O519" s="40" t="s">
        <v>426</v>
      </c>
      <c r="P519" s="137"/>
    </row>
    <row r="520" spans="10:18">
      <c r="J520" s="55" t="s">
        <v>1993</v>
      </c>
      <c r="K520" s="138" t="str">
        <f t="shared" si="38"/>
        <v>e356</v>
      </c>
      <c r="L520" s="168" t="str">
        <f t="shared" si="39"/>
        <v>Produits de la gestion d'un régime obligatoire d'assurance maladie</v>
      </c>
      <c r="M520" s="139" t="s">
        <v>190</v>
      </c>
      <c r="N520" s="139" t="s">
        <v>192</v>
      </c>
      <c r="O520" s="143" t="s">
        <v>426</v>
      </c>
      <c r="P520" s="137"/>
      <c r="Q520" s="137"/>
      <c r="R520" s="137"/>
    </row>
    <row r="521" spans="10:18">
      <c r="J521" s="69" t="s">
        <v>1994</v>
      </c>
      <c r="K521" s="138" t="str">
        <f t="shared" si="38"/>
        <v>e357</v>
      </c>
      <c r="L521" s="168" t="str">
        <f t="shared" si="39"/>
        <v>Produits de la gestion d'un régime obligatoire d'assurance maladie - Au titre des prestations servies</v>
      </c>
      <c r="M521" s="139"/>
      <c r="N521" s="139" t="s">
        <v>192</v>
      </c>
      <c r="O521" s="143" t="s">
        <v>426</v>
      </c>
      <c r="P521" s="137"/>
      <c r="Q521" s="137"/>
      <c r="R521" s="137"/>
    </row>
    <row r="522" spans="10:18">
      <c r="J522" s="69" t="s">
        <v>1995</v>
      </c>
      <c r="K522" s="138" t="str">
        <f t="shared" si="38"/>
        <v>e358</v>
      </c>
      <c r="L522" s="168" t="str">
        <f t="shared" si="39"/>
        <v>Produits de la gestion d'un régime obligatoire d'assurance maladie - Au titre du recouvrement des cotisations des professions libérales</v>
      </c>
      <c r="M522" s="139"/>
      <c r="N522" s="139" t="s">
        <v>192</v>
      </c>
      <c r="O522" s="143" t="s">
        <v>426</v>
      </c>
      <c r="Q522" s="137"/>
      <c r="R522" s="137"/>
    </row>
    <row r="523" spans="10:18">
      <c r="J523" s="55" t="s">
        <v>1996</v>
      </c>
      <c r="K523" s="138" t="str">
        <f t="shared" si="38"/>
        <v>e359</v>
      </c>
      <c r="L523" s="168" t="str">
        <f t="shared" si="39"/>
        <v>Autres produits techniques autres que subventions et produits de la gestion d'un régime obligatoire d'assurance maladie</v>
      </c>
      <c r="M523" s="139"/>
      <c r="N523" s="139" t="s">
        <v>192</v>
      </c>
      <c r="O523" s="143" t="s">
        <v>426</v>
      </c>
      <c r="Q523" s="137"/>
      <c r="R523" s="137"/>
    </row>
    <row r="524" spans="10:18">
      <c r="J524" s="46" t="s">
        <v>9</v>
      </c>
      <c r="K524" s="138" t="str">
        <f t="shared" si="38"/>
        <v>e88</v>
      </c>
      <c r="L524" s="168" t="str">
        <f t="shared" si="39"/>
        <v>Autres produits non techniques</v>
      </c>
      <c r="N524" s="8" t="s">
        <v>192</v>
      </c>
      <c r="O524" s="40" t="s">
        <v>426</v>
      </c>
    </row>
    <row r="525" spans="10:18">
      <c r="J525" s="46" t="s">
        <v>19</v>
      </c>
      <c r="K525" s="138" t="str">
        <f t="shared" si="38"/>
        <v>e221</v>
      </c>
      <c r="L525" s="168" t="str">
        <f t="shared" si="39"/>
        <v>Produits exceptionnels</v>
      </c>
      <c r="N525" s="8" t="s">
        <v>192</v>
      </c>
      <c r="O525" s="40" t="s">
        <v>426</v>
      </c>
      <c r="R525" s="5"/>
    </row>
    <row r="526" spans="10:18">
      <c r="J526" s="46" t="s">
        <v>1176</v>
      </c>
      <c r="K526" s="138" t="str">
        <f t="shared" si="38"/>
        <v>e261</v>
      </c>
      <c r="L526" s="168" t="str">
        <f t="shared" si="39"/>
        <v>Report des ressources non utilisées des exercices antérieurs</v>
      </c>
      <c r="N526" s="8" t="s">
        <v>192</v>
      </c>
      <c r="O526" s="40" t="s">
        <v>426</v>
      </c>
    </row>
    <row r="527" spans="10:18">
      <c r="J527" s="12" t="s">
        <v>2780</v>
      </c>
      <c r="K527" s="138"/>
      <c r="L527" s="19"/>
      <c r="M527" s="139"/>
      <c r="N527" s="139"/>
      <c r="O527" s="143" t="s">
        <v>426</v>
      </c>
      <c r="P527" s="137"/>
      <c r="Q527" s="137" t="s">
        <v>120</v>
      </c>
    </row>
    <row r="528" spans="10:18">
      <c r="J528" s="10" t="s">
        <v>244</v>
      </c>
      <c r="K528" s="138" t="str">
        <f t="shared" ref="K528:K554" si="40">VLOOKUP(J528,A:B,2,FALSE)</f>
        <v>x0</v>
      </c>
      <c r="L528" s="19" t="str">
        <f t="shared" ref="L528:L554" si="41">J528</f>
        <v>Total/NA</v>
      </c>
      <c r="M528" s="139" t="s">
        <v>190</v>
      </c>
      <c r="N528" s="139"/>
      <c r="O528" s="137" t="s">
        <v>243</v>
      </c>
      <c r="P528" s="137"/>
      <c r="Q528" s="137"/>
    </row>
    <row r="529" spans="10:18">
      <c r="J529" s="46" t="s">
        <v>106</v>
      </c>
      <c r="K529" s="138" t="str">
        <f t="shared" si="40"/>
        <v>e218</v>
      </c>
      <c r="L529" s="168" t="str">
        <f t="shared" si="41"/>
        <v>Primes/cotisation acquises</v>
      </c>
      <c r="M529" s="139" t="s">
        <v>190</v>
      </c>
      <c r="N529" s="139" t="s">
        <v>192</v>
      </c>
      <c r="O529" s="143" t="s">
        <v>426</v>
      </c>
      <c r="P529" s="137"/>
      <c r="Q529" s="137"/>
    </row>
    <row r="530" spans="10:18">
      <c r="J530" s="22" t="s">
        <v>1849</v>
      </c>
      <c r="K530" s="138" t="str">
        <f t="shared" si="40"/>
        <v>e214</v>
      </c>
      <c r="L530" s="168" t="str">
        <f t="shared" si="41"/>
        <v>Primes/cotisations</v>
      </c>
      <c r="M530" s="139" t="s">
        <v>190</v>
      </c>
      <c r="N530" s="139" t="s">
        <v>192</v>
      </c>
      <c r="O530" s="143" t="s">
        <v>426</v>
      </c>
      <c r="P530" s="137"/>
      <c r="Q530" s="137"/>
    </row>
    <row r="531" spans="10:18">
      <c r="J531" s="55" t="s">
        <v>1850</v>
      </c>
      <c r="K531" s="138" t="str">
        <f t="shared" si="40"/>
        <v>e215</v>
      </c>
      <c r="L531" s="168" t="str">
        <f t="shared" si="41"/>
        <v>Primes/cotisations émises</v>
      </c>
      <c r="M531" s="139"/>
      <c r="N531" s="139" t="s">
        <v>192</v>
      </c>
      <c r="O531" s="143" t="s">
        <v>426</v>
      </c>
      <c r="P531" s="137"/>
      <c r="Q531" s="137"/>
      <c r="R531" s="137"/>
    </row>
    <row r="532" spans="10:18">
      <c r="J532" s="55" t="s">
        <v>2755</v>
      </c>
      <c r="K532" s="138" t="str">
        <f t="shared" si="40"/>
        <v>e385</v>
      </c>
      <c r="L532" s="168" t="str">
        <f t="shared" si="41"/>
        <v>Participation légale au titre de la CSS</v>
      </c>
      <c r="M532" s="139" t="s">
        <v>190</v>
      </c>
      <c r="N532" s="139" t="s">
        <v>192</v>
      </c>
      <c r="O532" s="143" t="s">
        <v>426</v>
      </c>
      <c r="P532" s="137"/>
      <c r="Q532" s="137"/>
    </row>
    <row r="533" spans="10:18">
      <c r="J533" s="69" t="s">
        <v>2756</v>
      </c>
      <c r="K533" s="138" t="str">
        <f t="shared" si="40"/>
        <v>e386</v>
      </c>
      <c r="L533" s="168" t="str">
        <f t="shared" si="41"/>
        <v>Participation légale au titre de la CSS sans participation financière du bénéficiaire</v>
      </c>
      <c r="M533" s="139"/>
      <c r="N533" s="139" t="s">
        <v>192</v>
      </c>
      <c r="O533" s="143"/>
      <c r="P533" s="137"/>
      <c r="Q533" s="137"/>
      <c r="R533" s="137"/>
    </row>
    <row r="534" spans="10:18">
      <c r="J534" s="69" t="s">
        <v>2757</v>
      </c>
      <c r="K534" s="138" t="str">
        <f t="shared" si="40"/>
        <v>e387</v>
      </c>
      <c r="L534" s="168" t="str">
        <f t="shared" si="41"/>
        <v>Participation légale au titre de la CSS avec participation financière du bénéficiaire</v>
      </c>
      <c r="M534" s="139"/>
      <c r="N534" s="139" t="s">
        <v>192</v>
      </c>
      <c r="O534" s="143" t="s">
        <v>426</v>
      </c>
      <c r="P534" s="137"/>
      <c r="Q534" s="137"/>
      <c r="R534" s="137"/>
    </row>
    <row r="535" spans="10:18">
      <c r="J535" s="55" t="s">
        <v>272</v>
      </c>
      <c r="K535" s="138" t="str">
        <f t="shared" si="40"/>
        <v>e118</v>
      </c>
      <c r="L535" s="168" t="str">
        <f t="shared" si="41"/>
        <v>Charges d'annulation</v>
      </c>
      <c r="M535" s="139"/>
      <c r="N535" s="139" t="s">
        <v>191</v>
      </c>
      <c r="O535" s="143" t="s">
        <v>426</v>
      </c>
      <c r="P535" s="137"/>
      <c r="Q535" s="137"/>
      <c r="R535" s="137"/>
    </row>
    <row r="536" spans="10:18">
      <c r="J536" s="55" t="s">
        <v>271</v>
      </c>
      <c r="K536" s="138" t="str">
        <f t="shared" si="40"/>
        <v>e281</v>
      </c>
      <c r="L536" s="168" t="str">
        <f t="shared" si="41"/>
        <v>Ristournes</v>
      </c>
      <c r="M536" s="139"/>
      <c r="N536" s="139" t="s">
        <v>191</v>
      </c>
      <c r="O536" s="143" t="s">
        <v>426</v>
      </c>
      <c r="P536" s="137"/>
      <c r="Q536" s="137"/>
      <c r="R536" s="137"/>
    </row>
    <row r="537" spans="10:18">
      <c r="J537" s="55" t="s">
        <v>542</v>
      </c>
      <c r="K537" s="138" t="str">
        <f t="shared" si="40"/>
        <v>e103</v>
      </c>
      <c r="L537" s="168" t="str">
        <f t="shared" si="41"/>
        <v>Charge de provisions pour primes restant à émettre</v>
      </c>
      <c r="M537" s="139"/>
      <c r="N537" s="139" t="s">
        <v>192</v>
      </c>
      <c r="O537" s="143" t="s">
        <v>426</v>
      </c>
      <c r="P537" s="137"/>
      <c r="Q537" s="137"/>
    </row>
    <row r="538" spans="10:18">
      <c r="J538" s="22" t="s">
        <v>1832</v>
      </c>
      <c r="K538" s="138" t="str">
        <f t="shared" si="40"/>
        <v>e110</v>
      </c>
      <c r="L538" s="168" t="str">
        <f t="shared" si="41"/>
        <v>Charge des provisions pour cotisations/primes non acquises</v>
      </c>
      <c r="M538" s="139"/>
      <c r="N538" s="139" t="s">
        <v>192</v>
      </c>
      <c r="O538" s="143" t="s">
        <v>426</v>
      </c>
      <c r="P538" s="137"/>
      <c r="Q538" s="137"/>
      <c r="R538" s="137"/>
    </row>
    <row r="539" spans="10:18">
      <c r="J539" s="46" t="s">
        <v>18</v>
      </c>
      <c r="K539" s="138" t="str">
        <f t="shared" si="40"/>
        <v>e220</v>
      </c>
      <c r="L539" s="168" t="str">
        <f t="shared" si="41"/>
        <v>Produits des placements</v>
      </c>
      <c r="M539" s="139" t="s">
        <v>190</v>
      </c>
      <c r="N539" s="139" t="s">
        <v>192</v>
      </c>
      <c r="O539" s="143" t="s">
        <v>426</v>
      </c>
      <c r="P539" s="137"/>
      <c r="Q539" s="137"/>
    </row>
    <row r="540" spans="10:18">
      <c r="J540" s="22" t="s">
        <v>298</v>
      </c>
      <c r="K540" s="138" t="str">
        <f t="shared" si="40"/>
        <v>e279</v>
      </c>
      <c r="L540" s="168" t="str">
        <f t="shared" si="41"/>
        <v>Revenus et autres produits de placements</v>
      </c>
      <c r="M540" s="139" t="s">
        <v>190</v>
      </c>
      <c r="N540" s="139" t="s">
        <v>192</v>
      </c>
      <c r="O540" s="143" t="s">
        <v>426</v>
      </c>
      <c r="P540" s="137"/>
      <c r="Q540" s="137"/>
    </row>
    <row r="541" spans="10:18">
      <c r="J541" s="55" t="s">
        <v>103</v>
      </c>
      <c r="K541" s="138" t="str">
        <f t="shared" si="40"/>
        <v>e278</v>
      </c>
      <c r="L541" s="168" t="str">
        <f t="shared" si="41"/>
        <v>Revenus des placements</v>
      </c>
      <c r="M541" s="139"/>
      <c r="N541" s="139" t="s">
        <v>192</v>
      </c>
      <c r="O541" s="143" t="s">
        <v>426</v>
      </c>
      <c r="P541" s="137"/>
      <c r="Q541" s="137"/>
    </row>
    <row r="542" spans="10:18">
      <c r="J542" s="55" t="s">
        <v>104</v>
      </c>
      <c r="K542" s="138" t="str">
        <f t="shared" si="40"/>
        <v>e87</v>
      </c>
      <c r="L542" s="168" t="str">
        <f t="shared" si="41"/>
        <v>Autres produits des placements</v>
      </c>
      <c r="M542" s="139"/>
      <c r="N542" s="139" t="s">
        <v>192</v>
      </c>
      <c r="O542" s="143" t="s">
        <v>426</v>
      </c>
      <c r="P542" s="137"/>
      <c r="Q542" s="137"/>
    </row>
    <row r="543" spans="10:18">
      <c r="J543" s="22" t="s">
        <v>105</v>
      </c>
      <c r="K543" s="138" t="str">
        <f t="shared" si="40"/>
        <v>e223</v>
      </c>
      <c r="L543" s="168" t="str">
        <f t="shared" si="41"/>
        <v>Produits provenant de la réalisation des placements</v>
      </c>
      <c r="M543" s="139"/>
      <c r="N543" s="139" t="s">
        <v>192</v>
      </c>
      <c r="O543" s="143" t="s">
        <v>426</v>
      </c>
      <c r="P543" s="137"/>
      <c r="Q543" s="137"/>
    </row>
    <row r="544" spans="10:18">
      <c r="J544" s="46" t="s">
        <v>1139</v>
      </c>
      <c r="K544" s="138" t="str">
        <f t="shared" si="40"/>
        <v>e58</v>
      </c>
      <c r="L544" s="168" t="str">
        <f t="shared" si="41"/>
        <v>Ajustement ACAV (plus values)</v>
      </c>
      <c r="M544" s="139"/>
      <c r="N544" s="139" t="s">
        <v>192</v>
      </c>
      <c r="O544" s="143" t="s">
        <v>426</v>
      </c>
      <c r="P544" s="137"/>
      <c r="Q544" s="137"/>
    </row>
    <row r="545" spans="10:17">
      <c r="J545" s="46" t="s">
        <v>10</v>
      </c>
      <c r="K545" s="138" t="str">
        <f t="shared" si="40"/>
        <v>e89</v>
      </c>
      <c r="L545" s="168" t="str">
        <f t="shared" si="41"/>
        <v>Autres produits techniques</v>
      </c>
      <c r="M545" s="139" t="s">
        <v>190</v>
      </c>
      <c r="N545" s="139" t="s">
        <v>192</v>
      </c>
      <c r="O545" s="143" t="s">
        <v>426</v>
      </c>
      <c r="P545" s="137"/>
      <c r="Q545" s="137"/>
    </row>
    <row r="546" spans="10:17">
      <c r="J546" s="22" t="s">
        <v>278</v>
      </c>
      <c r="K546" s="138" t="str">
        <f t="shared" si="40"/>
        <v>e291</v>
      </c>
      <c r="L546" s="168" t="str">
        <f t="shared" si="41"/>
        <v>Subventions d'exploitation reçues</v>
      </c>
      <c r="M546" s="139"/>
      <c r="N546" s="139" t="s">
        <v>192</v>
      </c>
      <c r="O546" s="143" t="s">
        <v>426</v>
      </c>
      <c r="P546" s="137"/>
      <c r="Q546" s="137"/>
    </row>
    <row r="547" spans="10:17">
      <c r="J547" s="22" t="s">
        <v>297</v>
      </c>
      <c r="K547" s="138" t="str">
        <f t="shared" si="40"/>
        <v>e90</v>
      </c>
      <c r="L547" s="168" t="str">
        <f t="shared" si="41"/>
        <v>Autres produits techniques autres que les subventions</v>
      </c>
      <c r="M547" s="139" t="s">
        <v>190</v>
      </c>
      <c r="N547" s="139" t="s">
        <v>192</v>
      </c>
      <c r="O547" s="143" t="s">
        <v>426</v>
      </c>
      <c r="P547" s="137"/>
      <c r="Q547" s="137"/>
    </row>
    <row r="548" spans="10:17">
      <c r="J548" s="55" t="s">
        <v>1993</v>
      </c>
      <c r="K548" s="138" t="str">
        <f t="shared" si="40"/>
        <v>e356</v>
      </c>
      <c r="L548" s="168" t="str">
        <f t="shared" si="41"/>
        <v>Produits de la gestion d'un régime obligatoire d'assurance maladie</v>
      </c>
      <c r="M548" s="139" t="s">
        <v>190</v>
      </c>
      <c r="N548" s="139" t="s">
        <v>192</v>
      </c>
      <c r="O548" s="143" t="s">
        <v>426</v>
      </c>
      <c r="P548" s="137"/>
      <c r="Q548" s="137"/>
    </row>
    <row r="549" spans="10:17">
      <c r="J549" s="69" t="s">
        <v>1994</v>
      </c>
      <c r="K549" s="138" t="str">
        <f t="shared" si="40"/>
        <v>e357</v>
      </c>
      <c r="L549" s="168" t="str">
        <f t="shared" si="41"/>
        <v>Produits de la gestion d'un régime obligatoire d'assurance maladie - Au titre des prestations servies</v>
      </c>
      <c r="M549" s="139"/>
      <c r="N549" s="139" t="s">
        <v>192</v>
      </c>
      <c r="O549" s="143" t="s">
        <v>426</v>
      </c>
      <c r="P549" s="137"/>
      <c r="Q549" s="137"/>
    </row>
    <row r="550" spans="10:17">
      <c r="J550" s="69" t="s">
        <v>1995</v>
      </c>
      <c r="K550" s="138" t="str">
        <f t="shared" si="40"/>
        <v>e358</v>
      </c>
      <c r="L550" s="168" t="str">
        <f t="shared" si="41"/>
        <v>Produits de la gestion d'un régime obligatoire d'assurance maladie - Au titre du recouvrement des cotisations des professions libérales</v>
      </c>
      <c r="M550" s="139"/>
      <c r="N550" s="139" t="s">
        <v>192</v>
      </c>
      <c r="O550" s="143" t="s">
        <v>426</v>
      </c>
      <c r="P550" s="137"/>
      <c r="Q550" s="137"/>
    </row>
    <row r="551" spans="10:17">
      <c r="J551" s="55" t="s">
        <v>1996</v>
      </c>
      <c r="K551" s="138" t="str">
        <f t="shared" si="40"/>
        <v>e359</v>
      </c>
      <c r="L551" s="168" t="str">
        <f t="shared" si="41"/>
        <v>Autres produits techniques autres que subventions et produits de la gestion d'un régime obligatoire d'assurance maladie</v>
      </c>
      <c r="M551" s="139"/>
      <c r="N551" s="139" t="s">
        <v>192</v>
      </c>
      <c r="O551" s="143" t="s">
        <v>426</v>
      </c>
      <c r="P551" s="137"/>
      <c r="Q551" s="137"/>
    </row>
    <row r="552" spans="10:17">
      <c r="J552" s="46" t="s">
        <v>9</v>
      </c>
      <c r="K552" s="138" t="str">
        <f t="shared" si="40"/>
        <v>e88</v>
      </c>
      <c r="L552" s="168" t="str">
        <f t="shared" si="41"/>
        <v>Autres produits non techniques</v>
      </c>
      <c r="M552" s="139"/>
      <c r="N552" s="139" t="s">
        <v>192</v>
      </c>
      <c r="O552" s="143" t="s">
        <v>426</v>
      </c>
      <c r="P552" s="137"/>
      <c r="Q552" s="137"/>
    </row>
    <row r="553" spans="10:17">
      <c r="J553" s="46" t="s">
        <v>19</v>
      </c>
      <c r="K553" s="138" t="str">
        <f t="shared" si="40"/>
        <v>e221</v>
      </c>
      <c r="L553" s="168" t="str">
        <f t="shared" si="41"/>
        <v>Produits exceptionnels</v>
      </c>
      <c r="M553" s="139"/>
      <c r="N553" s="139" t="s">
        <v>192</v>
      </c>
      <c r="O553" s="143" t="s">
        <v>426</v>
      </c>
      <c r="P553" s="137"/>
      <c r="Q553" s="137"/>
    </row>
    <row r="554" spans="10:17">
      <c r="J554" s="46" t="s">
        <v>1176</v>
      </c>
      <c r="K554" s="138" t="str">
        <f t="shared" si="40"/>
        <v>e261</v>
      </c>
      <c r="L554" s="168" t="str">
        <f t="shared" si="41"/>
        <v>Report des ressources non utilisées des exercices antérieurs</v>
      </c>
      <c r="M554" s="139"/>
      <c r="N554" s="139" t="s">
        <v>192</v>
      </c>
      <c r="O554" s="143" t="s">
        <v>426</v>
      </c>
      <c r="P554" s="137"/>
      <c r="Q554" s="137"/>
    </row>
    <row r="555" spans="10:17">
      <c r="J555" s="12" t="s">
        <v>1625</v>
      </c>
      <c r="K555" s="138"/>
      <c r="L555" s="19"/>
      <c r="O555" s="40" t="s">
        <v>426</v>
      </c>
      <c r="Q555" t="s">
        <v>121</v>
      </c>
    </row>
    <row r="556" spans="10:17">
      <c r="J556" s="10" t="s">
        <v>244</v>
      </c>
      <c r="K556" s="138" t="str">
        <f t="shared" ref="K556:K587" si="42">VLOOKUP(J556,A:B,2,FALSE)</f>
        <v>x0</v>
      </c>
      <c r="L556" s="19" t="str">
        <f t="shared" ref="L556:L587" si="43">J556</f>
        <v>Total/NA</v>
      </c>
      <c r="M556" s="8" t="s">
        <v>190</v>
      </c>
      <c r="O556" t="s">
        <v>243</v>
      </c>
    </row>
    <row r="557" spans="10:17">
      <c r="J557" s="72" t="s">
        <v>1833</v>
      </c>
      <c r="K557" s="138" t="str">
        <f t="shared" si="42"/>
        <v>e106</v>
      </c>
      <c r="L557" s="189" t="str">
        <f t="shared" si="43"/>
        <v>Charge des prestations/sinistres</v>
      </c>
      <c r="M557" s="8" t="s">
        <v>190</v>
      </c>
      <c r="N557" s="8" t="s">
        <v>192</v>
      </c>
      <c r="O557" s="40" t="s">
        <v>426</v>
      </c>
      <c r="P557" s="137"/>
    </row>
    <row r="558" spans="10:17">
      <c r="J558" s="73" t="s">
        <v>107</v>
      </c>
      <c r="K558" s="138" t="str">
        <f t="shared" si="42"/>
        <v>e209</v>
      </c>
      <c r="L558" s="189" t="str">
        <f t="shared" si="43"/>
        <v>Prestations et frais payés</v>
      </c>
      <c r="M558" s="8" t="s">
        <v>190</v>
      </c>
      <c r="N558" s="8" t="s">
        <v>192</v>
      </c>
      <c r="O558" s="40" t="s">
        <v>426</v>
      </c>
    </row>
    <row r="559" spans="10:17">
      <c r="J559" s="74" t="s">
        <v>1997</v>
      </c>
      <c r="K559" s="138" t="str">
        <f t="shared" si="42"/>
        <v>e360</v>
      </c>
      <c r="L559" s="189" t="str">
        <f t="shared" si="43"/>
        <v>Prestations versées nettes de recours</v>
      </c>
      <c r="M559" s="139"/>
      <c r="N559" s="139" t="s">
        <v>192</v>
      </c>
      <c r="O559" s="143" t="s">
        <v>426</v>
      </c>
      <c r="P559" s="137"/>
      <c r="Q559" s="137"/>
    </row>
    <row r="560" spans="10:17">
      <c r="J560" s="75" t="s">
        <v>295</v>
      </c>
      <c r="K560" s="138" t="str">
        <f t="shared" si="42"/>
        <v>e282</v>
      </c>
      <c r="L560" s="189" t="str">
        <f t="shared" si="43"/>
        <v>Sinistres et capitaux payés</v>
      </c>
      <c r="N560" s="8" t="s">
        <v>192</v>
      </c>
      <c r="O560" s="143" t="s">
        <v>426</v>
      </c>
      <c r="P560" s="137"/>
    </row>
    <row r="561" spans="10:18">
      <c r="J561" s="76" t="s">
        <v>1998</v>
      </c>
      <c r="K561" s="138" t="str">
        <f t="shared" si="42"/>
        <v>e361</v>
      </c>
      <c r="L561" s="189" t="str">
        <f t="shared" si="43"/>
        <v>Sinistres et capitaux payés hors CMU-C mais y compris ACS</v>
      </c>
      <c r="M561" s="139"/>
      <c r="N561" s="139" t="s">
        <v>192</v>
      </c>
      <c r="O561" s="143" t="s">
        <v>426</v>
      </c>
      <c r="P561" s="137"/>
      <c r="Q561" s="137"/>
    </row>
    <row r="562" spans="10:18">
      <c r="J562" s="76" t="s">
        <v>1999</v>
      </c>
      <c r="K562" s="138" t="str">
        <f t="shared" si="42"/>
        <v>e362</v>
      </c>
      <c r="L562" s="189" t="str">
        <f t="shared" si="43"/>
        <v>Prestations légales payées au titre de la CMU-C</v>
      </c>
      <c r="M562" s="139"/>
      <c r="N562" s="139" t="s">
        <v>191</v>
      </c>
      <c r="O562" s="143" t="s">
        <v>426</v>
      </c>
      <c r="Q562" s="137"/>
    </row>
    <row r="563" spans="10:18">
      <c r="J563" s="75" t="s">
        <v>296</v>
      </c>
      <c r="K563" s="138" t="str">
        <f t="shared" si="42"/>
        <v>e257</v>
      </c>
      <c r="L563" s="189" t="str">
        <f t="shared" si="43"/>
        <v>Recours encaissés</v>
      </c>
      <c r="M563" s="139"/>
      <c r="N563" s="139" t="s">
        <v>191</v>
      </c>
      <c r="O563" s="143" t="s">
        <v>426</v>
      </c>
      <c r="P563" s="137"/>
      <c r="Q563" s="137"/>
    </row>
    <row r="564" spans="10:18">
      <c r="J564" s="75" t="s">
        <v>275</v>
      </c>
      <c r="K564" s="138" t="str">
        <f t="shared" si="42"/>
        <v>e258</v>
      </c>
      <c r="L564" s="189" t="str">
        <f t="shared" si="43"/>
        <v>Rentes périodiques payées</v>
      </c>
      <c r="N564" s="8" t="s">
        <v>192</v>
      </c>
      <c r="O564" s="143" t="s">
        <v>426</v>
      </c>
    </row>
    <row r="565" spans="10:18">
      <c r="J565" s="75" t="s">
        <v>274</v>
      </c>
      <c r="K565" s="138" t="str">
        <f t="shared" si="42"/>
        <v>e255</v>
      </c>
      <c r="L565" s="189" t="str">
        <f t="shared" si="43"/>
        <v>Rachats payés</v>
      </c>
      <c r="M565" s="139"/>
      <c r="N565" s="139" t="s">
        <v>191</v>
      </c>
      <c r="O565" s="143" t="s">
        <v>426</v>
      </c>
      <c r="Q565" s="137"/>
    </row>
    <row r="566" spans="10:18">
      <c r="J566" s="74" t="s">
        <v>300</v>
      </c>
      <c r="K566" s="138" t="str">
        <f t="shared" si="42"/>
        <v>e189</v>
      </c>
      <c r="L566" s="189" t="str">
        <f t="shared" si="43"/>
        <v>Part de participation aux résultats</v>
      </c>
      <c r="N566" s="8" t="s">
        <v>191</v>
      </c>
      <c r="O566" s="40" t="s">
        <v>426</v>
      </c>
    </row>
    <row r="567" spans="10:18">
      <c r="J567" s="74" t="s">
        <v>193</v>
      </c>
      <c r="K567" s="138" t="str">
        <f t="shared" si="42"/>
        <v>e171</v>
      </c>
      <c r="L567" s="189" t="str">
        <f t="shared" si="43"/>
        <v>Frais de gestion des sinistres</v>
      </c>
      <c r="N567" s="8" t="s">
        <v>192</v>
      </c>
      <c r="O567" s="40" t="s">
        <v>426</v>
      </c>
    </row>
    <row r="568" spans="10:18">
      <c r="J568" s="73" t="s">
        <v>1908</v>
      </c>
      <c r="K568" s="138" t="str">
        <f t="shared" si="42"/>
        <v>e114</v>
      </c>
      <c r="L568" s="189" t="str">
        <f t="shared" si="43"/>
        <v>Charge des provisions pour prestations/sinistres à payer</v>
      </c>
      <c r="M568" s="8" t="s">
        <v>190</v>
      </c>
      <c r="N568" s="8" t="s">
        <v>192</v>
      </c>
      <c r="O568" s="40" t="s">
        <v>426</v>
      </c>
    </row>
    <row r="569" spans="10:18">
      <c r="J569" s="74" t="s">
        <v>1842</v>
      </c>
      <c r="K569" s="138" t="str">
        <f t="shared" si="42"/>
        <v>e308</v>
      </c>
      <c r="L569" s="189" t="str">
        <f t="shared" si="43"/>
        <v>Variation des provisions pour prestations/sinistres à payer</v>
      </c>
      <c r="N569" s="8" t="s">
        <v>192</v>
      </c>
      <c r="O569" s="40" t="s">
        <v>426</v>
      </c>
    </row>
    <row r="570" spans="10:18">
      <c r="J570" s="74" t="s">
        <v>300</v>
      </c>
      <c r="K570" s="138" t="str">
        <f t="shared" si="42"/>
        <v>e189</v>
      </c>
      <c r="L570" s="189" t="str">
        <f t="shared" si="43"/>
        <v>Part de participation aux résultats</v>
      </c>
      <c r="N570" s="8" t="s">
        <v>191</v>
      </c>
      <c r="O570" s="40" t="s">
        <v>426</v>
      </c>
    </row>
    <row r="571" spans="10:18">
      <c r="J571" s="72" t="s">
        <v>276</v>
      </c>
      <c r="K571" s="138" t="str">
        <f t="shared" si="42"/>
        <v>e107</v>
      </c>
      <c r="L571" s="189" t="str">
        <f t="shared" si="43"/>
        <v>Charge des provisions</v>
      </c>
      <c r="M571" s="8" t="s">
        <v>190</v>
      </c>
      <c r="N571" s="8" t="s">
        <v>192</v>
      </c>
      <c r="O571" s="40" t="s">
        <v>426</v>
      </c>
    </row>
    <row r="572" spans="10:18">
      <c r="J572" s="73" t="s">
        <v>1157</v>
      </c>
      <c r="K572" s="138" t="str">
        <f t="shared" si="42"/>
        <v>e108</v>
      </c>
      <c r="L572" s="189" t="str">
        <f t="shared" si="43"/>
        <v>Charge des provisions d’assurance vie et techniques</v>
      </c>
      <c r="M572" s="8" t="s">
        <v>190</v>
      </c>
      <c r="N572" s="8" t="s">
        <v>192</v>
      </c>
      <c r="O572" s="40" t="s">
        <v>426</v>
      </c>
      <c r="R572" s="137"/>
    </row>
    <row r="573" spans="10:18">
      <c r="J573" s="74" t="s">
        <v>522</v>
      </c>
      <c r="K573" s="138" t="str">
        <f t="shared" si="42"/>
        <v>e109</v>
      </c>
      <c r="L573" s="189" t="str">
        <f t="shared" si="43"/>
        <v>Charge des provisions d'assurance vie</v>
      </c>
      <c r="M573" s="8" t="s">
        <v>190</v>
      </c>
      <c r="N573" s="8" t="s">
        <v>192</v>
      </c>
      <c r="O573" s="40" t="s">
        <v>426</v>
      </c>
    </row>
    <row r="574" spans="10:18">
      <c r="J574" s="75" t="s">
        <v>357</v>
      </c>
      <c r="K574" s="138" t="str">
        <f t="shared" si="42"/>
        <v>e306</v>
      </c>
      <c r="L574" s="189" t="str">
        <f t="shared" si="43"/>
        <v>Variation des provisions d'assurance vie</v>
      </c>
      <c r="M574" s="8" t="s">
        <v>190</v>
      </c>
      <c r="N574" s="8" t="s">
        <v>192</v>
      </c>
      <c r="O574" s="40" t="s">
        <v>426</v>
      </c>
    </row>
    <row r="575" spans="10:18">
      <c r="J575" s="76" t="s">
        <v>355</v>
      </c>
      <c r="K575" s="138" t="str">
        <f t="shared" si="42"/>
        <v>e303</v>
      </c>
      <c r="L575" s="189" t="str">
        <f t="shared" si="43"/>
        <v>Variation de la Provision mathématique et de la Provision pour frais d'acquisition reportés</v>
      </c>
      <c r="N575" s="8" t="s">
        <v>192</v>
      </c>
      <c r="O575" s="40" t="s">
        <v>426</v>
      </c>
      <c r="R575" s="137"/>
    </row>
    <row r="576" spans="10:18">
      <c r="J576" s="76" t="s">
        <v>523</v>
      </c>
      <c r="K576" s="138" t="str">
        <f t="shared" si="42"/>
        <v>e304</v>
      </c>
      <c r="L576" s="189" t="str">
        <f t="shared" si="43"/>
        <v>Variation des autres provisions d'assurance vie</v>
      </c>
      <c r="N576" s="8" t="s">
        <v>192</v>
      </c>
      <c r="O576" s="40" t="s">
        <v>426</v>
      </c>
      <c r="R576" s="137"/>
    </row>
    <row r="577" spans="10:18">
      <c r="J577" s="75" t="s">
        <v>300</v>
      </c>
      <c r="K577" s="138" t="str">
        <f t="shared" si="42"/>
        <v>e189</v>
      </c>
      <c r="L577" s="189" t="str">
        <f t="shared" si="43"/>
        <v>Part de participation aux résultats</v>
      </c>
      <c r="N577" s="8" t="s">
        <v>191</v>
      </c>
      <c r="O577" s="40" t="s">
        <v>426</v>
      </c>
      <c r="R577" s="137"/>
    </row>
    <row r="578" spans="10:18">
      <c r="J578" s="74" t="s">
        <v>113</v>
      </c>
      <c r="K578" s="138" t="str">
        <f t="shared" si="42"/>
        <v>e105</v>
      </c>
      <c r="L578" s="189" t="str">
        <f t="shared" si="43"/>
        <v>Charge des autres provisions techniques [Vie]</v>
      </c>
      <c r="M578" s="8" t="s">
        <v>190</v>
      </c>
      <c r="N578" s="8" t="s">
        <v>192</v>
      </c>
      <c r="O578" s="40" t="s">
        <v>426</v>
      </c>
      <c r="R578" s="137"/>
    </row>
    <row r="579" spans="10:18">
      <c r="J579" s="75" t="s">
        <v>358</v>
      </c>
      <c r="K579" s="138" t="str">
        <f t="shared" si="42"/>
        <v>e309</v>
      </c>
      <c r="L579" s="189" t="str">
        <f t="shared" si="43"/>
        <v>Variation des provisions techniques [Vie]</v>
      </c>
      <c r="M579" s="8" t="s">
        <v>190</v>
      </c>
      <c r="N579" s="8" t="s">
        <v>192</v>
      </c>
      <c r="O579" s="40" t="s">
        <v>426</v>
      </c>
    </row>
    <row r="580" spans="10:18">
      <c r="J580" s="76" t="s">
        <v>356</v>
      </c>
      <c r="K580" s="138" t="str">
        <f t="shared" si="42"/>
        <v>e302</v>
      </c>
      <c r="L580" s="189" t="str">
        <f t="shared" si="43"/>
        <v>Variation de la Provision de diversification</v>
      </c>
      <c r="N580" s="8" t="s">
        <v>192</v>
      </c>
      <c r="O580" s="40" t="s">
        <v>426</v>
      </c>
    </row>
    <row r="581" spans="10:18">
      <c r="J581" s="76" t="s">
        <v>505</v>
      </c>
      <c r="K581" s="138" t="str">
        <f t="shared" si="42"/>
        <v>e305</v>
      </c>
      <c r="L581" s="189" t="str">
        <f t="shared" si="43"/>
        <v>Variation des autres provisions techniques</v>
      </c>
      <c r="N581" s="8" t="s">
        <v>192</v>
      </c>
      <c r="O581" s="40" t="s">
        <v>426</v>
      </c>
    </row>
    <row r="582" spans="10:18">
      <c r="J582" s="75" t="s">
        <v>300</v>
      </c>
      <c r="K582" s="138" t="str">
        <f t="shared" si="42"/>
        <v>e189</v>
      </c>
      <c r="L582" s="189" t="str">
        <f t="shared" si="43"/>
        <v>Part de participation aux résultats</v>
      </c>
      <c r="N582" s="8" t="s">
        <v>191</v>
      </c>
      <c r="O582" s="40" t="s">
        <v>426</v>
      </c>
    </row>
    <row r="583" spans="10:18">
      <c r="J583" s="74" t="s">
        <v>1155</v>
      </c>
      <c r="K583" s="138" t="str">
        <f t="shared" si="42"/>
        <v>e113</v>
      </c>
      <c r="L583" s="189" t="str">
        <f t="shared" si="43"/>
        <v>Charge des provisions pour opérations en unités de compte</v>
      </c>
      <c r="M583" s="8" t="s">
        <v>190</v>
      </c>
      <c r="N583" s="8" t="s">
        <v>192</v>
      </c>
      <c r="O583" s="40" t="s">
        <v>426</v>
      </c>
      <c r="R583" s="5"/>
    </row>
    <row r="584" spans="10:18">
      <c r="J584" s="75" t="s">
        <v>1156</v>
      </c>
      <c r="K584" s="138" t="str">
        <f t="shared" si="42"/>
        <v>e307</v>
      </c>
      <c r="L584" s="189" t="str">
        <f t="shared" si="43"/>
        <v>Variation des provisions pour opérations en unités de compte</v>
      </c>
      <c r="N584" s="8" t="s">
        <v>192</v>
      </c>
      <c r="O584" s="40" t="s">
        <v>426</v>
      </c>
      <c r="R584" s="5"/>
    </row>
    <row r="585" spans="10:18">
      <c r="J585" s="75" t="s">
        <v>300</v>
      </c>
      <c r="K585" s="138" t="str">
        <f t="shared" si="42"/>
        <v>e189</v>
      </c>
      <c r="L585" s="189" t="str">
        <f t="shared" si="43"/>
        <v>Part de participation aux résultats</v>
      </c>
      <c r="N585" s="8" t="s">
        <v>191</v>
      </c>
      <c r="O585" s="40" t="s">
        <v>426</v>
      </c>
      <c r="R585" s="5"/>
    </row>
    <row r="586" spans="10:18">
      <c r="J586" s="74" t="s">
        <v>1140</v>
      </c>
      <c r="K586" s="138" t="str">
        <f t="shared" si="42"/>
        <v>e112</v>
      </c>
      <c r="L586" s="189" t="str">
        <f t="shared" si="43"/>
        <v>Charge des provisions pour égalisation [Vie]</v>
      </c>
      <c r="N586" s="8" t="s">
        <v>192</v>
      </c>
      <c r="O586" s="40" t="s">
        <v>426</v>
      </c>
    </row>
    <row r="587" spans="10:18">
      <c r="J587" s="73" t="s">
        <v>114</v>
      </c>
      <c r="K587" s="138" t="str">
        <f t="shared" si="42"/>
        <v>e104</v>
      </c>
      <c r="L587" s="189" t="str">
        <f t="shared" si="43"/>
        <v>Charge des autres provisions techniques [Non Vie]</v>
      </c>
      <c r="N587" s="8" t="s">
        <v>192</v>
      </c>
      <c r="O587" s="40" t="s">
        <v>426</v>
      </c>
    </row>
    <row r="588" spans="10:18">
      <c r="J588" s="73" t="s">
        <v>115</v>
      </c>
      <c r="K588" s="138" t="str">
        <f t="shared" ref="K588:K612" si="44">VLOOKUP(J588,A:B,2,FALSE)</f>
        <v>e111</v>
      </c>
      <c r="L588" s="189" t="str">
        <f t="shared" ref="L588:L612" si="45">J588</f>
        <v>Charge des provisions pour égalisation [Non Vie]</v>
      </c>
      <c r="N588" s="8" t="s">
        <v>192</v>
      </c>
      <c r="O588" s="40" t="s">
        <v>426</v>
      </c>
    </row>
    <row r="589" spans="10:18">
      <c r="J589" s="72" t="s">
        <v>100</v>
      </c>
      <c r="K589" s="138" t="str">
        <f t="shared" si="44"/>
        <v>e194</v>
      </c>
      <c r="L589" s="189" t="str">
        <f t="shared" si="45"/>
        <v>Participation aux résultats</v>
      </c>
      <c r="N589" s="8" t="s">
        <v>192</v>
      </c>
      <c r="O589" s="40" t="s">
        <v>426</v>
      </c>
    </row>
    <row r="590" spans="10:18">
      <c r="J590" s="72" t="s">
        <v>101</v>
      </c>
      <c r="K590" s="138" t="str">
        <f t="shared" si="44"/>
        <v>e168</v>
      </c>
      <c r="L590" s="189" t="str">
        <f t="shared" si="45"/>
        <v>Frais d’acquisition et d’administration</v>
      </c>
      <c r="M590" s="8" t="s">
        <v>190</v>
      </c>
      <c r="N590" s="8" t="s">
        <v>192</v>
      </c>
      <c r="O590" s="40" t="s">
        <v>426</v>
      </c>
    </row>
    <row r="591" spans="10:18">
      <c r="J591" s="73" t="s">
        <v>108</v>
      </c>
      <c r="K591" s="138" t="str">
        <f t="shared" si="44"/>
        <v>e167</v>
      </c>
      <c r="L591" s="189" t="str">
        <f t="shared" si="45"/>
        <v>Frais d’acquisition</v>
      </c>
      <c r="N591" s="8" t="s">
        <v>192</v>
      </c>
      <c r="O591" s="40" t="s">
        <v>426</v>
      </c>
    </row>
    <row r="592" spans="10:18">
      <c r="J592" s="73" t="s">
        <v>109</v>
      </c>
      <c r="K592" s="138" t="str">
        <f t="shared" si="44"/>
        <v>e170</v>
      </c>
      <c r="L592" s="189" t="str">
        <f t="shared" si="45"/>
        <v>Frais d’administration</v>
      </c>
      <c r="N592" s="8" t="s">
        <v>192</v>
      </c>
      <c r="O592" s="40" t="s">
        <v>426</v>
      </c>
    </row>
    <row r="593" spans="10:18">
      <c r="J593" s="73" t="s">
        <v>1151</v>
      </c>
      <c r="K593" s="138" t="str">
        <f t="shared" si="44"/>
        <v>e121</v>
      </c>
      <c r="L593" s="189" t="str">
        <f t="shared" si="45"/>
        <v>Commissions reçues des réassureurs et garants en substitution</v>
      </c>
      <c r="N593" s="8" t="s">
        <v>192</v>
      </c>
      <c r="O593" s="40" t="s">
        <v>426</v>
      </c>
    </row>
    <row r="594" spans="10:18">
      <c r="J594" s="72" t="s">
        <v>11</v>
      </c>
      <c r="K594" s="138" t="str">
        <f t="shared" si="44"/>
        <v>e119</v>
      </c>
      <c r="L594" s="189" t="str">
        <f t="shared" si="45"/>
        <v>Charges des placements</v>
      </c>
      <c r="M594" s="8" t="s">
        <v>190</v>
      </c>
      <c r="N594" s="8" t="s">
        <v>192</v>
      </c>
      <c r="O594" s="40" t="s">
        <v>426</v>
      </c>
    </row>
    <row r="595" spans="10:18">
      <c r="J595" s="73" t="s">
        <v>1687</v>
      </c>
      <c r="K595" s="138" t="str">
        <f t="shared" si="44"/>
        <v>e328</v>
      </c>
      <c r="L595" s="189" t="str">
        <f t="shared" si="45"/>
        <v>Frais et autres charges des placements</v>
      </c>
      <c r="M595" s="8" t="s">
        <v>190</v>
      </c>
      <c r="N595" s="8" t="s">
        <v>192</v>
      </c>
      <c r="O595" s="40" t="s">
        <v>426</v>
      </c>
    </row>
    <row r="596" spans="10:18">
      <c r="J596" s="74" t="s">
        <v>110</v>
      </c>
      <c r="K596" s="138" t="str">
        <f t="shared" si="44"/>
        <v>e172</v>
      </c>
      <c r="L596" s="189" t="str">
        <f t="shared" si="45"/>
        <v>Frais de gestion interne et externe des placements et intérêts</v>
      </c>
      <c r="N596" s="8" t="s">
        <v>192</v>
      </c>
      <c r="O596" s="40" t="s">
        <v>426</v>
      </c>
    </row>
    <row r="597" spans="10:18">
      <c r="J597" s="74" t="s">
        <v>112</v>
      </c>
      <c r="K597" s="138" t="str">
        <f t="shared" si="44"/>
        <v>e64</v>
      </c>
      <c r="L597" s="189" t="str">
        <f t="shared" si="45"/>
        <v>Autres charges des placements</v>
      </c>
      <c r="N597" s="8" t="s">
        <v>192</v>
      </c>
      <c r="O597" s="40" t="s">
        <v>426</v>
      </c>
    </row>
    <row r="598" spans="10:18">
      <c r="J598" s="73" t="s">
        <v>111</v>
      </c>
      <c r="K598" s="138" t="str">
        <f t="shared" si="44"/>
        <v>e202</v>
      </c>
      <c r="L598" s="189" t="str">
        <f t="shared" si="45"/>
        <v>Pertes provenant de la réalisation des placements</v>
      </c>
      <c r="N598" s="8" t="s">
        <v>192</v>
      </c>
      <c r="O598" s="40" t="s">
        <v>426</v>
      </c>
    </row>
    <row r="599" spans="10:18">
      <c r="J599" s="72" t="s">
        <v>617</v>
      </c>
      <c r="K599" s="138" t="str">
        <f t="shared" si="44"/>
        <v>e56</v>
      </c>
      <c r="L599" s="189" t="str">
        <f t="shared" si="45"/>
        <v>Ajustement ACAV</v>
      </c>
      <c r="M599" s="139" t="s">
        <v>190</v>
      </c>
      <c r="N599" s="139" t="s">
        <v>192</v>
      </c>
      <c r="O599" s="143" t="s">
        <v>426</v>
      </c>
      <c r="P599" s="137"/>
      <c r="Q599" s="137"/>
    </row>
    <row r="600" spans="10:18">
      <c r="J600" s="73" t="s">
        <v>102</v>
      </c>
      <c r="K600" s="91" t="str">
        <f t="shared" si="44"/>
        <v>e57</v>
      </c>
      <c r="L600" s="189" t="str">
        <f t="shared" si="45"/>
        <v>Ajustement ACAV (moins values)</v>
      </c>
      <c r="M600" s="109"/>
      <c r="N600" s="109" t="s">
        <v>192</v>
      </c>
      <c r="O600" s="110" t="s">
        <v>426</v>
      </c>
      <c r="P600" s="140"/>
      <c r="Q600" s="140"/>
    </row>
    <row r="601" spans="10:18">
      <c r="J601" s="72" t="s">
        <v>7</v>
      </c>
      <c r="K601" s="138" t="str">
        <f t="shared" si="44"/>
        <v>e67</v>
      </c>
      <c r="L601" s="189" t="str">
        <f t="shared" si="45"/>
        <v>Autres charges techniques</v>
      </c>
      <c r="M601" s="8" t="s">
        <v>190</v>
      </c>
      <c r="N601" s="8" t="s">
        <v>192</v>
      </c>
      <c r="O601" s="40" t="s">
        <v>426</v>
      </c>
      <c r="P601" s="137"/>
      <c r="R601" s="137"/>
    </row>
    <row r="602" spans="10:18">
      <c r="J602" s="73" t="s">
        <v>2000</v>
      </c>
      <c r="K602" s="138" t="str">
        <f t="shared" si="44"/>
        <v>e363</v>
      </c>
      <c r="L602" s="189" t="str">
        <f t="shared" si="45"/>
        <v>Charges de gestion d'un régime obligatoire d'assurance maladie</v>
      </c>
      <c r="M602" s="139" t="s">
        <v>190</v>
      </c>
      <c r="N602" s="139" t="s">
        <v>192</v>
      </c>
      <c r="O602" s="143" t="s">
        <v>426</v>
      </c>
      <c r="P602" s="137"/>
      <c r="Q602" s="137"/>
    </row>
    <row r="603" spans="10:18">
      <c r="J603" s="74" t="s">
        <v>2001</v>
      </c>
      <c r="K603" s="138" t="str">
        <f t="shared" si="44"/>
        <v>e364</v>
      </c>
      <c r="L603" s="189" t="str">
        <f t="shared" si="45"/>
        <v>Charges de gestion d'un régime obligatoire d'assurance maladie - Au titre des prestations servies</v>
      </c>
      <c r="M603" s="139"/>
      <c r="N603" s="139" t="s">
        <v>192</v>
      </c>
      <c r="O603" s="143" t="s">
        <v>426</v>
      </c>
      <c r="P603" s="137"/>
      <c r="Q603" s="137"/>
    </row>
    <row r="604" spans="10:18" ht="28.8">
      <c r="J604" s="74" t="s">
        <v>2002</v>
      </c>
      <c r="K604" s="138" t="str">
        <f t="shared" si="44"/>
        <v>e365</v>
      </c>
      <c r="L604" s="189" t="str">
        <f t="shared" si="45"/>
        <v>Charges de gestion d'un régime obligatoire d'assurance maladie - Au titre du recouvrement des cotisations des professions libérales</v>
      </c>
      <c r="M604" s="139"/>
      <c r="N604" s="139" t="s">
        <v>192</v>
      </c>
      <c r="O604" s="143" t="s">
        <v>426</v>
      </c>
      <c r="Q604" s="137"/>
    </row>
    <row r="605" spans="10:18">
      <c r="J605" s="73" t="s">
        <v>2003</v>
      </c>
      <c r="K605" s="138" t="str">
        <f t="shared" si="44"/>
        <v>e366</v>
      </c>
      <c r="L605" s="189" t="str">
        <f t="shared" si="45"/>
        <v>Autres charges techniques, hors charges de gestion d'un régime obligatoire d'assurance maladie</v>
      </c>
      <c r="M605" s="139"/>
      <c r="N605" s="139" t="s">
        <v>192</v>
      </c>
      <c r="O605" s="143" t="s">
        <v>426</v>
      </c>
      <c r="Q605" s="137"/>
    </row>
    <row r="606" spans="10:18">
      <c r="J606" s="72" t="s">
        <v>6</v>
      </c>
      <c r="K606" s="138" t="str">
        <f t="shared" si="44"/>
        <v>e65</v>
      </c>
      <c r="L606" s="189" t="str">
        <f t="shared" si="45"/>
        <v>Autres charges non techniques</v>
      </c>
      <c r="M606" s="8" t="s">
        <v>190</v>
      </c>
      <c r="N606" s="8" t="s">
        <v>192</v>
      </c>
      <c r="O606" s="40" t="s">
        <v>426</v>
      </c>
    </row>
    <row r="607" spans="10:18">
      <c r="J607" s="73" t="s">
        <v>116</v>
      </c>
      <c r="K607" s="138" t="str">
        <f t="shared" si="44"/>
        <v>e115</v>
      </c>
      <c r="L607" s="189" t="str">
        <f t="shared" si="45"/>
        <v>Charges à caractère social</v>
      </c>
      <c r="N607" s="8" t="s">
        <v>192</v>
      </c>
      <c r="O607" s="40" t="s">
        <v>426</v>
      </c>
    </row>
    <row r="608" spans="10:18">
      <c r="J608" s="73" t="s">
        <v>117</v>
      </c>
      <c r="K608" s="138" t="str">
        <f t="shared" si="44"/>
        <v>e66</v>
      </c>
      <c r="L608" s="189" t="str">
        <f t="shared" si="45"/>
        <v>Autres charges non techniques autres qu'à caractère social</v>
      </c>
      <c r="N608" s="8" t="s">
        <v>192</v>
      </c>
      <c r="O608" s="40" t="s">
        <v>426</v>
      </c>
    </row>
    <row r="609" spans="10:17">
      <c r="J609" s="72" t="s">
        <v>12</v>
      </c>
      <c r="K609" s="138" t="str">
        <f t="shared" si="44"/>
        <v>e120</v>
      </c>
      <c r="L609" s="189" t="str">
        <f t="shared" si="45"/>
        <v>Charges exceptionnelles</v>
      </c>
      <c r="N609" s="8" t="s">
        <v>192</v>
      </c>
      <c r="O609" s="40" t="s">
        <v>426</v>
      </c>
    </row>
    <row r="610" spans="10:17">
      <c r="J610" s="72" t="s">
        <v>1175</v>
      </c>
      <c r="K610" s="138" t="str">
        <f t="shared" si="44"/>
        <v>e152</v>
      </c>
      <c r="L610" s="189" t="str">
        <f t="shared" si="45"/>
        <v>Engagements à réaliser sur ressources affectées</v>
      </c>
      <c r="N610" s="8" t="s">
        <v>192</v>
      </c>
      <c r="O610" s="40" t="s">
        <v>426</v>
      </c>
    </row>
    <row r="611" spans="10:17">
      <c r="J611" s="72" t="s">
        <v>15</v>
      </c>
      <c r="K611" s="138" t="str">
        <f t="shared" si="44"/>
        <v>e195</v>
      </c>
      <c r="L611" s="189" t="str">
        <f t="shared" si="45"/>
        <v>Participation des salariés</v>
      </c>
      <c r="N611" s="8" t="s">
        <v>192</v>
      </c>
      <c r="O611" s="40" t="s">
        <v>426</v>
      </c>
    </row>
    <row r="612" spans="10:17">
      <c r="J612" s="72" t="s">
        <v>118</v>
      </c>
      <c r="K612" s="138" t="str">
        <f t="shared" si="44"/>
        <v>e179</v>
      </c>
      <c r="L612" s="189" t="str">
        <f t="shared" si="45"/>
        <v>Impôts sur le résultat</v>
      </c>
      <c r="N612" s="8" t="s">
        <v>192</v>
      </c>
      <c r="O612" s="40" t="s">
        <v>426</v>
      </c>
    </row>
    <row r="613" spans="10:17">
      <c r="J613" s="12" t="s">
        <v>2781</v>
      </c>
      <c r="K613" s="138"/>
      <c r="L613" s="19"/>
      <c r="M613" s="139"/>
      <c r="N613" s="139"/>
      <c r="O613" s="143" t="s">
        <v>426</v>
      </c>
      <c r="P613" s="137"/>
      <c r="Q613" s="137" t="s">
        <v>121</v>
      </c>
    </row>
    <row r="614" spans="10:17">
      <c r="J614" s="10" t="s">
        <v>244</v>
      </c>
      <c r="K614" s="138" t="str">
        <f t="shared" ref="K614:K645" si="46">VLOOKUP(J614,A:B,2,FALSE)</f>
        <v>x0</v>
      </c>
      <c r="L614" s="19" t="str">
        <f t="shared" ref="L614:L672" si="47">J614</f>
        <v>Total/NA</v>
      </c>
      <c r="M614" s="139" t="s">
        <v>190</v>
      </c>
      <c r="N614" s="139"/>
      <c r="O614" s="137" t="s">
        <v>243</v>
      </c>
      <c r="P614" s="137"/>
      <c r="Q614" s="137"/>
    </row>
    <row r="615" spans="10:17">
      <c r="J615" s="72" t="s">
        <v>1833</v>
      </c>
      <c r="K615" s="138" t="str">
        <f t="shared" si="46"/>
        <v>e106</v>
      </c>
      <c r="L615" s="189" t="str">
        <f t="shared" si="47"/>
        <v>Charge des prestations/sinistres</v>
      </c>
      <c r="M615" s="139" t="s">
        <v>190</v>
      </c>
      <c r="N615" s="139" t="s">
        <v>192</v>
      </c>
      <c r="O615" s="143" t="s">
        <v>426</v>
      </c>
      <c r="P615" s="137"/>
      <c r="Q615" s="137"/>
    </row>
    <row r="616" spans="10:17">
      <c r="J616" s="73" t="s">
        <v>107</v>
      </c>
      <c r="K616" s="138" t="str">
        <f t="shared" si="46"/>
        <v>e209</v>
      </c>
      <c r="L616" s="189" t="str">
        <f t="shared" si="47"/>
        <v>Prestations et frais payés</v>
      </c>
      <c r="M616" s="139" t="s">
        <v>190</v>
      </c>
      <c r="N616" s="139" t="s">
        <v>192</v>
      </c>
      <c r="O616" s="143" t="s">
        <v>426</v>
      </c>
      <c r="P616" s="137"/>
      <c r="Q616" s="137"/>
    </row>
    <row r="617" spans="10:17">
      <c r="J617" s="74" t="s">
        <v>1997</v>
      </c>
      <c r="K617" s="138" t="str">
        <f t="shared" si="46"/>
        <v>e360</v>
      </c>
      <c r="L617" s="189" t="str">
        <f t="shared" si="47"/>
        <v>Prestations versées nettes de recours</v>
      </c>
      <c r="M617" s="139"/>
      <c r="N617" s="139" t="s">
        <v>192</v>
      </c>
      <c r="O617" s="143" t="s">
        <v>426</v>
      </c>
      <c r="P617" s="137"/>
      <c r="Q617" s="137"/>
    </row>
    <row r="618" spans="10:17">
      <c r="J618" s="75" t="s">
        <v>295</v>
      </c>
      <c r="K618" s="138" t="str">
        <f t="shared" si="46"/>
        <v>e282</v>
      </c>
      <c r="L618" s="189" t="str">
        <f t="shared" si="47"/>
        <v>Sinistres et capitaux payés</v>
      </c>
      <c r="M618" s="139"/>
      <c r="N618" s="139" t="s">
        <v>192</v>
      </c>
      <c r="O618" s="143" t="s">
        <v>426</v>
      </c>
      <c r="P618" s="137"/>
      <c r="Q618" s="137"/>
    </row>
    <row r="619" spans="10:17">
      <c r="J619" s="76" t="s">
        <v>1998</v>
      </c>
      <c r="K619" s="138" t="str">
        <f t="shared" si="46"/>
        <v>e361</v>
      </c>
      <c r="L619" s="189" t="str">
        <f t="shared" si="47"/>
        <v>Sinistres et capitaux payés hors CMU-C mais y compris ACS</v>
      </c>
      <c r="M619" s="139"/>
      <c r="N619" s="139" t="s">
        <v>192</v>
      </c>
      <c r="O619" s="143" t="s">
        <v>426</v>
      </c>
      <c r="P619" s="137"/>
      <c r="Q619" s="137"/>
    </row>
    <row r="620" spans="10:17">
      <c r="J620" s="70" t="s">
        <v>2758</v>
      </c>
      <c r="K620" s="138" t="str">
        <f t="shared" si="46"/>
        <v>e388</v>
      </c>
      <c r="L620" s="189" t="str">
        <f t="shared" si="47"/>
        <v>Prestations légales payées au titre de la CSS</v>
      </c>
      <c r="M620" s="139" t="s">
        <v>190</v>
      </c>
      <c r="N620" s="139" t="s">
        <v>191</v>
      </c>
      <c r="O620" s="143" t="s">
        <v>426</v>
      </c>
      <c r="P620" s="137"/>
      <c r="Q620" s="137"/>
    </row>
    <row r="621" spans="10:17">
      <c r="J621" s="301" t="s">
        <v>2761</v>
      </c>
      <c r="K621" s="138" t="str">
        <f t="shared" si="46"/>
        <v>e389</v>
      </c>
      <c r="L621" s="189" t="str">
        <f t="shared" si="47"/>
        <v>Prestations légales payées au titre de la CSS sans participation financière du bénéficiaire</v>
      </c>
      <c r="M621" s="139"/>
      <c r="N621" s="139" t="s">
        <v>191</v>
      </c>
      <c r="O621" s="143" t="s">
        <v>426</v>
      </c>
      <c r="P621" s="137"/>
      <c r="Q621" s="137"/>
    </row>
    <row r="622" spans="10:17">
      <c r="J622" s="80" t="s">
        <v>2762</v>
      </c>
      <c r="K622" s="138" t="str">
        <f t="shared" si="46"/>
        <v>e390</v>
      </c>
      <c r="L622" s="189" t="str">
        <f t="shared" si="47"/>
        <v>Prestations légales payées au titre de la CSS avec participation financière du bénéficiaire</v>
      </c>
      <c r="M622" s="139"/>
      <c r="N622" s="139" t="s">
        <v>191</v>
      </c>
      <c r="O622" s="143" t="s">
        <v>426</v>
      </c>
      <c r="P622" s="137"/>
      <c r="Q622" s="137"/>
    </row>
    <row r="623" spans="10:17">
      <c r="J623" s="75" t="s">
        <v>296</v>
      </c>
      <c r="K623" s="138" t="str">
        <f t="shared" si="46"/>
        <v>e257</v>
      </c>
      <c r="L623" s="189" t="str">
        <f t="shared" si="47"/>
        <v>Recours encaissés</v>
      </c>
      <c r="M623" s="139"/>
      <c r="N623" s="139" t="s">
        <v>191</v>
      </c>
      <c r="O623" s="143" t="s">
        <v>426</v>
      </c>
      <c r="P623" s="137"/>
      <c r="Q623" s="137"/>
    </row>
    <row r="624" spans="10:17">
      <c r="J624" s="75" t="s">
        <v>275</v>
      </c>
      <c r="K624" s="138" t="str">
        <f t="shared" si="46"/>
        <v>e258</v>
      </c>
      <c r="L624" s="189" t="str">
        <f t="shared" si="47"/>
        <v>Rentes périodiques payées</v>
      </c>
      <c r="M624" s="139"/>
      <c r="N624" s="139" t="s">
        <v>192</v>
      </c>
      <c r="O624" s="143" t="s">
        <v>426</v>
      </c>
      <c r="P624" s="137"/>
      <c r="Q624" s="137"/>
    </row>
    <row r="625" spans="10:17">
      <c r="J625" s="75" t="s">
        <v>274</v>
      </c>
      <c r="K625" s="138" t="str">
        <f t="shared" si="46"/>
        <v>e255</v>
      </c>
      <c r="L625" s="189" t="str">
        <f t="shared" si="47"/>
        <v>Rachats payés</v>
      </c>
      <c r="M625" s="139"/>
      <c r="N625" s="139" t="s">
        <v>191</v>
      </c>
      <c r="O625" s="143" t="s">
        <v>426</v>
      </c>
      <c r="P625" s="137"/>
      <c r="Q625" s="137"/>
    </row>
    <row r="626" spans="10:17">
      <c r="J626" s="74" t="s">
        <v>300</v>
      </c>
      <c r="K626" s="138" t="str">
        <f t="shared" si="46"/>
        <v>e189</v>
      </c>
      <c r="L626" s="189" t="str">
        <f t="shared" si="47"/>
        <v>Part de participation aux résultats</v>
      </c>
      <c r="M626" s="139"/>
      <c r="N626" s="139" t="s">
        <v>191</v>
      </c>
      <c r="O626" s="143" t="s">
        <v>426</v>
      </c>
      <c r="P626" s="137"/>
      <c r="Q626" s="137"/>
    </row>
    <row r="627" spans="10:17">
      <c r="J627" s="74" t="s">
        <v>193</v>
      </c>
      <c r="K627" s="138" t="str">
        <f t="shared" si="46"/>
        <v>e171</v>
      </c>
      <c r="L627" s="189" t="str">
        <f t="shared" si="47"/>
        <v>Frais de gestion des sinistres</v>
      </c>
      <c r="M627" s="139"/>
      <c r="N627" s="139" t="s">
        <v>192</v>
      </c>
      <c r="O627" s="143" t="s">
        <v>426</v>
      </c>
      <c r="P627" s="137"/>
      <c r="Q627" s="137"/>
    </row>
    <row r="628" spans="10:17">
      <c r="J628" s="73" t="s">
        <v>1908</v>
      </c>
      <c r="K628" s="138" t="str">
        <f t="shared" si="46"/>
        <v>e114</v>
      </c>
      <c r="L628" s="189" t="str">
        <f t="shared" si="47"/>
        <v>Charge des provisions pour prestations/sinistres à payer</v>
      </c>
      <c r="M628" s="139" t="s">
        <v>190</v>
      </c>
      <c r="N628" s="139" t="s">
        <v>192</v>
      </c>
      <c r="O628" s="143" t="s">
        <v>426</v>
      </c>
      <c r="P628" s="137"/>
      <c r="Q628" s="137"/>
    </row>
    <row r="629" spans="10:17">
      <c r="J629" s="74" t="s">
        <v>1842</v>
      </c>
      <c r="K629" s="138" t="str">
        <f t="shared" si="46"/>
        <v>e308</v>
      </c>
      <c r="L629" s="189" t="str">
        <f t="shared" si="47"/>
        <v>Variation des provisions pour prestations/sinistres à payer</v>
      </c>
      <c r="M629" s="139"/>
      <c r="N629" s="139" t="s">
        <v>192</v>
      </c>
      <c r="O629" s="143" t="s">
        <v>426</v>
      </c>
      <c r="P629" s="137"/>
      <c r="Q629" s="137"/>
    </row>
    <row r="630" spans="10:17">
      <c r="J630" s="74" t="s">
        <v>300</v>
      </c>
      <c r="K630" s="138" t="str">
        <f t="shared" si="46"/>
        <v>e189</v>
      </c>
      <c r="L630" s="189" t="str">
        <f t="shared" si="47"/>
        <v>Part de participation aux résultats</v>
      </c>
      <c r="M630" s="139"/>
      <c r="N630" s="139" t="s">
        <v>191</v>
      </c>
      <c r="O630" s="143" t="s">
        <v>426</v>
      </c>
      <c r="P630" s="137"/>
      <c r="Q630" s="137"/>
    </row>
    <row r="631" spans="10:17">
      <c r="J631" s="72" t="s">
        <v>276</v>
      </c>
      <c r="K631" s="138" t="str">
        <f t="shared" si="46"/>
        <v>e107</v>
      </c>
      <c r="L631" s="189" t="str">
        <f t="shared" si="47"/>
        <v>Charge des provisions</v>
      </c>
      <c r="M631" s="139" t="s">
        <v>190</v>
      </c>
      <c r="N631" s="139" t="s">
        <v>192</v>
      </c>
      <c r="O631" s="143" t="s">
        <v>426</v>
      </c>
      <c r="P631" s="137"/>
      <c r="Q631" s="137"/>
    </row>
    <row r="632" spans="10:17">
      <c r="J632" s="73" t="s">
        <v>1157</v>
      </c>
      <c r="K632" s="138" t="str">
        <f t="shared" si="46"/>
        <v>e108</v>
      </c>
      <c r="L632" s="189" t="str">
        <f t="shared" si="47"/>
        <v>Charge des provisions d’assurance vie et techniques</v>
      </c>
      <c r="M632" s="139" t="s">
        <v>190</v>
      </c>
      <c r="N632" s="139" t="s">
        <v>192</v>
      </c>
      <c r="O632" s="143" t="s">
        <v>426</v>
      </c>
      <c r="P632" s="137"/>
      <c r="Q632" s="137"/>
    </row>
    <row r="633" spans="10:17">
      <c r="J633" s="74" t="s">
        <v>522</v>
      </c>
      <c r="K633" s="138" t="str">
        <f t="shared" si="46"/>
        <v>e109</v>
      </c>
      <c r="L633" s="189" t="str">
        <f t="shared" si="47"/>
        <v>Charge des provisions d'assurance vie</v>
      </c>
      <c r="M633" s="139" t="s">
        <v>190</v>
      </c>
      <c r="N633" s="139" t="s">
        <v>192</v>
      </c>
      <c r="O633" s="143" t="s">
        <v>426</v>
      </c>
      <c r="P633" s="137"/>
      <c r="Q633" s="137"/>
    </row>
    <row r="634" spans="10:17">
      <c r="J634" s="75" t="s">
        <v>357</v>
      </c>
      <c r="K634" s="138" t="str">
        <f t="shared" si="46"/>
        <v>e306</v>
      </c>
      <c r="L634" s="189" t="str">
        <f t="shared" si="47"/>
        <v>Variation des provisions d'assurance vie</v>
      </c>
      <c r="M634" s="139" t="s">
        <v>190</v>
      </c>
      <c r="N634" s="139" t="s">
        <v>192</v>
      </c>
      <c r="O634" s="143" t="s">
        <v>426</v>
      </c>
      <c r="P634" s="137"/>
      <c r="Q634" s="137"/>
    </row>
    <row r="635" spans="10:17">
      <c r="J635" s="76" t="s">
        <v>355</v>
      </c>
      <c r="K635" s="138" t="str">
        <f t="shared" si="46"/>
        <v>e303</v>
      </c>
      <c r="L635" s="189" t="str">
        <f t="shared" si="47"/>
        <v>Variation de la Provision mathématique et de la Provision pour frais d'acquisition reportés</v>
      </c>
      <c r="M635" s="139"/>
      <c r="N635" s="139" t="s">
        <v>192</v>
      </c>
      <c r="O635" s="143" t="s">
        <v>426</v>
      </c>
      <c r="P635" s="137"/>
      <c r="Q635" s="137"/>
    </row>
    <row r="636" spans="10:17">
      <c r="J636" s="76" t="s">
        <v>523</v>
      </c>
      <c r="K636" s="138" t="str">
        <f t="shared" si="46"/>
        <v>e304</v>
      </c>
      <c r="L636" s="189" t="str">
        <f t="shared" si="47"/>
        <v>Variation des autres provisions d'assurance vie</v>
      </c>
      <c r="M636" s="139"/>
      <c r="N636" s="139" t="s">
        <v>192</v>
      </c>
      <c r="O636" s="143" t="s">
        <v>426</v>
      </c>
      <c r="P636" s="137"/>
      <c r="Q636" s="137"/>
    </row>
    <row r="637" spans="10:17">
      <c r="J637" s="75" t="s">
        <v>300</v>
      </c>
      <c r="K637" s="138" t="str">
        <f t="shared" si="46"/>
        <v>e189</v>
      </c>
      <c r="L637" s="189" t="str">
        <f t="shared" si="47"/>
        <v>Part de participation aux résultats</v>
      </c>
      <c r="M637" s="139"/>
      <c r="N637" s="139" t="s">
        <v>191</v>
      </c>
      <c r="O637" s="143" t="s">
        <v>426</v>
      </c>
      <c r="P637" s="137"/>
      <c r="Q637" s="137"/>
    </row>
    <row r="638" spans="10:17">
      <c r="J638" s="74" t="s">
        <v>113</v>
      </c>
      <c r="K638" s="138" t="str">
        <f t="shared" si="46"/>
        <v>e105</v>
      </c>
      <c r="L638" s="189" t="str">
        <f t="shared" si="47"/>
        <v>Charge des autres provisions techniques [Vie]</v>
      </c>
      <c r="M638" s="139" t="s">
        <v>190</v>
      </c>
      <c r="N638" s="139" t="s">
        <v>192</v>
      </c>
      <c r="O638" s="143" t="s">
        <v>426</v>
      </c>
      <c r="P638" s="137"/>
      <c r="Q638" s="137"/>
    </row>
    <row r="639" spans="10:17">
      <c r="J639" s="75" t="s">
        <v>358</v>
      </c>
      <c r="K639" s="138" t="str">
        <f t="shared" si="46"/>
        <v>e309</v>
      </c>
      <c r="L639" s="189" t="str">
        <f t="shared" si="47"/>
        <v>Variation des provisions techniques [Vie]</v>
      </c>
      <c r="M639" s="139" t="s">
        <v>190</v>
      </c>
      <c r="N639" s="139" t="s">
        <v>192</v>
      </c>
      <c r="O639" s="143" t="s">
        <v>426</v>
      </c>
      <c r="P639" s="137"/>
      <c r="Q639" s="137"/>
    </row>
    <row r="640" spans="10:17">
      <c r="J640" s="76" t="s">
        <v>356</v>
      </c>
      <c r="K640" s="138" t="str">
        <f t="shared" si="46"/>
        <v>e302</v>
      </c>
      <c r="L640" s="189" t="str">
        <f t="shared" si="47"/>
        <v>Variation de la Provision de diversification</v>
      </c>
      <c r="M640" s="139"/>
      <c r="N640" s="139" t="s">
        <v>192</v>
      </c>
      <c r="O640" s="143" t="s">
        <v>426</v>
      </c>
      <c r="P640" s="137"/>
      <c r="Q640" s="137"/>
    </row>
    <row r="641" spans="10:17">
      <c r="J641" s="76" t="s">
        <v>505</v>
      </c>
      <c r="K641" s="138" t="str">
        <f t="shared" si="46"/>
        <v>e305</v>
      </c>
      <c r="L641" s="189" t="str">
        <f t="shared" si="47"/>
        <v>Variation des autres provisions techniques</v>
      </c>
      <c r="M641" s="139"/>
      <c r="N641" s="139" t="s">
        <v>192</v>
      </c>
      <c r="O641" s="143" t="s">
        <v>426</v>
      </c>
      <c r="P641" s="137"/>
      <c r="Q641" s="137"/>
    </row>
    <row r="642" spans="10:17">
      <c r="J642" s="75" t="s">
        <v>300</v>
      </c>
      <c r="K642" s="138" t="str">
        <f t="shared" si="46"/>
        <v>e189</v>
      </c>
      <c r="L642" s="189" t="str">
        <f t="shared" si="47"/>
        <v>Part de participation aux résultats</v>
      </c>
      <c r="M642" s="139"/>
      <c r="N642" s="139" t="s">
        <v>191</v>
      </c>
      <c r="O642" s="143" t="s">
        <v>426</v>
      </c>
      <c r="P642" s="137"/>
      <c r="Q642" s="137"/>
    </row>
    <row r="643" spans="10:17">
      <c r="J643" s="74" t="s">
        <v>1155</v>
      </c>
      <c r="K643" s="138" t="str">
        <f t="shared" si="46"/>
        <v>e113</v>
      </c>
      <c r="L643" s="189" t="str">
        <f t="shared" si="47"/>
        <v>Charge des provisions pour opérations en unités de compte</v>
      </c>
      <c r="M643" s="139" t="s">
        <v>190</v>
      </c>
      <c r="N643" s="139" t="s">
        <v>192</v>
      </c>
      <c r="O643" s="143" t="s">
        <v>426</v>
      </c>
      <c r="P643" s="137"/>
      <c r="Q643" s="137"/>
    </row>
    <row r="644" spans="10:17">
      <c r="J644" s="75" t="s">
        <v>1156</v>
      </c>
      <c r="K644" s="138" t="str">
        <f t="shared" si="46"/>
        <v>e307</v>
      </c>
      <c r="L644" s="189" t="str">
        <f t="shared" si="47"/>
        <v>Variation des provisions pour opérations en unités de compte</v>
      </c>
      <c r="M644" s="139"/>
      <c r="N644" s="139" t="s">
        <v>192</v>
      </c>
      <c r="O644" s="143" t="s">
        <v>426</v>
      </c>
      <c r="P644" s="137"/>
      <c r="Q644" s="137"/>
    </row>
    <row r="645" spans="10:17">
      <c r="J645" s="75" t="s">
        <v>300</v>
      </c>
      <c r="K645" s="138" t="str">
        <f t="shared" si="46"/>
        <v>e189</v>
      </c>
      <c r="L645" s="189" t="str">
        <f t="shared" si="47"/>
        <v>Part de participation aux résultats</v>
      </c>
      <c r="M645" s="139"/>
      <c r="N645" s="139" t="s">
        <v>191</v>
      </c>
      <c r="O645" s="143" t="s">
        <v>426</v>
      </c>
      <c r="P645" s="137"/>
      <c r="Q645" s="137"/>
    </row>
    <row r="646" spans="10:17">
      <c r="J646" s="74" t="s">
        <v>1140</v>
      </c>
      <c r="K646" s="138" t="str">
        <f t="shared" ref="K646:K672" si="48">VLOOKUP(J646,A:B,2,FALSE)</f>
        <v>e112</v>
      </c>
      <c r="L646" s="189" t="str">
        <f t="shared" si="47"/>
        <v>Charge des provisions pour égalisation [Vie]</v>
      </c>
      <c r="M646" s="139"/>
      <c r="N646" s="139" t="s">
        <v>192</v>
      </c>
      <c r="O646" s="143" t="s">
        <v>426</v>
      </c>
      <c r="P646" s="137"/>
      <c r="Q646" s="137"/>
    </row>
    <row r="647" spans="10:17">
      <c r="J647" s="73" t="s">
        <v>114</v>
      </c>
      <c r="K647" s="138" t="str">
        <f t="shared" si="48"/>
        <v>e104</v>
      </c>
      <c r="L647" s="189" t="str">
        <f t="shared" si="47"/>
        <v>Charge des autres provisions techniques [Non Vie]</v>
      </c>
      <c r="M647" s="139"/>
      <c r="N647" s="139" t="s">
        <v>192</v>
      </c>
      <c r="O647" s="143" t="s">
        <v>426</v>
      </c>
      <c r="P647" s="137"/>
      <c r="Q647" s="137"/>
    </row>
    <row r="648" spans="10:17">
      <c r="J648" s="73" t="s">
        <v>115</v>
      </c>
      <c r="K648" s="138" t="str">
        <f t="shared" si="48"/>
        <v>e111</v>
      </c>
      <c r="L648" s="189" t="str">
        <f t="shared" si="47"/>
        <v>Charge des provisions pour égalisation [Non Vie]</v>
      </c>
      <c r="M648" s="139"/>
      <c r="N648" s="139" t="s">
        <v>192</v>
      </c>
      <c r="O648" s="143" t="s">
        <v>426</v>
      </c>
      <c r="P648" s="137"/>
      <c r="Q648" s="137"/>
    </row>
    <row r="649" spans="10:17">
      <c r="J649" s="72" t="s">
        <v>100</v>
      </c>
      <c r="K649" s="138" t="str">
        <f t="shared" si="48"/>
        <v>e194</v>
      </c>
      <c r="L649" s="189" t="str">
        <f t="shared" si="47"/>
        <v>Participation aux résultats</v>
      </c>
      <c r="M649" s="139"/>
      <c r="N649" s="139" t="s">
        <v>192</v>
      </c>
      <c r="O649" s="143" t="s">
        <v>426</v>
      </c>
      <c r="P649" s="137"/>
      <c r="Q649" s="137"/>
    </row>
    <row r="650" spans="10:17">
      <c r="J650" s="72" t="s">
        <v>101</v>
      </c>
      <c r="K650" s="138" t="str">
        <f t="shared" si="48"/>
        <v>e168</v>
      </c>
      <c r="L650" s="189" t="str">
        <f t="shared" si="47"/>
        <v>Frais d’acquisition et d’administration</v>
      </c>
      <c r="M650" s="139" t="s">
        <v>190</v>
      </c>
      <c r="N650" s="139" t="s">
        <v>192</v>
      </c>
      <c r="O650" s="143" t="s">
        <v>426</v>
      </c>
      <c r="P650" s="137"/>
      <c r="Q650" s="137"/>
    </row>
    <row r="651" spans="10:17">
      <c r="J651" s="73" t="s">
        <v>108</v>
      </c>
      <c r="K651" s="138" t="str">
        <f t="shared" si="48"/>
        <v>e167</v>
      </c>
      <c r="L651" s="189" t="str">
        <f t="shared" si="47"/>
        <v>Frais d’acquisition</v>
      </c>
      <c r="M651" s="139"/>
      <c r="N651" s="139" t="s">
        <v>192</v>
      </c>
      <c r="O651" s="143" t="s">
        <v>426</v>
      </c>
      <c r="P651" s="137"/>
      <c r="Q651" s="137"/>
    </row>
    <row r="652" spans="10:17">
      <c r="J652" s="73" t="s">
        <v>109</v>
      </c>
      <c r="K652" s="138" t="str">
        <f t="shared" si="48"/>
        <v>e170</v>
      </c>
      <c r="L652" s="189" t="str">
        <f t="shared" si="47"/>
        <v>Frais d’administration</v>
      </c>
      <c r="M652" s="139"/>
      <c r="N652" s="139" t="s">
        <v>192</v>
      </c>
      <c r="O652" s="143" t="s">
        <v>426</v>
      </c>
      <c r="P652" s="137"/>
      <c r="Q652" s="137"/>
    </row>
    <row r="653" spans="10:17">
      <c r="J653" s="73" t="s">
        <v>1151</v>
      </c>
      <c r="K653" s="138" t="str">
        <f t="shared" si="48"/>
        <v>e121</v>
      </c>
      <c r="L653" s="189" t="str">
        <f t="shared" si="47"/>
        <v>Commissions reçues des réassureurs et garants en substitution</v>
      </c>
      <c r="M653" s="139"/>
      <c r="N653" s="139" t="s">
        <v>192</v>
      </c>
      <c r="O653" s="143" t="s">
        <v>426</v>
      </c>
      <c r="P653" s="137"/>
      <c r="Q653" s="137"/>
    </row>
    <row r="654" spans="10:17">
      <c r="J654" s="72" t="s">
        <v>11</v>
      </c>
      <c r="K654" s="138" t="str">
        <f t="shared" si="48"/>
        <v>e119</v>
      </c>
      <c r="L654" s="189" t="str">
        <f t="shared" si="47"/>
        <v>Charges des placements</v>
      </c>
      <c r="M654" s="139" t="s">
        <v>190</v>
      </c>
      <c r="N654" s="139" t="s">
        <v>192</v>
      </c>
      <c r="O654" s="143" t="s">
        <v>426</v>
      </c>
      <c r="P654" s="137"/>
      <c r="Q654" s="137"/>
    </row>
    <row r="655" spans="10:17">
      <c r="J655" s="73" t="s">
        <v>1687</v>
      </c>
      <c r="K655" s="138" t="str">
        <f t="shared" si="48"/>
        <v>e328</v>
      </c>
      <c r="L655" s="189" t="str">
        <f t="shared" si="47"/>
        <v>Frais et autres charges des placements</v>
      </c>
      <c r="M655" s="139" t="s">
        <v>190</v>
      </c>
      <c r="N655" s="139" t="s">
        <v>192</v>
      </c>
      <c r="O655" s="143" t="s">
        <v>426</v>
      </c>
      <c r="P655" s="137"/>
      <c r="Q655" s="137"/>
    </row>
    <row r="656" spans="10:17">
      <c r="J656" s="74" t="s">
        <v>110</v>
      </c>
      <c r="K656" s="138" t="str">
        <f t="shared" si="48"/>
        <v>e172</v>
      </c>
      <c r="L656" s="189" t="str">
        <f t="shared" si="47"/>
        <v>Frais de gestion interne et externe des placements et intérêts</v>
      </c>
      <c r="M656" s="139"/>
      <c r="N656" s="139" t="s">
        <v>192</v>
      </c>
      <c r="O656" s="143" t="s">
        <v>426</v>
      </c>
      <c r="P656" s="137"/>
      <c r="Q656" s="137"/>
    </row>
    <row r="657" spans="10:17">
      <c r="J657" s="74" t="s">
        <v>112</v>
      </c>
      <c r="K657" s="138" t="str">
        <f t="shared" si="48"/>
        <v>e64</v>
      </c>
      <c r="L657" s="189" t="str">
        <f t="shared" si="47"/>
        <v>Autres charges des placements</v>
      </c>
      <c r="M657" s="139"/>
      <c r="N657" s="139" t="s">
        <v>192</v>
      </c>
      <c r="O657" s="143" t="s">
        <v>426</v>
      </c>
      <c r="P657" s="137"/>
      <c r="Q657" s="137"/>
    </row>
    <row r="658" spans="10:17">
      <c r="J658" s="73" t="s">
        <v>111</v>
      </c>
      <c r="K658" s="138" t="str">
        <f t="shared" si="48"/>
        <v>e202</v>
      </c>
      <c r="L658" s="189" t="str">
        <f t="shared" si="47"/>
        <v>Pertes provenant de la réalisation des placements</v>
      </c>
      <c r="M658" s="139"/>
      <c r="N658" s="139" t="s">
        <v>192</v>
      </c>
      <c r="O658" s="143" t="s">
        <v>426</v>
      </c>
      <c r="P658" s="137"/>
      <c r="Q658" s="137"/>
    </row>
    <row r="659" spans="10:17">
      <c r="J659" s="72" t="s">
        <v>617</v>
      </c>
      <c r="K659" s="138" t="str">
        <f t="shared" si="48"/>
        <v>e56</v>
      </c>
      <c r="L659" s="189" t="str">
        <f t="shared" si="47"/>
        <v>Ajustement ACAV</v>
      </c>
      <c r="M659" s="139" t="s">
        <v>190</v>
      </c>
      <c r="N659" s="139" t="s">
        <v>192</v>
      </c>
      <c r="O659" s="143" t="s">
        <v>426</v>
      </c>
      <c r="P659" s="137"/>
      <c r="Q659" s="137"/>
    </row>
    <row r="660" spans="10:17">
      <c r="J660" s="73" t="s">
        <v>102</v>
      </c>
      <c r="K660" s="91" t="str">
        <f t="shared" si="48"/>
        <v>e57</v>
      </c>
      <c r="L660" s="189" t="str">
        <f t="shared" si="47"/>
        <v>Ajustement ACAV (moins values)</v>
      </c>
      <c r="M660" s="109"/>
      <c r="N660" s="109" t="s">
        <v>192</v>
      </c>
      <c r="O660" s="110" t="s">
        <v>426</v>
      </c>
      <c r="P660" s="140"/>
      <c r="Q660" s="140"/>
    </row>
    <row r="661" spans="10:17">
      <c r="J661" s="72" t="s">
        <v>7</v>
      </c>
      <c r="K661" s="138" t="str">
        <f t="shared" si="48"/>
        <v>e67</v>
      </c>
      <c r="L661" s="189" t="str">
        <f t="shared" si="47"/>
        <v>Autres charges techniques</v>
      </c>
      <c r="M661" s="139" t="s">
        <v>190</v>
      </c>
      <c r="N661" s="139" t="s">
        <v>192</v>
      </c>
      <c r="O661" s="143" t="s">
        <v>426</v>
      </c>
      <c r="P661" s="137"/>
      <c r="Q661" s="137"/>
    </row>
    <row r="662" spans="10:17">
      <c r="J662" s="73" t="s">
        <v>2000</v>
      </c>
      <c r="K662" s="138" t="str">
        <f t="shared" si="48"/>
        <v>e363</v>
      </c>
      <c r="L662" s="189" t="str">
        <f t="shared" si="47"/>
        <v>Charges de gestion d'un régime obligatoire d'assurance maladie</v>
      </c>
      <c r="M662" s="139" t="s">
        <v>190</v>
      </c>
      <c r="N662" s="139" t="s">
        <v>192</v>
      </c>
      <c r="O662" s="143" t="s">
        <v>426</v>
      </c>
      <c r="P662" s="137"/>
      <c r="Q662" s="137"/>
    </row>
    <row r="663" spans="10:17">
      <c r="J663" s="74" t="s">
        <v>2001</v>
      </c>
      <c r="K663" s="138" t="str">
        <f t="shared" si="48"/>
        <v>e364</v>
      </c>
      <c r="L663" s="189" t="str">
        <f t="shared" si="47"/>
        <v>Charges de gestion d'un régime obligatoire d'assurance maladie - Au titre des prestations servies</v>
      </c>
      <c r="M663" s="139"/>
      <c r="N663" s="139" t="s">
        <v>192</v>
      </c>
      <c r="O663" s="143" t="s">
        <v>426</v>
      </c>
      <c r="P663" s="137"/>
      <c r="Q663" s="137"/>
    </row>
    <row r="664" spans="10:17" ht="28.8">
      <c r="J664" s="74" t="s">
        <v>2002</v>
      </c>
      <c r="K664" s="138" t="str">
        <f t="shared" si="48"/>
        <v>e365</v>
      </c>
      <c r="L664" s="189" t="str">
        <f t="shared" si="47"/>
        <v>Charges de gestion d'un régime obligatoire d'assurance maladie - Au titre du recouvrement des cotisations des professions libérales</v>
      </c>
      <c r="M664" s="139"/>
      <c r="N664" s="139" t="s">
        <v>192</v>
      </c>
      <c r="O664" s="143" t="s">
        <v>426</v>
      </c>
      <c r="P664" s="137"/>
      <c r="Q664" s="137"/>
    </row>
    <row r="665" spans="10:17">
      <c r="J665" s="73" t="s">
        <v>2003</v>
      </c>
      <c r="K665" s="138" t="str">
        <f t="shared" si="48"/>
        <v>e366</v>
      </c>
      <c r="L665" s="189" t="str">
        <f t="shared" si="47"/>
        <v>Autres charges techniques, hors charges de gestion d'un régime obligatoire d'assurance maladie</v>
      </c>
      <c r="M665" s="139"/>
      <c r="N665" s="139" t="s">
        <v>192</v>
      </c>
      <c r="O665" s="143" t="s">
        <v>426</v>
      </c>
      <c r="P665" s="137"/>
      <c r="Q665" s="137"/>
    </row>
    <row r="666" spans="10:17">
      <c r="J666" s="72" t="s">
        <v>6</v>
      </c>
      <c r="K666" s="138" t="str">
        <f t="shared" si="48"/>
        <v>e65</v>
      </c>
      <c r="L666" s="189" t="str">
        <f t="shared" si="47"/>
        <v>Autres charges non techniques</v>
      </c>
      <c r="M666" s="139" t="s">
        <v>190</v>
      </c>
      <c r="N666" s="139" t="s">
        <v>192</v>
      </c>
      <c r="O666" s="143" t="s">
        <v>426</v>
      </c>
      <c r="P666" s="137"/>
      <c r="Q666" s="137"/>
    </row>
    <row r="667" spans="10:17">
      <c r="J667" s="73" t="s">
        <v>116</v>
      </c>
      <c r="K667" s="138" t="str">
        <f t="shared" si="48"/>
        <v>e115</v>
      </c>
      <c r="L667" s="189" t="str">
        <f t="shared" si="47"/>
        <v>Charges à caractère social</v>
      </c>
      <c r="M667" s="139"/>
      <c r="N667" s="139" t="s">
        <v>192</v>
      </c>
      <c r="O667" s="143" t="s">
        <v>426</v>
      </c>
      <c r="P667" s="137"/>
      <c r="Q667" s="137"/>
    </row>
    <row r="668" spans="10:17">
      <c r="J668" s="73" t="s">
        <v>117</v>
      </c>
      <c r="K668" s="138" t="str">
        <f t="shared" si="48"/>
        <v>e66</v>
      </c>
      <c r="L668" s="189" t="str">
        <f t="shared" si="47"/>
        <v>Autres charges non techniques autres qu'à caractère social</v>
      </c>
      <c r="M668" s="139"/>
      <c r="N668" s="139" t="s">
        <v>192</v>
      </c>
      <c r="O668" s="143" t="s">
        <v>426</v>
      </c>
      <c r="P668" s="137"/>
      <c r="Q668" s="137"/>
    </row>
    <row r="669" spans="10:17">
      <c r="J669" s="72" t="s">
        <v>12</v>
      </c>
      <c r="K669" s="138" t="str">
        <f t="shared" si="48"/>
        <v>e120</v>
      </c>
      <c r="L669" s="189" t="str">
        <f t="shared" si="47"/>
        <v>Charges exceptionnelles</v>
      </c>
      <c r="M669" s="139"/>
      <c r="N669" s="139" t="s">
        <v>192</v>
      </c>
      <c r="O669" s="143" t="s">
        <v>426</v>
      </c>
      <c r="P669" s="137"/>
      <c r="Q669" s="137"/>
    </row>
    <row r="670" spans="10:17">
      <c r="J670" s="72" t="s">
        <v>1175</v>
      </c>
      <c r="K670" s="138" t="str">
        <f t="shared" si="48"/>
        <v>e152</v>
      </c>
      <c r="L670" s="189" t="str">
        <f t="shared" si="47"/>
        <v>Engagements à réaliser sur ressources affectées</v>
      </c>
      <c r="M670" s="139"/>
      <c r="N670" s="139" t="s">
        <v>192</v>
      </c>
      <c r="O670" s="143" t="s">
        <v>426</v>
      </c>
      <c r="P670" s="137"/>
      <c r="Q670" s="137"/>
    </row>
    <row r="671" spans="10:17">
      <c r="J671" s="72" t="s">
        <v>15</v>
      </c>
      <c r="K671" s="138" t="str">
        <f t="shared" si="48"/>
        <v>e195</v>
      </c>
      <c r="L671" s="189" t="str">
        <f t="shared" si="47"/>
        <v>Participation des salariés</v>
      </c>
      <c r="M671" s="139"/>
      <c r="N671" s="139" t="s">
        <v>192</v>
      </c>
      <c r="O671" s="143" t="s">
        <v>426</v>
      </c>
      <c r="P671" s="137"/>
      <c r="Q671" s="137"/>
    </row>
    <row r="672" spans="10:17">
      <c r="J672" s="72" t="s">
        <v>118</v>
      </c>
      <c r="K672" s="138" t="str">
        <f t="shared" si="48"/>
        <v>e179</v>
      </c>
      <c r="L672" s="189" t="str">
        <f t="shared" si="47"/>
        <v>Impôts sur le résultat</v>
      </c>
      <c r="M672" s="139"/>
      <c r="N672" s="139" t="s">
        <v>192</v>
      </c>
      <c r="O672" s="143" t="s">
        <v>426</v>
      </c>
      <c r="P672" s="137"/>
      <c r="Q672" s="137"/>
    </row>
    <row r="673" spans="10:17">
      <c r="J673" s="18" t="s">
        <v>1626</v>
      </c>
      <c r="K673" s="138"/>
      <c r="L673" s="168"/>
      <c r="M673" s="51"/>
      <c r="N673" s="51"/>
      <c r="O673" s="40" t="s">
        <v>426</v>
      </c>
      <c r="Q673" t="s">
        <v>122</v>
      </c>
    </row>
    <row r="674" spans="10:17">
      <c r="J674" s="10" t="s">
        <v>244</v>
      </c>
      <c r="K674" s="138" t="str">
        <f t="shared" ref="K674:K689" si="49">VLOOKUP(J674,A:B,2,FALSE)</f>
        <v>x0</v>
      </c>
      <c r="L674" s="19" t="str">
        <f t="shared" ref="L674:L689" si="50">J674</f>
        <v>Total/NA</v>
      </c>
      <c r="M674" s="8" t="s">
        <v>190</v>
      </c>
      <c r="O674" t="s">
        <v>243</v>
      </c>
    </row>
    <row r="675" spans="10:17">
      <c r="J675" s="11" t="s">
        <v>1142</v>
      </c>
      <c r="K675" s="138" t="str">
        <f t="shared" si="49"/>
        <v>e276</v>
      </c>
      <c r="L675" s="19" t="str">
        <f t="shared" si="50"/>
        <v>Résultat global</v>
      </c>
      <c r="M675" s="8" t="s">
        <v>190</v>
      </c>
      <c r="N675" s="8" t="s">
        <v>192</v>
      </c>
      <c r="O675" s="40" t="s">
        <v>426</v>
      </c>
    </row>
    <row r="676" spans="10:17">
      <c r="J676" s="71" t="s">
        <v>1166</v>
      </c>
      <c r="K676" s="138" t="str">
        <f t="shared" si="49"/>
        <v>e288</v>
      </c>
      <c r="L676" s="19" t="str">
        <f t="shared" si="50"/>
        <v>Solde intermédiaire</v>
      </c>
      <c r="M676" s="8" t="s">
        <v>190</v>
      </c>
      <c r="N676" s="8" t="s">
        <v>192</v>
      </c>
      <c r="O676" s="40" t="s">
        <v>426</v>
      </c>
    </row>
    <row r="677" spans="10:17">
      <c r="J677" s="55" t="s">
        <v>22</v>
      </c>
      <c r="K677" s="138" t="str">
        <f t="shared" si="49"/>
        <v>e277</v>
      </c>
      <c r="L677" s="168" t="str">
        <f t="shared" si="50"/>
        <v>Résultat technique</v>
      </c>
      <c r="M677" s="51" t="s">
        <v>190</v>
      </c>
      <c r="N677" s="51" t="s">
        <v>192</v>
      </c>
      <c r="O677" s="40" t="s">
        <v>426</v>
      </c>
    </row>
    <row r="678" spans="10:17">
      <c r="J678" s="69" t="s">
        <v>620</v>
      </c>
      <c r="K678" s="138" t="str">
        <f t="shared" si="49"/>
        <v>e289</v>
      </c>
      <c r="L678" s="168" t="str">
        <f t="shared" si="50"/>
        <v>Solde technique</v>
      </c>
      <c r="M678" s="51" t="s">
        <v>190</v>
      </c>
      <c r="N678" s="51" t="s">
        <v>192</v>
      </c>
      <c r="O678" s="40" t="s">
        <v>426</v>
      </c>
    </row>
    <row r="679" spans="10:17">
      <c r="J679" s="70" t="s">
        <v>277</v>
      </c>
      <c r="K679" s="138" t="str">
        <f t="shared" si="49"/>
        <v>e286</v>
      </c>
      <c r="L679" s="168" t="str">
        <f t="shared" si="50"/>
        <v>Solde de souscription</v>
      </c>
      <c r="M679" s="51"/>
      <c r="N679" s="51" t="str">
        <f>+N677</f>
        <v>+</v>
      </c>
      <c r="O679" s="40" t="s">
        <v>426</v>
      </c>
    </row>
    <row r="680" spans="10:17">
      <c r="J680" s="70" t="s">
        <v>545</v>
      </c>
      <c r="K680" s="138" t="str">
        <f t="shared" si="49"/>
        <v>e117</v>
      </c>
      <c r="L680" s="168" t="str">
        <f t="shared" si="50"/>
        <v>Charges d'acquisition et gestion nettes</v>
      </c>
      <c r="M680" s="51"/>
      <c r="N680" s="51" t="s">
        <v>192</v>
      </c>
      <c r="O680" s="40" t="s">
        <v>426</v>
      </c>
    </row>
    <row r="681" spans="10:17">
      <c r="J681" s="80" t="s">
        <v>614</v>
      </c>
      <c r="K681" s="138" t="str">
        <f t="shared" si="49"/>
        <v>e284</v>
      </c>
      <c r="L681" s="168" t="str">
        <f t="shared" si="50"/>
        <v>Solde charges nettes de produits techniques</v>
      </c>
      <c r="M681" s="51"/>
      <c r="N681" s="51" t="s">
        <v>192</v>
      </c>
      <c r="O681" s="40" t="s">
        <v>426</v>
      </c>
    </row>
    <row r="682" spans="10:17">
      <c r="J682" s="80" t="s">
        <v>615</v>
      </c>
      <c r="K682" s="138" t="str">
        <f t="shared" si="49"/>
        <v>e283</v>
      </c>
      <c r="L682" s="168" t="str">
        <f t="shared" si="50"/>
        <v>Solde autres charges nettes de produits techniques</v>
      </c>
      <c r="M682" s="51"/>
      <c r="N682" s="51" t="s">
        <v>192</v>
      </c>
      <c r="O682" s="40" t="s">
        <v>426</v>
      </c>
    </row>
    <row r="683" spans="10:17">
      <c r="J683" s="69" t="s">
        <v>616</v>
      </c>
      <c r="K683" s="138" t="str">
        <f t="shared" si="49"/>
        <v>e287</v>
      </c>
      <c r="L683" s="168" t="str">
        <f t="shared" si="50"/>
        <v>Solde financier</v>
      </c>
      <c r="M683" s="51" t="s">
        <v>190</v>
      </c>
      <c r="N683" s="51" t="s">
        <v>192</v>
      </c>
      <c r="O683" s="40" t="s">
        <v>426</v>
      </c>
    </row>
    <row r="684" spans="10:17">
      <c r="J684" s="70" t="s">
        <v>621</v>
      </c>
      <c r="K684" s="138" t="str">
        <f t="shared" si="49"/>
        <v>e222</v>
      </c>
      <c r="L684" s="168" t="str">
        <f t="shared" si="50"/>
        <v>Produits nets des placements</v>
      </c>
      <c r="M684" s="51" t="s">
        <v>190</v>
      </c>
      <c r="N684" s="51" t="s">
        <v>192</v>
      </c>
      <c r="O684" s="40" t="s">
        <v>426</v>
      </c>
    </row>
    <row r="685" spans="10:17">
      <c r="J685" s="80" t="s">
        <v>1688</v>
      </c>
      <c r="K685" s="138" t="str">
        <f t="shared" si="49"/>
        <v>e280</v>
      </c>
      <c r="L685" s="168" t="str">
        <f t="shared" si="50"/>
        <v>Revenus et charges de placements</v>
      </c>
      <c r="M685" s="51"/>
      <c r="N685" s="51" t="s">
        <v>192</v>
      </c>
      <c r="O685" s="40" t="s">
        <v>426</v>
      </c>
    </row>
    <row r="686" spans="10:17">
      <c r="J686" s="80" t="s">
        <v>618</v>
      </c>
      <c r="K686" s="138" t="str">
        <f t="shared" si="49"/>
        <v>e224</v>
      </c>
      <c r="L686" s="168" t="str">
        <f t="shared" si="50"/>
        <v>Profits et pertes provenant de la réalisation des placements</v>
      </c>
      <c r="M686" s="51"/>
      <c r="N686" s="51" t="s">
        <v>192</v>
      </c>
      <c r="O686" s="40" t="s">
        <v>426</v>
      </c>
    </row>
    <row r="687" spans="10:17">
      <c r="J687" s="69" t="s">
        <v>619</v>
      </c>
      <c r="K687" s="138" t="str">
        <f t="shared" si="49"/>
        <v>e285</v>
      </c>
      <c r="L687" s="168" t="str">
        <f t="shared" si="50"/>
        <v>Solde de réassurance</v>
      </c>
      <c r="M687" s="51"/>
      <c r="N687" s="51" t="s">
        <v>192</v>
      </c>
      <c r="O687" s="40" t="s">
        <v>426</v>
      </c>
    </row>
    <row r="688" spans="10:17">
      <c r="J688" s="55" t="s">
        <v>2394</v>
      </c>
      <c r="K688" s="138" t="str">
        <f t="shared" si="49"/>
        <v>e377</v>
      </c>
      <c r="L688" s="168" t="str">
        <f t="shared" si="50"/>
        <v>Résultat non technique</v>
      </c>
      <c r="M688" s="51"/>
      <c r="N688" s="51" t="s">
        <v>192</v>
      </c>
      <c r="O688" s="143" t="s">
        <v>426</v>
      </c>
      <c r="P688" s="137"/>
      <c r="Q688" s="137"/>
    </row>
    <row r="689" spans="10:17">
      <c r="J689" s="55" t="s">
        <v>21</v>
      </c>
      <c r="K689" s="138" t="str">
        <f t="shared" si="49"/>
        <v>e275</v>
      </c>
      <c r="L689" s="168" t="str">
        <f t="shared" si="50"/>
        <v>Résultat exceptionnel</v>
      </c>
      <c r="M689" s="51"/>
      <c r="N689" s="51" t="s">
        <v>192</v>
      </c>
      <c r="O689" s="40" t="s">
        <v>426</v>
      </c>
    </row>
    <row r="690" spans="10:17">
      <c r="J690" s="113" t="s">
        <v>1693</v>
      </c>
      <c r="K690" s="138"/>
      <c r="L690" s="190"/>
      <c r="M690" s="109"/>
      <c r="N690" s="109"/>
      <c r="O690" s="110" t="s">
        <v>426</v>
      </c>
      <c r="Q690" s="100" t="s">
        <v>1737</v>
      </c>
    </row>
    <row r="691" spans="10:17">
      <c r="J691" s="10" t="s">
        <v>244</v>
      </c>
      <c r="K691" s="138" t="str">
        <f t="shared" ref="K691:K698" si="51">VLOOKUP(J691,A:B,2,FALSE)</f>
        <v>x0</v>
      </c>
      <c r="L691" s="19" t="str">
        <f t="shared" ref="L691:L698" si="52">J691</f>
        <v>Total/NA</v>
      </c>
      <c r="M691" s="8" t="s">
        <v>190</v>
      </c>
      <c r="O691" t="s">
        <v>243</v>
      </c>
      <c r="Q691" s="9"/>
    </row>
    <row r="692" spans="10:17">
      <c r="J692" s="111" t="s">
        <v>1694</v>
      </c>
      <c r="K692" s="138" t="str">
        <f t="shared" si="51"/>
        <v>e329</v>
      </c>
      <c r="L692" s="169" t="str">
        <f t="shared" si="52"/>
        <v>Dividendes</v>
      </c>
      <c r="N692" s="8" t="s">
        <v>192</v>
      </c>
      <c r="O692" s="40" t="s">
        <v>426</v>
      </c>
      <c r="Q692" s="9"/>
    </row>
    <row r="693" spans="10:17">
      <c r="J693" s="111" t="s">
        <v>1695</v>
      </c>
      <c r="K693" s="138" t="str">
        <f t="shared" si="51"/>
        <v>e330</v>
      </c>
      <c r="L693" s="169" t="str">
        <f t="shared" si="52"/>
        <v>Coupons</v>
      </c>
      <c r="N693" s="8" t="s">
        <v>192</v>
      </c>
      <c r="O693" s="40" t="s">
        <v>426</v>
      </c>
      <c r="Q693" s="9"/>
    </row>
    <row r="694" spans="10:17">
      <c r="J694" s="111" t="s">
        <v>1696</v>
      </c>
      <c r="K694" s="138" t="str">
        <f t="shared" si="51"/>
        <v>e331</v>
      </c>
      <c r="L694" s="169" t="str">
        <f t="shared" si="52"/>
        <v>Loyers</v>
      </c>
      <c r="N694" s="8" t="s">
        <v>192</v>
      </c>
      <c r="O694" s="40" t="s">
        <v>426</v>
      </c>
      <c r="Q694" s="9"/>
    </row>
    <row r="695" spans="10:17">
      <c r="J695" s="111" t="s">
        <v>1697</v>
      </c>
      <c r="K695" s="138" t="str">
        <f t="shared" si="51"/>
        <v>e332</v>
      </c>
      <c r="L695" s="169" t="str">
        <f t="shared" si="52"/>
        <v>Amortissement des décotes</v>
      </c>
      <c r="N695" s="8" t="s">
        <v>192</v>
      </c>
      <c r="O695" s="40" t="s">
        <v>426</v>
      </c>
      <c r="Q695" s="9"/>
    </row>
    <row r="696" spans="10:17">
      <c r="J696" s="111" t="s">
        <v>1698</v>
      </c>
      <c r="K696" s="138" t="str">
        <f t="shared" si="51"/>
        <v>e333</v>
      </c>
      <c r="L696" s="169" t="str">
        <f t="shared" si="52"/>
        <v>Amortissement des comptes de régularisation liés aux IFT</v>
      </c>
      <c r="N696" s="8" t="s">
        <v>192</v>
      </c>
      <c r="O696" s="40" t="s">
        <v>426</v>
      </c>
      <c r="Q696" s="9"/>
    </row>
    <row r="697" spans="10:17">
      <c r="J697" s="111" t="s">
        <v>1699</v>
      </c>
      <c r="K697" s="138" t="str">
        <f t="shared" si="51"/>
        <v>e334</v>
      </c>
      <c r="L697" s="169" t="str">
        <f t="shared" si="52"/>
        <v>Profits de change</v>
      </c>
      <c r="N697" s="8" t="s">
        <v>192</v>
      </c>
      <c r="O697" s="40" t="s">
        <v>426</v>
      </c>
      <c r="P697" s="9"/>
      <c r="Q697" s="9"/>
    </row>
    <row r="698" spans="10:17">
      <c r="J698" s="111" t="s">
        <v>1708</v>
      </c>
      <c r="K698" s="138" t="str">
        <f t="shared" si="51"/>
        <v>e335</v>
      </c>
      <c r="L698" s="169" t="str">
        <f t="shared" si="52"/>
        <v>Autres revenus et produits des placements</v>
      </c>
      <c r="N698" s="8" t="s">
        <v>192</v>
      </c>
      <c r="O698" s="40" t="s">
        <v>426</v>
      </c>
      <c r="Q698" s="9"/>
    </row>
    <row r="699" spans="10:17">
      <c r="J699" s="113" t="s">
        <v>1700</v>
      </c>
      <c r="K699" s="138"/>
      <c r="L699" s="190"/>
      <c r="M699" s="109"/>
      <c r="N699" s="109"/>
      <c r="O699" s="110" t="s">
        <v>426</v>
      </c>
      <c r="Q699" s="100" t="s">
        <v>1738</v>
      </c>
    </row>
    <row r="700" spans="10:17">
      <c r="J700" s="10" t="s">
        <v>244</v>
      </c>
      <c r="K700" s="138" t="str">
        <f t="shared" ref="K700:K708" si="53">VLOOKUP(J700,A:B,2,FALSE)</f>
        <v>x0</v>
      </c>
      <c r="L700" s="19" t="str">
        <f t="shared" ref="L700:L708" si="54">J700</f>
        <v>Total/NA</v>
      </c>
      <c r="M700" s="8" t="s">
        <v>190</v>
      </c>
      <c r="O700" t="s">
        <v>243</v>
      </c>
      <c r="Q700" s="9"/>
    </row>
    <row r="701" spans="10:17">
      <c r="J701" s="111" t="s">
        <v>1701</v>
      </c>
      <c r="K701" s="138" t="str">
        <f t="shared" si="53"/>
        <v>e336</v>
      </c>
      <c r="L701" s="169" t="str">
        <f t="shared" si="54"/>
        <v>Intérêts sur emprunts</v>
      </c>
      <c r="N701" s="8" t="s">
        <v>192</v>
      </c>
      <c r="O701" s="40" t="s">
        <v>426</v>
      </c>
      <c r="Q701" s="9"/>
    </row>
    <row r="702" spans="10:17">
      <c r="J702" s="111" t="s">
        <v>1702</v>
      </c>
      <c r="K702" s="138" t="str">
        <f t="shared" si="53"/>
        <v>e337</v>
      </c>
      <c r="L702" s="169" t="str">
        <f t="shared" si="54"/>
        <v>Charges de gestion des placements hors commissions</v>
      </c>
      <c r="N702" s="8" t="s">
        <v>192</v>
      </c>
      <c r="O702" s="40" t="s">
        <v>426</v>
      </c>
      <c r="Q702" s="9"/>
    </row>
    <row r="703" spans="10:17">
      <c r="J703" s="111" t="s">
        <v>1703</v>
      </c>
      <c r="K703" s="138" t="str">
        <f t="shared" si="53"/>
        <v>e338</v>
      </c>
      <c r="L703" s="169" t="str">
        <f t="shared" si="54"/>
        <v>Commissions</v>
      </c>
      <c r="N703" s="8" t="s">
        <v>192</v>
      </c>
      <c r="O703" s="40" t="s">
        <v>426</v>
      </c>
      <c r="Q703" s="9"/>
    </row>
    <row r="704" spans="10:17">
      <c r="J704" s="111" t="s">
        <v>1704</v>
      </c>
      <c r="K704" s="138" t="str">
        <f t="shared" si="53"/>
        <v>e340</v>
      </c>
      <c r="L704" s="169" t="str">
        <f t="shared" si="54"/>
        <v>Amortissement des surcotes</v>
      </c>
      <c r="N704" s="8" t="s">
        <v>192</v>
      </c>
      <c r="O704" s="40" t="s">
        <v>426</v>
      </c>
      <c r="Q704" s="9"/>
    </row>
    <row r="705" spans="10:17">
      <c r="J705" s="111" t="s">
        <v>1698</v>
      </c>
      <c r="K705" s="138" t="str">
        <f t="shared" si="53"/>
        <v>e333</v>
      </c>
      <c r="L705" s="169" t="str">
        <f t="shared" si="54"/>
        <v>Amortissement des comptes de régularisation liés aux IFT</v>
      </c>
      <c r="N705" s="8" t="s">
        <v>192</v>
      </c>
      <c r="O705" s="40" t="s">
        <v>426</v>
      </c>
      <c r="Q705" s="9"/>
    </row>
    <row r="706" spans="10:17">
      <c r="J706" s="111" t="s">
        <v>1705</v>
      </c>
      <c r="K706" s="138" t="str">
        <f t="shared" si="53"/>
        <v>e341</v>
      </c>
      <c r="L706" s="169" t="str">
        <f t="shared" si="54"/>
        <v>Amortissement des immeubles</v>
      </c>
      <c r="N706" s="8" t="s">
        <v>192</v>
      </c>
      <c r="O706" s="40" t="s">
        <v>426</v>
      </c>
      <c r="Q706" s="9"/>
    </row>
    <row r="707" spans="10:17">
      <c r="J707" s="111" t="s">
        <v>1706</v>
      </c>
      <c r="K707" s="138" t="str">
        <f t="shared" si="53"/>
        <v>e342</v>
      </c>
      <c r="L707" s="169" t="str">
        <f t="shared" si="54"/>
        <v>Pertes de change</v>
      </c>
      <c r="N707" s="8" t="s">
        <v>192</v>
      </c>
      <c r="O707" s="40" t="s">
        <v>426</v>
      </c>
      <c r="P707" s="9"/>
      <c r="Q707" s="9"/>
    </row>
    <row r="708" spans="10:17">
      <c r="J708" s="111" t="s">
        <v>1707</v>
      </c>
      <c r="K708" s="138" t="str">
        <f t="shared" si="53"/>
        <v>e343</v>
      </c>
      <c r="L708" s="169" t="str">
        <f t="shared" si="54"/>
        <v>Autres frais et charges des placements</v>
      </c>
      <c r="N708" s="8" t="s">
        <v>192</v>
      </c>
      <c r="O708" s="40" t="s">
        <v>426</v>
      </c>
      <c r="Q708" s="9"/>
    </row>
    <row r="709" spans="10:17">
      <c r="J709" s="126" t="s">
        <v>1872</v>
      </c>
      <c r="K709" s="138"/>
      <c r="L709" s="169"/>
      <c r="M709" s="109"/>
      <c r="N709" s="109"/>
      <c r="O709" s="110" t="s">
        <v>426</v>
      </c>
      <c r="Q709" s="100" t="s">
        <v>1739</v>
      </c>
    </row>
    <row r="710" spans="10:17">
      <c r="J710" s="10" t="s">
        <v>244</v>
      </c>
      <c r="K710" s="138" t="str">
        <f t="shared" ref="K710:K717" si="55">VLOOKUP(J710,A:B,2,FALSE)</f>
        <v>x0</v>
      </c>
      <c r="L710" s="19" t="str">
        <f t="shared" ref="L710:L717" si="56">J710</f>
        <v>Total/NA</v>
      </c>
      <c r="M710" s="8" t="s">
        <v>190</v>
      </c>
      <c r="O710" t="s">
        <v>243</v>
      </c>
      <c r="Q710" s="9"/>
    </row>
    <row r="711" spans="10:17">
      <c r="J711" s="111" t="s">
        <v>1709</v>
      </c>
      <c r="K711" s="138" t="str">
        <f t="shared" si="55"/>
        <v>e344</v>
      </c>
      <c r="L711" s="169" t="str">
        <f t="shared" si="56"/>
        <v>Actions et assimilés</v>
      </c>
      <c r="N711" s="8" t="s">
        <v>192</v>
      </c>
      <c r="O711" s="40" t="s">
        <v>426</v>
      </c>
    </row>
    <row r="712" spans="10:17">
      <c r="J712" s="111" t="s">
        <v>1710</v>
      </c>
      <c r="K712" s="138" t="str">
        <f t="shared" si="55"/>
        <v>e345</v>
      </c>
      <c r="L712" s="169" t="str">
        <f t="shared" si="56"/>
        <v>Obligations</v>
      </c>
      <c r="N712" s="8" t="s">
        <v>192</v>
      </c>
      <c r="O712" s="40" t="s">
        <v>426</v>
      </c>
    </row>
    <row r="713" spans="10:17">
      <c r="J713" s="112" t="s">
        <v>1907</v>
      </c>
      <c r="K713" s="138" t="str">
        <f t="shared" si="55"/>
        <v>e346</v>
      </c>
      <c r="L713" s="169" t="str">
        <f t="shared" si="56"/>
        <v>Obligations hors mouvements sur réserve de capitalisation</v>
      </c>
      <c r="N713" s="8" t="s">
        <v>192</v>
      </c>
      <c r="O713" s="40" t="s">
        <v>426</v>
      </c>
    </row>
    <row r="714" spans="10:17">
      <c r="J714" s="112" t="s">
        <v>1914</v>
      </c>
      <c r="K714" s="138" t="str">
        <f t="shared" si="55"/>
        <v>e347</v>
      </c>
      <c r="L714" s="169" t="str">
        <f t="shared" si="56"/>
        <v>Mouvements sur réserve de capitalisation</v>
      </c>
      <c r="N714" s="8" t="s">
        <v>192</v>
      </c>
      <c r="O714" s="40" t="s">
        <v>426</v>
      </c>
    </row>
    <row r="715" spans="10:17">
      <c r="J715" s="111" t="s">
        <v>1711</v>
      </c>
      <c r="K715" s="138" t="str">
        <f t="shared" si="55"/>
        <v>e348</v>
      </c>
      <c r="L715" s="169" t="str">
        <f t="shared" si="56"/>
        <v>Produits dérivés</v>
      </c>
      <c r="N715" s="8" t="s">
        <v>192</v>
      </c>
      <c r="O715" s="40" t="s">
        <v>426</v>
      </c>
    </row>
    <row r="716" spans="10:17">
      <c r="J716" s="111" t="s">
        <v>1712</v>
      </c>
      <c r="K716" s="138" t="str">
        <f t="shared" si="55"/>
        <v>e349</v>
      </c>
      <c r="L716" s="169" t="str">
        <f t="shared" si="56"/>
        <v>Immobilier</v>
      </c>
      <c r="N716" s="8" t="s">
        <v>192</v>
      </c>
      <c r="O716" s="40" t="s">
        <v>426</v>
      </c>
    </row>
    <row r="717" spans="10:17">
      <c r="J717" s="111" t="s">
        <v>1734</v>
      </c>
      <c r="K717" s="138" t="str">
        <f t="shared" si="55"/>
        <v>e350</v>
      </c>
      <c r="L717" s="169" t="str">
        <f t="shared" si="56"/>
        <v>Autres actifs financiers</v>
      </c>
      <c r="N717" s="8" t="s">
        <v>192</v>
      </c>
      <c r="O717" s="40" t="s">
        <v>426</v>
      </c>
    </row>
    <row r="718" spans="10:17">
      <c r="J718" s="18" t="s">
        <v>2004</v>
      </c>
      <c r="K718" s="138"/>
      <c r="L718" s="168"/>
      <c r="O718" s="143" t="s">
        <v>426</v>
      </c>
      <c r="Q718" t="s">
        <v>1958</v>
      </c>
    </row>
    <row r="719" spans="10:17">
      <c r="J719" s="52" t="s">
        <v>244</v>
      </c>
      <c r="K719" s="138" t="str">
        <f>VLOOKUP(J719,A:B,2,FALSE)</f>
        <v>x0</v>
      </c>
      <c r="L719" s="168" t="str">
        <f>J719</f>
        <v>Total/NA</v>
      </c>
      <c r="M719" s="8" t="s">
        <v>190</v>
      </c>
      <c r="O719" s="143" t="s">
        <v>243</v>
      </c>
    </row>
    <row r="720" spans="10:17">
      <c r="J720" s="46" t="s">
        <v>2005</v>
      </c>
      <c r="K720" s="138" t="str">
        <f>VLOOKUP(J720,A:B,2,FALSE)</f>
        <v>e367</v>
      </c>
      <c r="L720" s="168" t="str">
        <f>J720</f>
        <v>Taxe sur les contrats santé</v>
      </c>
      <c r="M720" s="8" t="s">
        <v>190</v>
      </c>
      <c r="N720" s="8" t="s">
        <v>192</v>
      </c>
      <c r="O720" s="143" t="s">
        <v>426</v>
      </c>
    </row>
    <row r="721" spans="10:17">
      <c r="J721" s="22" t="s">
        <v>2006</v>
      </c>
      <c r="K721" s="138" t="str">
        <f>VLOOKUP(J721,A:B,2,FALSE)</f>
        <v>e368</v>
      </c>
      <c r="L721" s="168" t="str">
        <f>J721</f>
        <v>Taxe spéciale sur les conventions d'assurance collectée au profit du fonds CMU</v>
      </c>
      <c r="N721" s="8" t="s">
        <v>192</v>
      </c>
      <c r="O721" s="143" t="s">
        <v>426</v>
      </c>
    </row>
    <row r="722" spans="10:17">
      <c r="J722" s="22" t="s">
        <v>2007</v>
      </c>
      <c r="K722" s="138" t="str">
        <f>VLOOKUP(J722,A:B,2,FALSE)</f>
        <v>e369</v>
      </c>
      <c r="L722" s="168" t="str">
        <f>J722</f>
        <v>Taxe sur les conventions d'assurance</v>
      </c>
      <c r="N722" s="8" t="s">
        <v>192</v>
      </c>
      <c r="O722" s="143" t="s">
        <v>426</v>
      </c>
    </row>
    <row r="723" spans="10:17">
      <c r="J723" s="46" t="s">
        <v>2008</v>
      </c>
      <c r="K723" s="138" t="str">
        <f>VLOOKUP(J723,A:B,2,FALSE)</f>
        <v>e370</v>
      </c>
      <c r="L723" s="168" t="str">
        <f>J723</f>
        <v>Autres produits collectés pour compte de tiers</v>
      </c>
      <c r="N723" s="8" t="s">
        <v>192</v>
      </c>
      <c r="O723" s="143" t="s">
        <v>426</v>
      </c>
    </row>
    <row r="724" spans="10:17">
      <c r="J724" s="18" t="s">
        <v>2782</v>
      </c>
      <c r="K724" s="138"/>
      <c r="L724" s="168"/>
      <c r="M724" s="139"/>
      <c r="N724" s="139"/>
      <c r="O724" s="143" t="s">
        <v>426</v>
      </c>
      <c r="P724" s="137"/>
      <c r="Q724" s="137" t="s">
        <v>1958</v>
      </c>
    </row>
    <row r="725" spans="10:17">
      <c r="J725" s="52" t="s">
        <v>244</v>
      </c>
      <c r="K725" s="138" t="str">
        <f>VLOOKUP(J725,A:B,2,FALSE)</f>
        <v>x0</v>
      </c>
      <c r="L725" s="168" t="str">
        <f>J725</f>
        <v>Total/NA</v>
      </c>
      <c r="M725" s="139" t="s">
        <v>190</v>
      </c>
      <c r="N725" s="139"/>
      <c r="O725" s="143" t="s">
        <v>243</v>
      </c>
      <c r="P725" s="137"/>
      <c r="Q725" s="137"/>
    </row>
    <row r="726" spans="10:17">
      <c r="J726" s="46" t="s">
        <v>2005</v>
      </c>
      <c r="K726" s="138" t="str">
        <f>VLOOKUP(J726,A:B,2,FALSE)</f>
        <v>e367</v>
      </c>
      <c r="L726" s="168" t="str">
        <f>J726</f>
        <v>Taxe sur les contrats santé</v>
      </c>
      <c r="M726" s="139" t="s">
        <v>190</v>
      </c>
      <c r="N726" s="139" t="s">
        <v>192</v>
      </c>
      <c r="O726" s="143" t="s">
        <v>426</v>
      </c>
      <c r="P726" s="137"/>
      <c r="Q726" s="137"/>
    </row>
    <row r="727" spans="10:17">
      <c r="J727" s="22" t="s">
        <v>2865</v>
      </c>
      <c r="K727" s="138" t="str">
        <f>VLOOKUP(J727,A:B,2,FALSE)</f>
        <v>e391</v>
      </c>
      <c r="L727" s="168" t="str">
        <f>J727</f>
        <v>Taxe de solidarité additionnelle sur les contrats de complémentaire santé</v>
      </c>
      <c r="M727" s="139"/>
      <c r="N727" s="139" t="s">
        <v>192</v>
      </c>
      <c r="O727" s="143" t="s">
        <v>426</v>
      </c>
      <c r="P727" s="137"/>
      <c r="Q727" s="137"/>
    </row>
    <row r="728" spans="10:17">
      <c r="J728" s="22" t="s">
        <v>2007</v>
      </c>
      <c r="K728" s="138" t="str">
        <f>VLOOKUP(J728,A:B,2,FALSE)</f>
        <v>e369</v>
      </c>
      <c r="L728" s="168" t="str">
        <f>J728</f>
        <v>Taxe sur les conventions d'assurance</v>
      </c>
      <c r="M728" s="139"/>
      <c r="N728" s="139" t="s">
        <v>192</v>
      </c>
      <c r="O728" s="143" t="s">
        <v>426</v>
      </c>
      <c r="P728" s="137"/>
      <c r="Q728" s="137"/>
    </row>
    <row r="729" spans="10:17">
      <c r="J729" s="46" t="s">
        <v>2008</v>
      </c>
      <c r="K729" s="138" t="str">
        <f>VLOOKUP(J729,A:B,2,FALSE)</f>
        <v>e370</v>
      </c>
      <c r="L729" s="168" t="str">
        <f>J729</f>
        <v>Autres produits collectés pour compte de tiers</v>
      </c>
      <c r="M729" s="139"/>
      <c r="N729" s="139" t="s">
        <v>192</v>
      </c>
      <c r="O729" s="143" t="s">
        <v>426</v>
      </c>
      <c r="P729" s="137"/>
      <c r="Q729" s="137"/>
    </row>
    <row r="730" spans="10:17">
      <c r="J730" s="18" t="s">
        <v>2009</v>
      </c>
      <c r="K730" s="138"/>
      <c r="L730" s="168"/>
      <c r="O730" s="143" t="s">
        <v>426</v>
      </c>
      <c r="Q730" t="s">
        <v>1960</v>
      </c>
    </row>
    <row r="731" spans="10:17">
      <c r="J731" s="52" t="s">
        <v>244</v>
      </c>
      <c r="K731" s="138" t="str">
        <f>VLOOKUP(J731,A:B,2,FALSE)</f>
        <v>x0</v>
      </c>
      <c r="L731" s="168" t="str">
        <f>J731</f>
        <v>Total/NA</v>
      </c>
      <c r="M731" s="8" t="s">
        <v>190</v>
      </c>
      <c r="O731" s="143" t="s">
        <v>243</v>
      </c>
    </row>
    <row r="732" spans="10:17">
      <c r="J732" s="46" t="s">
        <v>2010</v>
      </c>
      <c r="K732" s="138" t="str">
        <f>VLOOKUP(J732,A:B,2,FALSE)</f>
        <v>e371</v>
      </c>
      <c r="L732" s="168" t="str">
        <f>J732</f>
        <v>Montant global des prestations versées au titre de l'assurance maladie obligatoire - en nature et en espèce</v>
      </c>
      <c r="M732" s="8" t="s">
        <v>190</v>
      </c>
      <c r="N732" s="8" t="s">
        <v>192</v>
      </c>
      <c r="O732" s="143" t="s">
        <v>426</v>
      </c>
    </row>
    <row r="733" spans="10:17">
      <c r="J733" s="22" t="s">
        <v>2011</v>
      </c>
      <c r="K733" s="138" t="str">
        <f>VLOOKUP(J733,A:B,2,FALSE)</f>
        <v>e372</v>
      </c>
      <c r="L733" s="168" t="str">
        <f>J733</f>
        <v>Prestations versées au titre de l'assurance maladie obligatoire - en nature (biens et soins médicaux…)</v>
      </c>
      <c r="N733" s="8" t="s">
        <v>192</v>
      </c>
      <c r="O733" s="143" t="s">
        <v>426</v>
      </c>
    </row>
    <row r="734" spans="10:17">
      <c r="J734" s="22" t="s">
        <v>2012</v>
      </c>
      <c r="K734" s="138" t="str">
        <f>VLOOKUP(J734,A:B,2,FALSE)</f>
        <v>e373</v>
      </c>
      <c r="L734" s="168" t="str">
        <f>J734</f>
        <v>Prestations versées au titre de l'assurance maladie obligatoire - en espèce (indemnités journalières…)</v>
      </c>
      <c r="N734" s="8" t="s">
        <v>192</v>
      </c>
      <c r="O734" s="143" t="s">
        <v>426</v>
      </c>
    </row>
    <row r="735" spans="10:17">
      <c r="J735" s="46" t="s">
        <v>2013</v>
      </c>
      <c r="K735" s="138" t="str">
        <f>VLOOKUP(J735,A:B,2,FALSE)</f>
        <v>e374</v>
      </c>
      <c r="L735" s="168" t="str">
        <f>J735</f>
        <v>Autres dépenses pour compte de tiers</v>
      </c>
      <c r="N735" s="8" t="s">
        <v>192</v>
      </c>
      <c r="O735" s="143" t="s">
        <v>426</v>
      </c>
    </row>
    <row r="736" spans="10:17">
      <c r="J736" s="323" t="s">
        <v>5732</v>
      </c>
      <c r="K736" s="212"/>
      <c r="L736" s="212"/>
      <c r="M736" s="302"/>
      <c r="N736" s="302"/>
      <c r="O736" s="212" t="s">
        <v>5382</v>
      </c>
      <c r="P736" s="201"/>
      <c r="Q736" s="201" t="s">
        <v>5424</v>
      </c>
    </row>
    <row r="737" spans="10:17">
      <c r="J737" s="328" t="s">
        <v>244</v>
      </c>
      <c r="K737" s="212" t="str">
        <f t="shared" ref="K737" si="57">VLOOKUP(J737,$A$1:$I$311,2,FALSE)</f>
        <v>x0</v>
      </c>
      <c r="L737" s="212" t="str">
        <f t="shared" ref="L737" si="58">J737</f>
        <v>Total/NA</v>
      </c>
      <c r="M737" s="303" t="s">
        <v>190</v>
      </c>
      <c r="N737" s="302"/>
      <c r="O737" s="212" t="s">
        <v>243</v>
      </c>
      <c r="P737" s="201" t="s">
        <v>2407</v>
      </c>
      <c r="Q737" s="201"/>
    </row>
    <row r="738" spans="10:17">
      <c r="J738" s="329" t="s">
        <v>16</v>
      </c>
      <c r="K738" s="212" t="str">
        <f>VLOOKUP(J738,A:B,2,FALSE)</f>
        <v>e200</v>
      </c>
      <c r="L738" s="212" t="str">
        <f>J738</f>
        <v>Passifs subordonnés</v>
      </c>
      <c r="M738" s="303" t="s">
        <v>190</v>
      </c>
      <c r="N738" s="302" t="s">
        <v>192</v>
      </c>
      <c r="O738" s="212" t="str">
        <f>VLOOKUP(L738,A:F,4,FALSE)</f>
        <v>fr</v>
      </c>
      <c r="P738" s="201"/>
      <c r="Q738" s="201"/>
    </row>
    <row r="739" spans="10:17">
      <c r="J739" s="237" t="s">
        <v>5387</v>
      </c>
      <c r="K739" s="212" t="str">
        <f>VLOOKUP(J739,A:B,2,FALSE)</f>
        <v>f2000</v>
      </c>
      <c r="L739" s="212" t="str">
        <f t="shared" ref="L739:L741" si="59">J739</f>
        <v>Titres participatifs admis en constitution de la marge de solvabilité</v>
      </c>
      <c r="M739" s="302"/>
      <c r="N739" s="303" t="s">
        <v>192</v>
      </c>
      <c r="O739" s="212" t="str">
        <f>VLOOKUP(L739,A:F,4,FALSE)</f>
        <v>orpsnat</v>
      </c>
      <c r="P739" s="201"/>
      <c r="Q739" s="201"/>
    </row>
    <row r="740" spans="10:17">
      <c r="J740" s="237" t="s">
        <v>5388</v>
      </c>
      <c r="K740" s="212" t="str">
        <f>VLOOKUP(J740,A:B,2,FALSE)</f>
        <v>f2004</v>
      </c>
      <c r="L740" s="212" t="str">
        <f t="shared" si="59"/>
        <v>Autres emprunts et titres subordonnés admis en constitution de la marge de solvabilité</v>
      </c>
      <c r="M740" s="302"/>
      <c r="N740" s="303" t="s">
        <v>192</v>
      </c>
      <c r="O740" s="212" t="str">
        <f>VLOOKUP(L740,A:F,4,FALSE)</f>
        <v>orpsnat</v>
      </c>
      <c r="P740" s="201"/>
      <c r="Q740" s="201"/>
    </row>
    <row r="741" spans="10:17">
      <c r="J741" s="237" t="s">
        <v>5389</v>
      </c>
      <c r="K741" s="212" t="str">
        <f>VLOOKUP(J741,A:B,2,FALSE)</f>
        <v>f2008</v>
      </c>
      <c r="L741" s="212" t="str">
        <f t="shared" si="59"/>
        <v>Emprunts et titres subordonnés non admis en constitution de la marge de solvabilité</v>
      </c>
      <c r="M741" s="302"/>
      <c r="N741" s="303" t="s">
        <v>192</v>
      </c>
      <c r="O741" s="212" t="str">
        <f>VLOOKUP(L741,A:F,4,FALSE)</f>
        <v>orpsnat</v>
      </c>
      <c r="P741" s="201"/>
    </row>
  </sheetData>
  <autoFilter ref="A1:V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326"/>
  <sheetViews>
    <sheetView zoomScale="85" zoomScaleNormal="85" workbookViewId="0">
      <selection activeCell="B1" sqref="B1"/>
    </sheetView>
  </sheetViews>
  <sheetFormatPr baseColWidth="10" defaultRowHeight="14.4"/>
  <cols>
    <col min="1" max="1" width="4" bestFit="1" customWidth="1"/>
    <col min="3" max="3" width="41.5546875" customWidth="1"/>
  </cols>
  <sheetData>
    <row r="1" spans="1:13">
      <c r="A1" s="24" t="s">
        <v>405</v>
      </c>
      <c r="B1" s="24" t="s">
        <v>551</v>
      </c>
      <c r="C1" s="24" t="s">
        <v>552</v>
      </c>
      <c r="D1" s="24" t="s">
        <v>553</v>
      </c>
      <c r="E1" s="24" t="s">
        <v>238</v>
      </c>
      <c r="F1" s="24" t="s">
        <v>408</v>
      </c>
      <c r="G1" s="24" t="s">
        <v>409</v>
      </c>
      <c r="H1" s="24" t="s">
        <v>554</v>
      </c>
      <c r="I1" s="24" t="s">
        <v>555</v>
      </c>
      <c r="J1" s="124" t="s">
        <v>1822</v>
      </c>
      <c r="K1" s="124" t="s">
        <v>1823</v>
      </c>
      <c r="L1" s="124" t="s">
        <v>1824</v>
      </c>
      <c r="M1" s="124" t="s">
        <v>242</v>
      </c>
    </row>
    <row r="2" spans="1:13">
      <c r="A2" s="136">
        <v>104</v>
      </c>
      <c r="B2" s="141" t="s">
        <v>1668</v>
      </c>
      <c r="C2" s="136" t="s">
        <v>1669</v>
      </c>
      <c r="D2" s="25" t="s">
        <v>558</v>
      </c>
      <c r="E2" s="136" t="s">
        <v>426</v>
      </c>
    </row>
    <row r="3" spans="1:13">
      <c r="A3" s="26">
        <v>4</v>
      </c>
      <c r="B3" s="26" t="s">
        <v>83</v>
      </c>
      <c r="C3" s="26" t="s">
        <v>560</v>
      </c>
      <c r="D3" s="26" t="s">
        <v>558</v>
      </c>
      <c r="E3" s="26" t="s">
        <v>243</v>
      </c>
      <c r="G3" s="140"/>
    </row>
    <row r="4" spans="1:13">
      <c r="A4" s="136">
        <v>43</v>
      </c>
      <c r="B4" s="141" t="s">
        <v>2797</v>
      </c>
      <c r="C4" s="145" t="s">
        <v>2798</v>
      </c>
      <c r="D4" s="136" t="s">
        <v>558</v>
      </c>
      <c r="E4" s="136" t="s">
        <v>243</v>
      </c>
    </row>
    <row r="5" spans="1:13">
      <c r="A5" s="26">
        <v>2</v>
      </c>
      <c r="B5" s="26" t="s">
        <v>0</v>
      </c>
      <c r="C5" s="26" t="s">
        <v>119</v>
      </c>
      <c r="D5" s="26" t="s">
        <v>558</v>
      </c>
      <c r="E5" s="26" t="s">
        <v>243</v>
      </c>
      <c r="G5" s="137"/>
    </row>
    <row r="6" spans="1:13">
      <c r="A6" s="136">
        <v>41</v>
      </c>
      <c r="B6" s="141" t="s">
        <v>63</v>
      </c>
      <c r="C6" s="136" t="s">
        <v>571</v>
      </c>
      <c r="D6" s="26" t="s">
        <v>558</v>
      </c>
      <c r="E6" s="26" t="s">
        <v>243</v>
      </c>
      <c r="G6" s="137"/>
    </row>
    <row r="7" spans="1:13">
      <c r="A7" s="136">
        <v>44</v>
      </c>
      <c r="B7" s="141" t="s">
        <v>381</v>
      </c>
      <c r="C7" s="136" t="s">
        <v>526</v>
      </c>
      <c r="D7" s="142" t="s">
        <v>558</v>
      </c>
      <c r="E7" s="142" t="s">
        <v>243</v>
      </c>
    </row>
    <row r="8" spans="1:13">
      <c r="A8" s="136">
        <v>16</v>
      </c>
      <c r="B8" s="141" t="s">
        <v>2824</v>
      </c>
      <c r="C8" s="145" t="s">
        <v>2853</v>
      </c>
      <c r="D8" s="136" t="s">
        <v>558</v>
      </c>
      <c r="E8" s="136" t="s">
        <v>243</v>
      </c>
    </row>
    <row r="9" spans="1:13">
      <c r="A9" s="51">
        <v>160</v>
      </c>
      <c r="B9" s="13" t="s">
        <v>3020</v>
      </c>
      <c r="C9" s="137" t="s">
        <v>5861</v>
      </c>
      <c r="D9" s="137" t="s">
        <v>558</v>
      </c>
      <c r="E9" s="136" t="s">
        <v>243</v>
      </c>
      <c r="G9" s="137"/>
    </row>
    <row r="10" spans="1:13">
      <c r="A10" s="137">
        <v>6</v>
      </c>
      <c r="B10" s="137" t="s">
        <v>1372</v>
      </c>
      <c r="C10" s="137" t="s">
        <v>1425</v>
      </c>
      <c r="D10" s="137" t="s">
        <v>558</v>
      </c>
      <c r="E10" s="137" t="s">
        <v>243</v>
      </c>
    </row>
    <row r="11" spans="1:13">
      <c r="A11" s="28">
        <v>103</v>
      </c>
      <c r="B11" s="13" t="s">
        <v>1102</v>
      </c>
      <c r="C11" s="28" t="s">
        <v>1103</v>
      </c>
      <c r="D11" s="27" t="s">
        <v>558</v>
      </c>
      <c r="E11" s="136" t="s">
        <v>426</v>
      </c>
    </row>
    <row r="12" spans="1:13">
      <c r="A12" s="28">
        <v>150</v>
      </c>
      <c r="B12" s="13" t="s">
        <v>1952</v>
      </c>
      <c r="C12" s="28" t="s">
        <v>1953</v>
      </c>
      <c r="D12" s="27" t="s">
        <v>558</v>
      </c>
      <c r="E12" s="136" t="s">
        <v>426</v>
      </c>
    </row>
    <row r="13" spans="1:13">
      <c r="A13" s="28">
        <v>19</v>
      </c>
      <c r="B13" s="13" t="s">
        <v>323</v>
      </c>
      <c r="C13" s="28" t="s">
        <v>563</v>
      </c>
      <c r="D13" s="27" t="s">
        <v>558</v>
      </c>
      <c r="E13" s="27" t="s">
        <v>243</v>
      </c>
    </row>
    <row r="14" spans="1:13" s="9" customFormat="1">
      <c r="A14" s="36">
        <v>151</v>
      </c>
      <c r="B14" s="13" t="s">
        <v>1954</v>
      </c>
      <c r="C14" s="36" t="s">
        <v>1955</v>
      </c>
      <c r="D14" s="142" t="s">
        <v>558</v>
      </c>
      <c r="E14" s="36" t="s">
        <v>426</v>
      </c>
      <c r="F14" s="137"/>
      <c r="G14"/>
      <c r="H14" s="137"/>
      <c r="I14" s="137"/>
      <c r="J14" s="137"/>
      <c r="K14" s="137"/>
      <c r="L14" s="137"/>
      <c r="M14" s="137"/>
    </row>
    <row r="15" spans="1:13" s="9" customFormat="1">
      <c r="A15" s="9">
        <v>35</v>
      </c>
      <c r="B15" s="9" t="s">
        <v>1075</v>
      </c>
      <c r="C15" s="9" t="s">
        <v>1076</v>
      </c>
      <c r="D15" s="9" t="s">
        <v>1074</v>
      </c>
      <c r="E15" s="9" t="s">
        <v>426</v>
      </c>
      <c r="G15" s="140"/>
      <c r="I15" s="9" t="s">
        <v>1168</v>
      </c>
    </row>
    <row r="16" spans="1:13" s="140" customFormat="1">
      <c r="A16" s="136">
        <v>159</v>
      </c>
      <c r="B16" s="141" t="s">
        <v>1075</v>
      </c>
      <c r="C16" s="140" t="s">
        <v>1076</v>
      </c>
      <c r="D16" s="136" t="s">
        <v>1074</v>
      </c>
      <c r="E16" s="136" t="s">
        <v>243</v>
      </c>
      <c r="F16" s="137"/>
      <c r="G16" s="137"/>
      <c r="H16" s="137"/>
      <c r="I16" s="140" t="s">
        <v>1168</v>
      </c>
      <c r="J16" s="137"/>
      <c r="K16" s="137"/>
      <c r="L16" s="137"/>
      <c r="M16" s="137"/>
    </row>
    <row r="17" spans="1:13">
      <c r="A17" s="31">
        <v>14</v>
      </c>
      <c r="B17" s="13" t="s">
        <v>24</v>
      </c>
      <c r="C17" s="31" t="s">
        <v>562</v>
      </c>
      <c r="D17" s="29" t="s">
        <v>558</v>
      </c>
      <c r="E17" s="29" t="s">
        <v>243</v>
      </c>
      <c r="G17" s="137"/>
    </row>
    <row r="18" spans="1:13">
      <c r="A18" s="142">
        <v>3</v>
      </c>
      <c r="B18" s="142" t="s">
        <v>5</v>
      </c>
      <c r="C18" s="142" t="s">
        <v>559</v>
      </c>
      <c r="D18" s="30" t="s">
        <v>558</v>
      </c>
      <c r="E18" s="30" t="s">
        <v>243</v>
      </c>
      <c r="G18" s="137"/>
    </row>
    <row r="19" spans="1:13">
      <c r="A19" s="142">
        <v>1</v>
      </c>
      <c r="B19" s="142" t="s">
        <v>1567</v>
      </c>
      <c r="C19" s="142" t="s">
        <v>556</v>
      </c>
      <c r="D19" s="142" t="s">
        <v>557</v>
      </c>
      <c r="E19" s="142" t="s">
        <v>5382</v>
      </c>
    </row>
    <row r="20" spans="1:13">
      <c r="A20" s="31">
        <v>156</v>
      </c>
      <c r="B20" s="13" t="s">
        <v>2681</v>
      </c>
      <c r="C20" s="31" t="s">
        <v>2683</v>
      </c>
      <c r="D20" s="136" t="s">
        <v>558</v>
      </c>
      <c r="E20" s="136" t="s">
        <v>426</v>
      </c>
    </row>
    <row r="21" spans="1:13">
      <c r="A21" s="31">
        <v>158</v>
      </c>
      <c r="B21" s="140" t="s">
        <v>608</v>
      </c>
      <c r="C21" s="140" t="s">
        <v>4371</v>
      </c>
      <c r="D21" s="136" t="s">
        <v>558</v>
      </c>
      <c r="E21" s="31" t="s">
        <v>426</v>
      </c>
      <c r="G21" s="137"/>
    </row>
    <row r="22" spans="1:13">
      <c r="A22" s="140">
        <v>37</v>
      </c>
      <c r="B22" s="140" t="s">
        <v>1072</v>
      </c>
      <c r="C22" s="140" t="s">
        <v>1073</v>
      </c>
      <c r="D22" s="140" t="s">
        <v>1074</v>
      </c>
      <c r="E22" s="140" t="s">
        <v>426</v>
      </c>
      <c r="F22" s="140"/>
      <c r="H22" s="140"/>
      <c r="I22" s="140" t="s">
        <v>1167</v>
      </c>
      <c r="J22" s="140"/>
      <c r="K22" s="140"/>
      <c r="L22" s="140"/>
      <c r="M22" s="140"/>
    </row>
    <row r="23" spans="1:13">
      <c r="A23" s="36">
        <v>154</v>
      </c>
      <c r="B23" s="13" t="s">
        <v>2511</v>
      </c>
      <c r="C23" s="36" t="s">
        <v>2513</v>
      </c>
      <c r="D23" s="136" t="s">
        <v>558</v>
      </c>
      <c r="E23" s="36" t="s">
        <v>426</v>
      </c>
      <c r="F23" s="140"/>
      <c r="G23" s="140"/>
      <c r="H23" s="140"/>
      <c r="I23" s="140"/>
    </row>
    <row r="24" spans="1:13">
      <c r="A24" s="36">
        <v>157</v>
      </c>
      <c r="B24" s="13" t="s">
        <v>2877</v>
      </c>
      <c r="C24" s="36" t="s">
        <v>2876</v>
      </c>
      <c r="D24" s="136" t="s">
        <v>558</v>
      </c>
      <c r="E24" s="36" t="s">
        <v>426</v>
      </c>
    </row>
    <row r="25" spans="1:13" s="133" customFormat="1">
      <c r="A25" s="136">
        <v>100</v>
      </c>
      <c r="B25" s="134" t="s">
        <v>362</v>
      </c>
      <c r="C25" s="136" t="s">
        <v>565</v>
      </c>
      <c r="D25" s="135" t="s">
        <v>558</v>
      </c>
      <c r="E25" s="136" t="s">
        <v>426</v>
      </c>
      <c r="F25"/>
    </row>
    <row r="26" spans="1:13" s="133" customFormat="1">
      <c r="A26" s="136">
        <v>155</v>
      </c>
      <c r="B26" s="134" t="s">
        <v>333</v>
      </c>
      <c r="C26" s="136" t="s">
        <v>2604</v>
      </c>
      <c r="D26" s="136" t="s">
        <v>558</v>
      </c>
      <c r="E26" s="136" t="s">
        <v>426</v>
      </c>
      <c r="F26"/>
      <c r="G26"/>
    </row>
    <row r="27" spans="1:13" s="133" customFormat="1">
      <c r="A27" s="136">
        <v>101</v>
      </c>
      <c r="B27" s="134" t="s">
        <v>124</v>
      </c>
      <c r="C27" s="136" t="s">
        <v>572</v>
      </c>
      <c r="D27" s="135" t="s">
        <v>558</v>
      </c>
      <c r="E27" s="136" t="s">
        <v>426</v>
      </c>
      <c r="G27"/>
    </row>
    <row r="28" spans="1:13">
      <c r="A28" s="136">
        <v>9</v>
      </c>
      <c r="B28" s="141" t="s">
        <v>288</v>
      </c>
      <c r="C28" s="136" t="s">
        <v>1899</v>
      </c>
      <c r="D28" s="142" t="s">
        <v>558</v>
      </c>
      <c r="E28" s="142" t="s">
        <v>243</v>
      </c>
      <c r="F28" s="137"/>
      <c r="G28" s="137"/>
      <c r="H28" s="137"/>
      <c r="I28" s="137"/>
    </row>
    <row r="29" spans="1:13">
      <c r="A29" s="136">
        <v>102</v>
      </c>
      <c r="B29" s="141" t="s">
        <v>177</v>
      </c>
      <c r="C29" s="136" t="s">
        <v>176</v>
      </c>
      <c r="D29" s="142" t="s">
        <v>558</v>
      </c>
      <c r="E29" s="136" t="s">
        <v>426</v>
      </c>
      <c r="F29" s="137"/>
      <c r="G29" s="137"/>
      <c r="H29" s="137"/>
      <c r="I29" s="137"/>
    </row>
    <row r="30" spans="1:13">
      <c r="A30" s="136">
        <v>30</v>
      </c>
      <c r="B30" s="141" t="s">
        <v>2794</v>
      </c>
      <c r="C30" s="136" t="s">
        <v>2819</v>
      </c>
      <c r="D30" s="136" t="s">
        <v>558</v>
      </c>
      <c r="E30" s="136" t="s">
        <v>243</v>
      </c>
    </row>
    <row r="31" spans="1:13">
      <c r="A31" s="136">
        <v>31</v>
      </c>
      <c r="B31" s="141" t="s">
        <v>335</v>
      </c>
      <c r="C31" s="136" t="s">
        <v>636</v>
      </c>
      <c r="D31" s="136" t="s">
        <v>558</v>
      </c>
      <c r="E31" s="136" t="s">
        <v>243</v>
      </c>
      <c r="F31" s="140"/>
      <c r="H31" s="140"/>
      <c r="I31" s="140"/>
      <c r="J31" s="140"/>
      <c r="K31" s="140"/>
      <c r="L31" s="140"/>
      <c r="M31" s="140"/>
    </row>
    <row r="32" spans="1:13">
      <c r="A32" s="136">
        <v>11</v>
      </c>
      <c r="B32" s="141" t="s">
        <v>249</v>
      </c>
      <c r="C32" s="136" t="s">
        <v>561</v>
      </c>
      <c r="D32" s="142" t="s">
        <v>558</v>
      </c>
      <c r="E32" s="142" t="s">
        <v>243</v>
      </c>
    </row>
    <row r="33" spans="1:9">
      <c r="A33" s="142">
        <v>8</v>
      </c>
      <c r="B33" s="142" t="s">
        <v>66</v>
      </c>
      <c r="C33" s="142" t="s">
        <v>566</v>
      </c>
      <c r="D33" s="142" t="s">
        <v>558</v>
      </c>
      <c r="E33" s="142" t="s">
        <v>243</v>
      </c>
    </row>
    <row r="34" spans="1:9">
      <c r="A34" s="140">
        <v>49</v>
      </c>
      <c r="B34" s="140" t="s">
        <v>1371</v>
      </c>
      <c r="C34" s="140" t="s">
        <v>1527</v>
      </c>
      <c r="D34" s="140" t="s">
        <v>558</v>
      </c>
      <c r="E34" s="140" t="s">
        <v>243</v>
      </c>
    </row>
    <row r="35" spans="1:9">
      <c r="A35" s="136">
        <v>29</v>
      </c>
      <c r="B35" s="141" t="s">
        <v>361</v>
      </c>
      <c r="C35" s="136" t="s">
        <v>564</v>
      </c>
      <c r="D35" s="142" t="s">
        <v>558</v>
      </c>
      <c r="E35" s="142" t="s">
        <v>243</v>
      </c>
    </row>
    <row r="36" spans="1:9">
      <c r="A36" s="136">
        <v>152</v>
      </c>
      <c r="B36" s="141" t="s">
        <v>1956</v>
      </c>
      <c r="C36" s="136" t="s">
        <v>1957</v>
      </c>
      <c r="D36" s="142" t="s">
        <v>558</v>
      </c>
      <c r="E36" s="136" t="s">
        <v>426</v>
      </c>
    </row>
    <row r="37" spans="1:9">
      <c r="A37" s="142">
        <v>5</v>
      </c>
      <c r="B37" s="142" t="s">
        <v>81</v>
      </c>
      <c r="C37" s="142" t="s">
        <v>84</v>
      </c>
      <c r="D37" s="142" t="s">
        <v>558</v>
      </c>
      <c r="E37" s="142" t="s">
        <v>243</v>
      </c>
      <c r="G37" s="140"/>
      <c r="I37" s="137"/>
    </row>
    <row r="38" spans="1:9" s="137" customFormat="1">
      <c r="A38" s="136">
        <v>153</v>
      </c>
      <c r="B38" s="141" t="s">
        <v>2470</v>
      </c>
      <c r="C38" s="136" t="s">
        <v>2478</v>
      </c>
      <c r="D38" s="137" t="s">
        <v>1074</v>
      </c>
      <c r="E38" s="137" t="s">
        <v>426</v>
      </c>
      <c r="I38" s="137" t="s">
        <v>1168</v>
      </c>
    </row>
    <row r="76" spans="1:5">
      <c r="A76" s="140"/>
      <c r="B76" s="140"/>
      <c r="C76" s="140"/>
      <c r="D76" s="140"/>
      <c r="E76" s="140"/>
    </row>
    <row r="77" spans="1:5">
      <c r="A77" s="140"/>
      <c r="B77" s="140"/>
      <c r="C77" s="140"/>
      <c r="D77" s="140"/>
      <c r="E77" s="140"/>
    </row>
    <row r="78" spans="1:5">
      <c r="A78" s="140"/>
      <c r="B78" s="140"/>
      <c r="C78" s="140"/>
      <c r="D78" s="140"/>
      <c r="E78" s="140"/>
    </row>
    <row r="313" spans="1:8">
      <c r="A313" s="140"/>
      <c r="B313" s="140"/>
      <c r="C313" s="140"/>
      <c r="D313" s="140"/>
      <c r="E313" s="140"/>
      <c r="F313" s="140"/>
      <c r="G313" s="140"/>
      <c r="H313" s="140"/>
    </row>
    <row r="314" spans="1:8">
      <c r="A314" s="140"/>
      <c r="B314" s="140"/>
      <c r="C314" s="140"/>
      <c r="D314" s="140"/>
      <c r="E314" s="140"/>
      <c r="F314" s="140"/>
      <c r="G314" s="140"/>
      <c r="H314" s="140"/>
    </row>
    <row r="315" spans="1:8">
      <c r="A315" s="140"/>
      <c r="B315" s="140"/>
      <c r="C315" s="140"/>
      <c r="D315" s="140"/>
      <c r="E315" s="140"/>
      <c r="F315" s="140"/>
      <c r="G315" s="140"/>
      <c r="H315" s="140"/>
    </row>
    <row r="316" spans="1:8">
      <c r="A316" s="140"/>
      <c r="B316" s="140"/>
      <c r="C316" s="140"/>
      <c r="D316" s="140"/>
      <c r="E316" s="140"/>
      <c r="F316" s="140"/>
      <c r="G316" s="140"/>
      <c r="H316" s="140"/>
    </row>
    <row r="317" spans="1:8">
      <c r="A317" s="140"/>
      <c r="B317" s="140"/>
      <c r="C317" s="140"/>
      <c r="D317" s="140"/>
      <c r="E317" s="140"/>
      <c r="F317" s="140"/>
      <c r="G317" s="140"/>
      <c r="H317" s="140"/>
    </row>
    <row r="318" spans="1:8">
      <c r="A318" s="140"/>
      <c r="B318" s="140"/>
      <c r="C318" s="140"/>
      <c r="D318" s="140"/>
      <c r="E318" s="140"/>
      <c r="F318" s="140"/>
      <c r="G318" s="140"/>
      <c r="H318" s="140"/>
    </row>
    <row r="319" spans="1:8">
      <c r="A319" s="140"/>
      <c r="B319" s="140"/>
      <c r="C319" s="140"/>
      <c r="D319" s="140"/>
      <c r="E319" s="140"/>
      <c r="F319" s="140"/>
      <c r="G319" s="140"/>
      <c r="H319" s="140"/>
    </row>
    <row r="320" spans="1:8">
      <c r="A320" s="140"/>
      <c r="B320" s="140"/>
      <c r="C320" s="140"/>
      <c r="D320" s="140"/>
      <c r="E320" s="140"/>
      <c r="F320" s="140"/>
      <c r="G320" s="140"/>
      <c r="H320" s="140"/>
    </row>
    <row r="321" spans="1:8">
      <c r="A321" s="140"/>
      <c r="B321" s="140"/>
      <c r="C321" s="140"/>
      <c r="D321" s="140"/>
      <c r="E321" s="140"/>
      <c r="F321" s="140"/>
      <c r="G321" s="140"/>
      <c r="H321" s="140"/>
    </row>
    <row r="322" spans="1:8">
      <c r="A322" s="140"/>
      <c r="B322" s="140"/>
      <c r="C322" s="140"/>
      <c r="D322" s="140"/>
      <c r="E322" s="140"/>
      <c r="F322" s="140"/>
      <c r="G322" s="140"/>
      <c r="H322" s="140"/>
    </row>
    <row r="323" spans="1:8">
      <c r="A323" s="140"/>
      <c r="B323" s="140"/>
      <c r="C323" s="140"/>
      <c r="D323" s="140"/>
      <c r="E323" s="140"/>
      <c r="F323" s="140"/>
      <c r="G323" s="140"/>
      <c r="H323" s="140"/>
    </row>
    <row r="324" spans="1:8">
      <c r="A324" s="140"/>
      <c r="B324" s="140"/>
      <c r="C324" s="140"/>
      <c r="D324" s="140"/>
      <c r="E324" s="140"/>
      <c r="F324" s="140"/>
      <c r="G324" s="140"/>
      <c r="H324" s="140"/>
    </row>
    <row r="325" spans="1:8">
      <c r="A325" s="140"/>
      <c r="B325" s="140"/>
      <c r="C325" s="140"/>
      <c r="D325" s="140"/>
      <c r="E325" s="140"/>
      <c r="F325" s="140"/>
      <c r="G325" s="140"/>
      <c r="H325" s="140"/>
    </row>
    <row r="326" spans="1:8">
      <c r="A326" s="140"/>
      <c r="B326" s="140"/>
      <c r="C326" s="140"/>
      <c r="D326" s="140"/>
      <c r="E326" s="140"/>
      <c r="F326" s="140"/>
      <c r="G326" s="140"/>
      <c r="H326" s="140"/>
    </row>
  </sheetData>
  <autoFilter ref="A1:M38">
    <sortState ref="A2:M38">
      <sortCondition ref="B1:B38"/>
    </sortState>
  </autoFilter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FFFF00"/>
  </sheetPr>
  <dimension ref="A1:V65"/>
  <sheetViews>
    <sheetView zoomScale="70" zoomScaleNormal="70" workbookViewId="0">
      <selection activeCell="J62" sqref="J62"/>
    </sheetView>
  </sheetViews>
  <sheetFormatPr baseColWidth="10" defaultColWidth="11.5546875" defaultRowHeight="14.4"/>
  <cols>
    <col min="1" max="1" width="83.6640625" style="137" customWidth="1"/>
    <col min="2" max="2" width="6.33203125" style="137" bestFit="1" customWidth="1"/>
    <col min="3" max="9" width="11.5546875" style="137"/>
    <col min="10" max="10" width="94.33203125" style="137" customWidth="1"/>
    <col min="11" max="11" width="11.5546875" style="137"/>
    <col min="12" max="12" width="51.44140625" style="159" customWidth="1"/>
    <col min="13" max="16" width="11.5546875" style="137"/>
    <col min="17" max="18" width="16.44140625" style="137" customWidth="1"/>
    <col min="19" max="16384" width="11.5546875" style="137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64" t="s">
        <v>244</v>
      </c>
      <c r="B2" s="140" t="s">
        <v>1946</v>
      </c>
      <c r="C2" s="140" t="s">
        <v>609</v>
      </c>
      <c r="D2" s="140" t="s">
        <v>426</v>
      </c>
      <c r="E2" s="140"/>
      <c r="F2" s="140"/>
      <c r="G2" s="140"/>
      <c r="H2" s="140">
        <f t="shared" ref="H2:H33" si="0">COUNTIF($J$2:$J$415,A2)</f>
        <v>3</v>
      </c>
      <c r="I2" s="81"/>
      <c r="J2" s="230" t="s">
        <v>2686</v>
      </c>
      <c r="L2" s="171"/>
      <c r="O2" s="137" t="s">
        <v>426</v>
      </c>
      <c r="Q2" s="137" t="s">
        <v>2607</v>
      </c>
      <c r="R2" s="137" t="s">
        <v>1451</v>
      </c>
    </row>
    <row r="3" spans="1:22">
      <c r="A3" s="140" t="s">
        <v>2605</v>
      </c>
      <c r="B3" s="140" t="s">
        <v>2684</v>
      </c>
      <c r="C3" s="140"/>
      <c r="D3" s="140" t="s">
        <v>426</v>
      </c>
      <c r="E3" s="140"/>
      <c r="F3" s="140"/>
      <c r="G3" s="140"/>
      <c r="H3" s="140">
        <f t="shared" si="0"/>
        <v>1</v>
      </c>
      <c r="I3" s="140"/>
      <c r="J3" s="149" t="s">
        <v>244</v>
      </c>
      <c r="K3" s="140" t="str">
        <f>+VLOOKUP(J3,$A$2:$B$388,2,FALSE)</f>
        <v>e0</v>
      </c>
      <c r="L3" s="180" t="str">
        <f>J3</f>
        <v>Total/NA</v>
      </c>
      <c r="O3" s="137" t="s">
        <v>426</v>
      </c>
      <c r="P3" s="137" t="s">
        <v>2407</v>
      </c>
    </row>
    <row r="4" spans="1:22">
      <c r="A4" s="140" t="s">
        <v>2606</v>
      </c>
      <c r="B4" s="140" t="s">
        <v>2685</v>
      </c>
      <c r="C4" s="140"/>
      <c r="D4" s="140" t="s">
        <v>426</v>
      </c>
      <c r="E4" s="140"/>
      <c r="F4" s="140"/>
      <c r="G4" s="140"/>
      <c r="H4" s="140">
        <f t="shared" si="0"/>
        <v>1</v>
      </c>
      <c r="I4" s="140"/>
      <c r="J4" s="46" t="s">
        <v>2605</v>
      </c>
      <c r="K4" s="140" t="str">
        <f>+VLOOKUP(J4,$A$2:$B$388,2,FALSE)</f>
        <v>e2900</v>
      </c>
      <c r="L4" s="180" t="str">
        <f>J4</f>
        <v>1- Référence au 1 de l'article L. 134-1 du CDA</v>
      </c>
      <c r="O4" s="137" t="s">
        <v>426</v>
      </c>
    </row>
    <row r="5" spans="1:22">
      <c r="A5" s="201" t="s">
        <v>5894</v>
      </c>
      <c r="B5" s="201" t="s">
        <v>5806</v>
      </c>
      <c r="C5" s="201"/>
      <c r="D5" s="201" t="s">
        <v>5382</v>
      </c>
      <c r="E5" s="201"/>
      <c r="F5" s="201"/>
      <c r="G5" s="201"/>
      <c r="H5" s="201">
        <f t="shared" si="0"/>
        <v>1</v>
      </c>
      <c r="I5" s="140"/>
      <c r="J5" s="46" t="s">
        <v>2606</v>
      </c>
      <c r="K5" s="140" t="str">
        <f>+VLOOKUP(J5,$A$2:$B$388,2,FALSE)</f>
        <v>e2901</v>
      </c>
      <c r="L5" s="180" t="str">
        <f>J5</f>
        <v>2- Référence au 2 de l'article L. 134-1 du CDA</v>
      </c>
      <c r="O5" s="137" t="s">
        <v>426</v>
      </c>
    </row>
    <row r="6" spans="1:22">
      <c r="A6" s="201" t="s">
        <v>5887</v>
      </c>
      <c r="B6" s="201" t="s">
        <v>5807</v>
      </c>
      <c r="C6" s="201"/>
      <c r="D6" s="201" t="s">
        <v>5382</v>
      </c>
      <c r="E6" s="201"/>
      <c r="F6" s="201"/>
      <c r="G6" s="201"/>
      <c r="H6" s="201">
        <f t="shared" si="0"/>
        <v>1</v>
      </c>
      <c r="I6" s="140"/>
      <c r="J6" s="320" t="s">
        <v>5731</v>
      </c>
      <c r="K6" s="39"/>
      <c r="O6" s="290" t="s">
        <v>5382</v>
      </c>
      <c r="R6" s="137" t="s">
        <v>5725</v>
      </c>
    </row>
    <row r="7" spans="1:22">
      <c r="A7" s="201" t="s">
        <v>5888</v>
      </c>
      <c r="B7" s="201" t="s">
        <v>5808</v>
      </c>
      <c r="C7" s="201"/>
      <c r="D7" s="201" t="s">
        <v>5382</v>
      </c>
      <c r="E7" s="201"/>
      <c r="F7" s="201"/>
      <c r="G7" s="201"/>
      <c r="H7" s="201">
        <f t="shared" si="0"/>
        <v>1</v>
      </c>
      <c r="J7" s="149" t="s">
        <v>244</v>
      </c>
      <c r="K7" s="290" t="str">
        <f t="shared" ref="K7:K38" si="1">+VLOOKUP(J7,$A$2:$B$388,2,FALSE)</f>
        <v>e0</v>
      </c>
      <c r="L7" s="180" t="str">
        <f>J7</f>
        <v>Total/NA</v>
      </c>
      <c r="O7" s="290" t="s">
        <v>426</v>
      </c>
      <c r="P7" s="137" t="s">
        <v>2407</v>
      </c>
    </row>
    <row r="8" spans="1:22">
      <c r="A8" s="201" t="s">
        <v>5889</v>
      </c>
      <c r="B8" s="201" t="s">
        <v>5809</v>
      </c>
      <c r="C8" s="201"/>
      <c r="D8" s="201" t="s">
        <v>5382</v>
      </c>
      <c r="E8" s="201"/>
      <c r="F8" s="201"/>
      <c r="G8" s="201"/>
      <c r="H8" s="201">
        <f t="shared" si="0"/>
        <v>1</v>
      </c>
      <c r="J8" s="127" t="s">
        <v>5894</v>
      </c>
      <c r="K8" s="290" t="str">
        <f t="shared" si="1"/>
        <v>f2000</v>
      </c>
      <c r="L8" s="180" t="str">
        <f t="shared" ref="L8:L59" si="2">J8</f>
        <v>Provision globale de gestion, données communes</v>
      </c>
      <c r="O8" s="290" t="s">
        <v>5382</v>
      </c>
    </row>
    <row r="9" spans="1:22">
      <c r="A9" s="201" t="s">
        <v>5681</v>
      </c>
      <c r="B9" s="201" t="s">
        <v>5810</v>
      </c>
      <c r="C9" s="201"/>
      <c r="D9" s="201" t="s">
        <v>5382</v>
      </c>
      <c r="E9" s="201"/>
      <c r="F9" s="201"/>
      <c r="G9" s="201"/>
      <c r="H9" s="201">
        <f t="shared" si="0"/>
        <v>1</v>
      </c>
      <c r="J9" s="46" t="s">
        <v>5887</v>
      </c>
      <c r="K9" s="290" t="str">
        <f t="shared" si="1"/>
        <v>f2001</v>
      </c>
      <c r="L9" s="180" t="str">
        <f t="shared" si="2"/>
        <v>Groupe homogène de contrats 1 (valeur de la provision de gestion la plus importante)</v>
      </c>
      <c r="O9" s="290" t="s">
        <v>5382</v>
      </c>
    </row>
    <row r="10" spans="1:22">
      <c r="A10" s="201" t="s">
        <v>5682</v>
      </c>
      <c r="B10" s="201" t="s">
        <v>5811</v>
      </c>
      <c r="C10" s="201"/>
      <c r="D10" s="201" t="s">
        <v>5382</v>
      </c>
      <c r="E10" s="201"/>
      <c r="F10" s="201"/>
      <c r="G10" s="201"/>
      <c r="H10" s="201">
        <f t="shared" si="0"/>
        <v>1</v>
      </c>
      <c r="J10" s="46" t="s">
        <v>5888</v>
      </c>
      <c r="K10" s="290" t="str">
        <f t="shared" si="1"/>
        <v>f2002</v>
      </c>
      <c r="L10" s="180" t="str">
        <f t="shared" si="2"/>
        <v>Groupe homogène de contrats 2 (deuxième valeur de la provision de gestion la plus importante)</v>
      </c>
      <c r="O10" s="290" t="s">
        <v>5382</v>
      </c>
    </row>
    <row r="11" spans="1:22">
      <c r="A11" s="201" t="s">
        <v>5683</v>
      </c>
      <c r="B11" s="201" t="s">
        <v>5812</v>
      </c>
      <c r="C11" s="201"/>
      <c r="D11" s="201" t="s">
        <v>5382</v>
      </c>
      <c r="E11" s="201"/>
      <c r="F11" s="201"/>
      <c r="G11" s="201"/>
      <c r="H11" s="201">
        <f t="shared" si="0"/>
        <v>1</v>
      </c>
      <c r="J11" s="46" t="s">
        <v>5889</v>
      </c>
      <c r="K11" s="290" t="str">
        <f t="shared" si="1"/>
        <v>f2003</v>
      </c>
      <c r="L11" s="180" t="str">
        <f t="shared" si="2"/>
        <v>Groupe homogène de contrats 3 (troisième valeur de la provision de gestion la plus importante)</v>
      </c>
      <c r="O11" s="290" t="s">
        <v>5382</v>
      </c>
    </row>
    <row r="12" spans="1:22">
      <c r="A12" s="201" t="s">
        <v>5684</v>
      </c>
      <c r="B12" s="201" t="s">
        <v>5813</v>
      </c>
      <c r="C12" s="201"/>
      <c r="D12" s="201" t="s">
        <v>5382</v>
      </c>
      <c r="E12" s="201"/>
      <c r="F12" s="201"/>
      <c r="G12" s="201"/>
      <c r="H12" s="201">
        <f t="shared" si="0"/>
        <v>1</v>
      </c>
      <c r="J12" s="46" t="s">
        <v>5681</v>
      </c>
      <c r="K12" s="290" t="str">
        <f t="shared" si="1"/>
        <v>f2004</v>
      </c>
      <c r="L12" s="180" t="str">
        <f t="shared" si="2"/>
        <v>Groupe homogène de contrats 4</v>
      </c>
      <c r="O12" s="290" t="s">
        <v>5382</v>
      </c>
    </row>
    <row r="13" spans="1:22">
      <c r="A13" s="201" t="s">
        <v>5685</v>
      </c>
      <c r="B13" s="201" t="s">
        <v>5814</v>
      </c>
      <c r="C13" s="201"/>
      <c r="D13" s="201" t="s">
        <v>5382</v>
      </c>
      <c r="E13" s="201"/>
      <c r="F13" s="201"/>
      <c r="G13" s="201"/>
      <c r="H13" s="201">
        <f t="shared" si="0"/>
        <v>1</v>
      </c>
      <c r="J13" s="46" t="s">
        <v>5682</v>
      </c>
      <c r="K13" s="290" t="str">
        <f t="shared" si="1"/>
        <v>f2005</v>
      </c>
      <c r="L13" s="180" t="str">
        <f t="shared" si="2"/>
        <v>Groupe homogène de contrats 5</v>
      </c>
      <c r="O13" s="290" t="s">
        <v>5382</v>
      </c>
    </row>
    <row r="14" spans="1:22">
      <c r="A14" s="201" t="s">
        <v>5686</v>
      </c>
      <c r="B14" s="201" t="s">
        <v>5815</v>
      </c>
      <c r="C14" s="201"/>
      <c r="D14" s="201" t="s">
        <v>5382</v>
      </c>
      <c r="E14" s="201"/>
      <c r="F14" s="201"/>
      <c r="G14" s="201"/>
      <c r="H14" s="201">
        <f t="shared" si="0"/>
        <v>1</v>
      </c>
      <c r="J14" s="46" t="s">
        <v>5683</v>
      </c>
      <c r="K14" s="290" t="str">
        <f t="shared" si="1"/>
        <v>f2006</v>
      </c>
      <c r="L14" s="180" t="str">
        <f t="shared" si="2"/>
        <v>Groupe homogène de contrats 6</v>
      </c>
      <c r="O14" s="290" t="s">
        <v>5382</v>
      </c>
    </row>
    <row r="15" spans="1:22">
      <c r="A15" s="201" t="s">
        <v>5687</v>
      </c>
      <c r="B15" s="201" t="s">
        <v>5816</v>
      </c>
      <c r="C15" s="201"/>
      <c r="D15" s="201" t="s">
        <v>5382</v>
      </c>
      <c r="E15" s="201"/>
      <c r="F15" s="201"/>
      <c r="G15" s="201"/>
      <c r="H15" s="201">
        <f t="shared" si="0"/>
        <v>1</v>
      </c>
      <c r="J15" s="46" t="s">
        <v>5684</v>
      </c>
      <c r="K15" s="290" t="str">
        <f t="shared" si="1"/>
        <v>f2007</v>
      </c>
      <c r="L15" s="180" t="str">
        <f t="shared" si="2"/>
        <v>Groupe homogène de contrats 7</v>
      </c>
      <c r="O15" s="290" t="s">
        <v>5382</v>
      </c>
    </row>
    <row r="16" spans="1:22">
      <c r="A16" s="201" t="s">
        <v>5688</v>
      </c>
      <c r="B16" s="201" t="s">
        <v>5817</v>
      </c>
      <c r="C16" s="201"/>
      <c r="D16" s="201" t="s">
        <v>5382</v>
      </c>
      <c r="E16" s="201"/>
      <c r="F16" s="201"/>
      <c r="G16" s="201"/>
      <c r="H16" s="201">
        <f t="shared" si="0"/>
        <v>1</v>
      </c>
      <c r="J16" s="46" t="s">
        <v>5685</v>
      </c>
      <c r="K16" s="290" t="str">
        <f t="shared" si="1"/>
        <v>f2008</v>
      </c>
      <c r="L16" s="180" t="str">
        <f t="shared" si="2"/>
        <v>Groupe homogène de contrats 8</v>
      </c>
      <c r="O16" s="290" t="s">
        <v>5382</v>
      </c>
    </row>
    <row r="17" spans="1:15">
      <c r="A17" s="201" t="s">
        <v>5689</v>
      </c>
      <c r="B17" s="201" t="s">
        <v>5818</v>
      </c>
      <c r="C17" s="201"/>
      <c r="D17" s="201" t="s">
        <v>5382</v>
      </c>
      <c r="E17" s="201"/>
      <c r="F17" s="201"/>
      <c r="G17" s="201"/>
      <c r="H17" s="201">
        <f t="shared" si="0"/>
        <v>1</v>
      </c>
      <c r="J17" s="46" t="s">
        <v>5686</v>
      </c>
      <c r="K17" s="290" t="str">
        <f t="shared" si="1"/>
        <v>f2009</v>
      </c>
      <c r="L17" s="180" t="str">
        <f t="shared" si="2"/>
        <v>Groupe homogène de contrats 9</v>
      </c>
      <c r="O17" s="290" t="s">
        <v>5382</v>
      </c>
    </row>
    <row r="18" spans="1:15">
      <c r="A18" s="201" t="s">
        <v>5690</v>
      </c>
      <c r="B18" s="201" t="s">
        <v>5819</v>
      </c>
      <c r="C18" s="201"/>
      <c r="D18" s="201" t="s">
        <v>5382</v>
      </c>
      <c r="E18" s="201"/>
      <c r="F18" s="201"/>
      <c r="G18" s="201"/>
      <c r="H18" s="201">
        <f t="shared" si="0"/>
        <v>1</v>
      </c>
      <c r="J18" s="46" t="s">
        <v>5687</v>
      </c>
      <c r="K18" s="290" t="str">
        <f t="shared" si="1"/>
        <v>f2010</v>
      </c>
      <c r="L18" s="180" t="str">
        <f t="shared" si="2"/>
        <v>Groupe homogène de contrats 10</v>
      </c>
      <c r="O18" s="290" t="s">
        <v>5382</v>
      </c>
    </row>
    <row r="19" spans="1:15">
      <c r="A19" s="201" t="s">
        <v>5691</v>
      </c>
      <c r="B19" s="201" t="s">
        <v>5820</v>
      </c>
      <c r="C19" s="201"/>
      <c r="D19" s="201" t="s">
        <v>5382</v>
      </c>
      <c r="E19" s="201"/>
      <c r="F19" s="201"/>
      <c r="G19" s="201"/>
      <c r="H19" s="201">
        <f t="shared" si="0"/>
        <v>1</v>
      </c>
      <c r="J19" s="46" t="s">
        <v>5688</v>
      </c>
      <c r="K19" s="290" t="str">
        <f t="shared" si="1"/>
        <v>f2011</v>
      </c>
      <c r="L19" s="180" t="str">
        <f t="shared" si="2"/>
        <v>Groupe homogène de contrats 11</v>
      </c>
      <c r="O19" s="290" t="s">
        <v>5382</v>
      </c>
    </row>
    <row r="20" spans="1:15">
      <c r="A20" s="201" t="s">
        <v>5692</v>
      </c>
      <c r="B20" s="201" t="s">
        <v>5821</v>
      </c>
      <c r="C20" s="201"/>
      <c r="D20" s="201" t="s">
        <v>5382</v>
      </c>
      <c r="E20" s="201"/>
      <c r="F20" s="201"/>
      <c r="G20" s="201"/>
      <c r="H20" s="201">
        <f t="shared" si="0"/>
        <v>1</v>
      </c>
      <c r="J20" s="46" t="s">
        <v>5689</v>
      </c>
      <c r="K20" s="290" t="str">
        <f t="shared" si="1"/>
        <v>f2012</v>
      </c>
      <c r="L20" s="180" t="str">
        <f t="shared" si="2"/>
        <v>Groupe homogène de contrats 12</v>
      </c>
      <c r="O20" s="290" t="s">
        <v>5382</v>
      </c>
    </row>
    <row r="21" spans="1:15">
      <c r="A21" s="201" t="s">
        <v>5693</v>
      </c>
      <c r="B21" s="201" t="s">
        <v>5822</v>
      </c>
      <c r="C21" s="201"/>
      <c r="D21" s="201" t="s">
        <v>5382</v>
      </c>
      <c r="E21" s="201"/>
      <c r="F21" s="201"/>
      <c r="G21" s="201"/>
      <c r="H21" s="201">
        <f t="shared" si="0"/>
        <v>1</v>
      </c>
      <c r="J21" s="46" t="s">
        <v>5690</v>
      </c>
      <c r="K21" s="290" t="str">
        <f t="shared" si="1"/>
        <v>f2013</v>
      </c>
      <c r="L21" s="180" t="str">
        <f t="shared" si="2"/>
        <v>Groupe homogène de contrats 13</v>
      </c>
      <c r="O21" s="290" t="s">
        <v>5382</v>
      </c>
    </row>
    <row r="22" spans="1:15">
      <c r="A22" s="201" t="s">
        <v>5694</v>
      </c>
      <c r="B22" s="201" t="s">
        <v>5823</v>
      </c>
      <c r="C22" s="201"/>
      <c r="D22" s="201" t="s">
        <v>5382</v>
      </c>
      <c r="E22" s="201"/>
      <c r="F22" s="201"/>
      <c r="G22" s="201"/>
      <c r="H22" s="201">
        <f t="shared" si="0"/>
        <v>1</v>
      </c>
      <c r="J22" s="46" t="s">
        <v>5691</v>
      </c>
      <c r="K22" s="290" t="str">
        <f t="shared" si="1"/>
        <v>f2014</v>
      </c>
      <c r="L22" s="180" t="str">
        <f t="shared" si="2"/>
        <v>Groupe homogène de contrats 14</v>
      </c>
      <c r="O22" s="290" t="s">
        <v>5382</v>
      </c>
    </row>
    <row r="23" spans="1:15">
      <c r="A23" s="201" t="s">
        <v>5695</v>
      </c>
      <c r="B23" s="201" t="s">
        <v>5824</v>
      </c>
      <c r="C23" s="201"/>
      <c r="D23" s="201" t="s">
        <v>5382</v>
      </c>
      <c r="E23" s="201"/>
      <c r="F23" s="201"/>
      <c r="G23" s="201"/>
      <c r="H23" s="201">
        <f t="shared" si="0"/>
        <v>1</v>
      </c>
      <c r="J23" s="46" t="s">
        <v>5692</v>
      </c>
      <c r="K23" s="290" t="str">
        <f t="shared" si="1"/>
        <v>f2015</v>
      </c>
      <c r="L23" s="180" t="str">
        <f t="shared" si="2"/>
        <v>Groupe homogène de contrats 15</v>
      </c>
      <c r="O23" s="290" t="s">
        <v>5382</v>
      </c>
    </row>
    <row r="24" spans="1:15">
      <c r="A24" s="201" t="s">
        <v>5696</v>
      </c>
      <c r="B24" s="201" t="s">
        <v>5825</v>
      </c>
      <c r="C24" s="201"/>
      <c r="D24" s="201" t="s">
        <v>5382</v>
      </c>
      <c r="E24" s="201"/>
      <c r="F24" s="201"/>
      <c r="G24" s="201"/>
      <c r="H24" s="201">
        <f t="shared" si="0"/>
        <v>1</v>
      </c>
      <c r="J24" s="46" t="s">
        <v>5693</v>
      </c>
      <c r="K24" s="290" t="str">
        <f t="shared" si="1"/>
        <v>f2016</v>
      </c>
      <c r="L24" s="180" t="str">
        <f t="shared" si="2"/>
        <v>Groupe homogène de contrats 16</v>
      </c>
      <c r="O24" s="290" t="s">
        <v>5382</v>
      </c>
    </row>
    <row r="25" spans="1:15">
      <c r="A25" s="201" t="s">
        <v>5697</v>
      </c>
      <c r="B25" s="201" t="s">
        <v>5826</v>
      </c>
      <c r="C25" s="201"/>
      <c r="D25" s="201" t="s">
        <v>5382</v>
      </c>
      <c r="E25" s="201"/>
      <c r="F25" s="201"/>
      <c r="G25" s="201"/>
      <c r="H25" s="201">
        <f t="shared" si="0"/>
        <v>1</v>
      </c>
      <c r="J25" s="46" t="s">
        <v>5694</v>
      </c>
      <c r="K25" s="290" t="str">
        <f t="shared" si="1"/>
        <v>f2017</v>
      </c>
      <c r="L25" s="180" t="str">
        <f t="shared" si="2"/>
        <v>Groupe homogène de contrats 17</v>
      </c>
      <c r="O25" s="290" t="s">
        <v>5382</v>
      </c>
    </row>
    <row r="26" spans="1:15">
      <c r="A26" s="201" t="s">
        <v>5698</v>
      </c>
      <c r="B26" s="201" t="s">
        <v>5827</v>
      </c>
      <c r="C26" s="201"/>
      <c r="D26" s="201" t="s">
        <v>5382</v>
      </c>
      <c r="E26" s="201"/>
      <c r="F26" s="201"/>
      <c r="G26" s="201"/>
      <c r="H26" s="201">
        <f t="shared" si="0"/>
        <v>1</v>
      </c>
      <c r="J26" s="46" t="s">
        <v>5695</v>
      </c>
      <c r="K26" s="290" t="str">
        <f t="shared" si="1"/>
        <v>f2018</v>
      </c>
      <c r="L26" s="180" t="str">
        <f t="shared" si="2"/>
        <v>Groupe homogène de contrats 18</v>
      </c>
      <c r="O26" s="290" t="s">
        <v>5382</v>
      </c>
    </row>
    <row r="27" spans="1:15">
      <c r="A27" s="201" t="s">
        <v>5699</v>
      </c>
      <c r="B27" s="201" t="s">
        <v>5828</v>
      </c>
      <c r="C27" s="201"/>
      <c r="D27" s="201" t="s">
        <v>5382</v>
      </c>
      <c r="E27" s="201"/>
      <c r="F27" s="201"/>
      <c r="G27" s="201"/>
      <c r="H27" s="201">
        <f t="shared" si="0"/>
        <v>1</v>
      </c>
      <c r="J27" s="46" t="s">
        <v>5696</v>
      </c>
      <c r="K27" s="290" t="str">
        <f t="shared" si="1"/>
        <v>f2019</v>
      </c>
      <c r="L27" s="180" t="str">
        <f t="shared" si="2"/>
        <v>Groupe homogène de contrats 19</v>
      </c>
      <c r="O27" s="290" t="s">
        <v>5382</v>
      </c>
    </row>
    <row r="28" spans="1:15">
      <c r="A28" s="201" t="s">
        <v>5700</v>
      </c>
      <c r="B28" s="201" t="s">
        <v>5829</v>
      </c>
      <c r="C28" s="201"/>
      <c r="D28" s="201" t="s">
        <v>5382</v>
      </c>
      <c r="E28" s="201"/>
      <c r="F28" s="201"/>
      <c r="G28" s="201"/>
      <c r="H28" s="201">
        <f t="shared" si="0"/>
        <v>1</v>
      </c>
      <c r="J28" s="46" t="s">
        <v>5697</v>
      </c>
      <c r="K28" s="290" t="str">
        <f t="shared" si="1"/>
        <v>f2020</v>
      </c>
      <c r="L28" s="180" t="str">
        <f t="shared" si="2"/>
        <v>Groupe homogène de contrats 20</v>
      </c>
      <c r="O28" s="290" t="s">
        <v>5382</v>
      </c>
    </row>
    <row r="29" spans="1:15">
      <c r="A29" s="201" t="s">
        <v>5701</v>
      </c>
      <c r="B29" s="201" t="s">
        <v>5830</v>
      </c>
      <c r="C29" s="201"/>
      <c r="D29" s="201" t="s">
        <v>5382</v>
      </c>
      <c r="E29" s="201"/>
      <c r="F29" s="201"/>
      <c r="G29" s="201"/>
      <c r="H29" s="201">
        <f t="shared" si="0"/>
        <v>1</v>
      </c>
      <c r="J29" s="46" t="s">
        <v>5698</v>
      </c>
      <c r="K29" s="290" t="str">
        <f t="shared" si="1"/>
        <v>f2021</v>
      </c>
      <c r="L29" s="180" t="str">
        <f t="shared" si="2"/>
        <v>Groupe homogène de contrats 21</v>
      </c>
      <c r="O29" s="290" t="s">
        <v>5382</v>
      </c>
    </row>
    <row r="30" spans="1:15">
      <c r="A30" s="201" t="s">
        <v>5702</v>
      </c>
      <c r="B30" s="201" t="s">
        <v>5831</v>
      </c>
      <c r="C30" s="201"/>
      <c r="D30" s="201" t="s">
        <v>5382</v>
      </c>
      <c r="E30" s="201"/>
      <c r="F30" s="201"/>
      <c r="G30" s="201"/>
      <c r="H30" s="201">
        <f t="shared" si="0"/>
        <v>1</v>
      </c>
      <c r="J30" s="46" t="s">
        <v>5699</v>
      </c>
      <c r="K30" s="290" t="str">
        <f t="shared" si="1"/>
        <v>f2022</v>
      </c>
      <c r="L30" s="180" t="str">
        <f t="shared" si="2"/>
        <v>Groupe homogène de contrats 22</v>
      </c>
      <c r="O30" s="290" t="s">
        <v>5382</v>
      </c>
    </row>
    <row r="31" spans="1:15">
      <c r="A31" s="201" t="s">
        <v>5703</v>
      </c>
      <c r="B31" s="201" t="s">
        <v>5832</v>
      </c>
      <c r="C31" s="201"/>
      <c r="D31" s="201" t="s">
        <v>5382</v>
      </c>
      <c r="E31" s="201"/>
      <c r="F31" s="201"/>
      <c r="G31" s="201"/>
      <c r="H31" s="201">
        <f t="shared" si="0"/>
        <v>1</v>
      </c>
      <c r="J31" s="46" t="s">
        <v>5700</v>
      </c>
      <c r="K31" s="290" t="str">
        <f t="shared" si="1"/>
        <v>f2023</v>
      </c>
      <c r="L31" s="180" t="str">
        <f t="shared" si="2"/>
        <v>Groupe homogène de contrats 23</v>
      </c>
      <c r="O31" s="290" t="s">
        <v>5382</v>
      </c>
    </row>
    <row r="32" spans="1:15">
      <c r="A32" s="201" t="s">
        <v>5704</v>
      </c>
      <c r="B32" s="201" t="s">
        <v>5833</v>
      </c>
      <c r="C32" s="201"/>
      <c r="D32" s="201" t="s">
        <v>5382</v>
      </c>
      <c r="E32" s="201"/>
      <c r="F32" s="201"/>
      <c r="G32" s="201"/>
      <c r="H32" s="201">
        <f t="shared" si="0"/>
        <v>1</v>
      </c>
      <c r="J32" s="46" t="s">
        <v>5701</v>
      </c>
      <c r="K32" s="290" t="str">
        <f t="shared" si="1"/>
        <v>f2024</v>
      </c>
      <c r="L32" s="180" t="str">
        <f t="shared" si="2"/>
        <v>Groupe homogène de contrats 24</v>
      </c>
      <c r="O32" s="290" t="s">
        <v>5382</v>
      </c>
    </row>
    <row r="33" spans="1:15">
      <c r="A33" s="201" t="s">
        <v>5705</v>
      </c>
      <c r="B33" s="201" t="s">
        <v>5834</v>
      </c>
      <c r="C33" s="201"/>
      <c r="D33" s="201" t="s">
        <v>5382</v>
      </c>
      <c r="E33" s="201"/>
      <c r="F33" s="201"/>
      <c r="G33" s="201"/>
      <c r="H33" s="201">
        <f t="shared" si="0"/>
        <v>1</v>
      </c>
      <c r="J33" s="46" t="s">
        <v>5702</v>
      </c>
      <c r="K33" s="290" t="str">
        <f t="shared" si="1"/>
        <v>f2025</v>
      </c>
      <c r="L33" s="180" t="str">
        <f t="shared" si="2"/>
        <v>Groupe homogène de contrats 25</v>
      </c>
      <c r="O33" s="290" t="s">
        <v>5382</v>
      </c>
    </row>
    <row r="34" spans="1:15">
      <c r="A34" s="201" t="s">
        <v>5706</v>
      </c>
      <c r="B34" s="201" t="s">
        <v>5835</v>
      </c>
      <c r="C34" s="201"/>
      <c r="D34" s="201" t="s">
        <v>5382</v>
      </c>
      <c r="E34" s="201"/>
      <c r="F34" s="201"/>
      <c r="G34" s="201"/>
      <c r="H34" s="201">
        <f t="shared" ref="H34:H61" si="3">COUNTIF($J$2:$J$415,A34)</f>
        <v>1</v>
      </c>
      <c r="J34" s="46" t="s">
        <v>5703</v>
      </c>
      <c r="K34" s="290" t="str">
        <f t="shared" si="1"/>
        <v>f2026</v>
      </c>
      <c r="L34" s="180" t="str">
        <f t="shared" si="2"/>
        <v>Groupe homogène de contrats 26</v>
      </c>
      <c r="O34" s="290" t="s">
        <v>5382</v>
      </c>
    </row>
    <row r="35" spans="1:15">
      <c r="A35" s="201" t="s">
        <v>5707</v>
      </c>
      <c r="B35" s="201" t="s">
        <v>5836</v>
      </c>
      <c r="C35" s="201"/>
      <c r="D35" s="201" t="s">
        <v>5382</v>
      </c>
      <c r="E35" s="201"/>
      <c r="F35" s="201"/>
      <c r="G35" s="201"/>
      <c r="H35" s="201">
        <f t="shared" si="3"/>
        <v>1</v>
      </c>
      <c r="J35" s="46" t="s">
        <v>5704</v>
      </c>
      <c r="K35" s="290" t="str">
        <f t="shared" si="1"/>
        <v>f2027</v>
      </c>
      <c r="L35" s="180" t="str">
        <f t="shared" si="2"/>
        <v>Groupe homogène de contrats 27</v>
      </c>
      <c r="O35" s="290" t="s">
        <v>5382</v>
      </c>
    </row>
    <row r="36" spans="1:15">
      <c r="A36" s="201" t="s">
        <v>5708</v>
      </c>
      <c r="B36" s="201" t="s">
        <v>5837</v>
      </c>
      <c r="C36" s="201"/>
      <c r="D36" s="201" t="s">
        <v>5382</v>
      </c>
      <c r="E36" s="201"/>
      <c r="F36" s="201"/>
      <c r="G36" s="201"/>
      <c r="H36" s="201">
        <f t="shared" si="3"/>
        <v>1</v>
      </c>
      <c r="J36" s="46" t="s">
        <v>5705</v>
      </c>
      <c r="K36" s="290" t="str">
        <f t="shared" si="1"/>
        <v>f2028</v>
      </c>
      <c r="L36" s="180" t="str">
        <f t="shared" si="2"/>
        <v>Groupe homogène de contrats 28</v>
      </c>
      <c r="O36" s="290" t="s">
        <v>5382</v>
      </c>
    </row>
    <row r="37" spans="1:15">
      <c r="A37" s="201" t="s">
        <v>5709</v>
      </c>
      <c r="B37" s="201" t="s">
        <v>5838</v>
      </c>
      <c r="C37" s="201"/>
      <c r="D37" s="201" t="s">
        <v>5382</v>
      </c>
      <c r="E37" s="201"/>
      <c r="F37" s="201"/>
      <c r="G37" s="201"/>
      <c r="H37" s="201">
        <f t="shared" si="3"/>
        <v>1</v>
      </c>
      <c r="J37" s="46" t="s">
        <v>5706</v>
      </c>
      <c r="K37" s="290" t="str">
        <f t="shared" si="1"/>
        <v>f2029</v>
      </c>
      <c r="L37" s="180" t="str">
        <f t="shared" si="2"/>
        <v>Groupe homogène de contrats 29</v>
      </c>
      <c r="O37" s="290" t="s">
        <v>5382</v>
      </c>
    </row>
    <row r="38" spans="1:15">
      <c r="A38" s="201" t="s">
        <v>5710</v>
      </c>
      <c r="B38" s="201" t="s">
        <v>5839</v>
      </c>
      <c r="C38" s="201"/>
      <c r="D38" s="201" t="s">
        <v>5382</v>
      </c>
      <c r="E38" s="201"/>
      <c r="F38" s="201"/>
      <c r="G38" s="201"/>
      <c r="H38" s="201">
        <f t="shared" si="3"/>
        <v>1</v>
      </c>
      <c r="J38" s="46" t="s">
        <v>5707</v>
      </c>
      <c r="K38" s="290" t="str">
        <f t="shared" si="1"/>
        <v>f2030</v>
      </c>
      <c r="L38" s="180" t="str">
        <f t="shared" si="2"/>
        <v>Groupe homogène de contrats 30</v>
      </c>
      <c r="O38" s="290" t="s">
        <v>5382</v>
      </c>
    </row>
    <row r="39" spans="1:15">
      <c r="A39" s="201" t="s">
        <v>5711</v>
      </c>
      <c r="B39" s="201" t="s">
        <v>5840</v>
      </c>
      <c r="C39" s="201"/>
      <c r="D39" s="201" t="s">
        <v>5382</v>
      </c>
      <c r="E39" s="201"/>
      <c r="F39" s="201"/>
      <c r="G39" s="201"/>
      <c r="H39" s="201">
        <f t="shared" si="3"/>
        <v>1</v>
      </c>
      <c r="J39" s="46" t="s">
        <v>5708</v>
      </c>
      <c r="K39" s="290" t="str">
        <f t="shared" ref="K39:K60" si="4">+VLOOKUP(J39,$A$2:$B$388,2,FALSE)</f>
        <v>f2031</v>
      </c>
      <c r="L39" s="180" t="str">
        <f t="shared" si="2"/>
        <v>Groupe homogène de contrats 31</v>
      </c>
      <c r="O39" s="290" t="s">
        <v>5382</v>
      </c>
    </row>
    <row r="40" spans="1:15">
      <c r="A40" s="201" t="s">
        <v>5712</v>
      </c>
      <c r="B40" s="201" t="s">
        <v>5841</v>
      </c>
      <c r="C40" s="201"/>
      <c r="D40" s="201" t="s">
        <v>5382</v>
      </c>
      <c r="E40" s="201"/>
      <c r="F40" s="201"/>
      <c r="G40" s="201"/>
      <c r="H40" s="201">
        <f t="shared" si="3"/>
        <v>1</v>
      </c>
      <c r="J40" s="46" t="s">
        <v>5709</v>
      </c>
      <c r="K40" s="290" t="str">
        <f t="shared" si="4"/>
        <v>f2032</v>
      </c>
      <c r="L40" s="180" t="str">
        <f t="shared" si="2"/>
        <v>Groupe homogène de contrats 32</v>
      </c>
      <c r="O40" s="290" t="s">
        <v>5382</v>
      </c>
    </row>
    <row r="41" spans="1:15">
      <c r="A41" s="201" t="s">
        <v>5713</v>
      </c>
      <c r="B41" s="201" t="s">
        <v>5842</v>
      </c>
      <c r="C41" s="201"/>
      <c r="D41" s="201" t="s">
        <v>5382</v>
      </c>
      <c r="E41" s="201"/>
      <c r="F41" s="201"/>
      <c r="G41" s="201"/>
      <c r="H41" s="201">
        <f t="shared" si="3"/>
        <v>1</v>
      </c>
      <c r="J41" s="46" t="s">
        <v>5710</v>
      </c>
      <c r="K41" s="290" t="str">
        <f t="shared" si="4"/>
        <v>f2033</v>
      </c>
      <c r="L41" s="180" t="str">
        <f t="shared" si="2"/>
        <v>Groupe homogène de contrats 33</v>
      </c>
      <c r="O41" s="290" t="s">
        <v>5382</v>
      </c>
    </row>
    <row r="42" spans="1:15">
      <c r="A42" s="201" t="s">
        <v>5714</v>
      </c>
      <c r="B42" s="201" t="s">
        <v>5843</v>
      </c>
      <c r="C42" s="201"/>
      <c r="D42" s="201" t="s">
        <v>5382</v>
      </c>
      <c r="E42" s="201"/>
      <c r="F42" s="201"/>
      <c r="G42" s="201"/>
      <c r="H42" s="201">
        <f t="shared" si="3"/>
        <v>1</v>
      </c>
      <c r="J42" s="46" t="s">
        <v>5711</v>
      </c>
      <c r="K42" s="290" t="str">
        <f t="shared" si="4"/>
        <v>f2034</v>
      </c>
      <c r="L42" s="180" t="str">
        <f t="shared" si="2"/>
        <v>Groupe homogène de contrats 34</v>
      </c>
      <c r="O42" s="290" t="s">
        <v>5382</v>
      </c>
    </row>
    <row r="43" spans="1:15">
      <c r="A43" s="201" t="s">
        <v>5715</v>
      </c>
      <c r="B43" s="201" t="s">
        <v>5844</v>
      </c>
      <c r="C43" s="201"/>
      <c r="D43" s="201" t="s">
        <v>5382</v>
      </c>
      <c r="E43" s="201"/>
      <c r="F43" s="201"/>
      <c r="G43" s="201"/>
      <c r="H43" s="201">
        <f t="shared" si="3"/>
        <v>1</v>
      </c>
      <c r="J43" s="46" t="s">
        <v>5712</v>
      </c>
      <c r="K43" s="290" t="str">
        <f t="shared" si="4"/>
        <v>f2035</v>
      </c>
      <c r="L43" s="180" t="str">
        <f t="shared" si="2"/>
        <v>Groupe homogène de contrats 35</v>
      </c>
      <c r="O43" s="290" t="s">
        <v>5382</v>
      </c>
    </row>
    <row r="44" spans="1:15">
      <c r="A44" s="201" t="s">
        <v>5716</v>
      </c>
      <c r="B44" s="201" t="s">
        <v>5845</v>
      </c>
      <c r="C44" s="201"/>
      <c r="D44" s="201" t="s">
        <v>5382</v>
      </c>
      <c r="E44" s="201"/>
      <c r="F44" s="201"/>
      <c r="G44" s="201"/>
      <c r="H44" s="201">
        <f t="shared" si="3"/>
        <v>1</v>
      </c>
      <c r="J44" s="46" t="s">
        <v>5713</v>
      </c>
      <c r="K44" s="290" t="str">
        <f t="shared" si="4"/>
        <v>f2036</v>
      </c>
      <c r="L44" s="180" t="str">
        <f t="shared" si="2"/>
        <v>Groupe homogène de contrats 36</v>
      </c>
      <c r="O44" s="290" t="s">
        <v>5382</v>
      </c>
    </row>
    <row r="45" spans="1:15">
      <c r="A45" s="201" t="s">
        <v>5717</v>
      </c>
      <c r="B45" s="201" t="s">
        <v>5846</v>
      </c>
      <c r="C45" s="201"/>
      <c r="D45" s="201" t="s">
        <v>5382</v>
      </c>
      <c r="E45" s="201"/>
      <c r="F45" s="201"/>
      <c r="G45" s="201"/>
      <c r="H45" s="201">
        <f t="shared" si="3"/>
        <v>1</v>
      </c>
      <c r="J45" s="46" t="s">
        <v>5714</v>
      </c>
      <c r="K45" s="290" t="str">
        <f t="shared" si="4"/>
        <v>f2037</v>
      </c>
      <c r="L45" s="180" t="str">
        <f t="shared" si="2"/>
        <v>Groupe homogène de contrats 37</v>
      </c>
      <c r="O45" s="290" t="s">
        <v>5382</v>
      </c>
    </row>
    <row r="46" spans="1:15">
      <c r="A46" s="201" t="s">
        <v>5718</v>
      </c>
      <c r="B46" s="201" t="s">
        <v>5847</v>
      </c>
      <c r="C46" s="201"/>
      <c r="D46" s="201" t="s">
        <v>5382</v>
      </c>
      <c r="E46" s="201"/>
      <c r="F46" s="201"/>
      <c r="G46" s="201"/>
      <c r="H46" s="201">
        <f t="shared" si="3"/>
        <v>1</v>
      </c>
      <c r="J46" s="46" t="s">
        <v>5715</v>
      </c>
      <c r="K46" s="290" t="str">
        <f t="shared" si="4"/>
        <v>f2038</v>
      </c>
      <c r="L46" s="180" t="str">
        <f t="shared" si="2"/>
        <v>Groupe homogène de contrats 38</v>
      </c>
      <c r="O46" s="290" t="s">
        <v>5382</v>
      </c>
    </row>
    <row r="47" spans="1:15">
      <c r="A47" s="201" t="s">
        <v>5719</v>
      </c>
      <c r="B47" s="201" t="s">
        <v>5848</v>
      </c>
      <c r="C47" s="201"/>
      <c r="D47" s="201" t="s">
        <v>5382</v>
      </c>
      <c r="E47" s="201"/>
      <c r="F47" s="201"/>
      <c r="G47" s="201"/>
      <c r="H47" s="201">
        <f t="shared" si="3"/>
        <v>1</v>
      </c>
      <c r="J47" s="46" t="s">
        <v>5716</v>
      </c>
      <c r="K47" s="290" t="str">
        <f t="shared" si="4"/>
        <v>f2039</v>
      </c>
      <c r="L47" s="180" t="str">
        <f t="shared" si="2"/>
        <v>Groupe homogène de contrats 39</v>
      </c>
      <c r="O47" s="290" t="s">
        <v>5382</v>
      </c>
    </row>
    <row r="48" spans="1:15">
      <c r="A48" s="201" t="s">
        <v>5720</v>
      </c>
      <c r="B48" s="201" t="s">
        <v>5849</v>
      </c>
      <c r="C48" s="201"/>
      <c r="D48" s="201" t="s">
        <v>5382</v>
      </c>
      <c r="E48" s="201"/>
      <c r="F48" s="201"/>
      <c r="G48" s="201"/>
      <c r="H48" s="201">
        <f t="shared" si="3"/>
        <v>1</v>
      </c>
      <c r="J48" s="46" t="s">
        <v>5717</v>
      </c>
      <c r="K48" s="290" t="str">
        <f t="shared" si="4"/>
        <v>f2040</v>
      </c>
      <c r="L48" s="180" t="str">
        <f t="shared" si="2"/>
        <v>Groupe homogène de contrats 40</v>
      </c>
      <c r="O48" s="290" t="s">
        <v>5382</v>
      </c>
    </row>
    <row r="49" spans="1:18">
      <c r="A49" s="201" t="s">
        <v>5721</v>
      </c>
      <c r="B49" s="201" t="s">
        <v>5850</v>
      </c>
      <c r="C49" s="201"/>
      <c r="D49" s="201" t="s">
        <v>5382</v>
      </c>
      <c r="E49" s="201"/>
      <c r="F49" s="201"/>
      <c r="G49" s="201"/>
      <c r="H49" s="201">
        <f t="shared" si="3"/>
        <v>1</v>
      </c>
      <c r="J49" s="46" t="s">
        <v>5718</v>
      </c>
      <c r="K49" s="290" t="str">
        <f t="shared" si="4"/>
        <v>f2041</v>
      </c>
      <c r="L49" s="180" t="str">
        <f t="shared" si="2"/>
        <v>Groupe homogène de contrats 41</v>
      </c>
      <c r="O49" s="290" t="s">
        <v>5382</v>
      </c>
    </row>
    <row r="50" spans="1:18">
      <c r="A50" s="201" t="s">
        <v>5722</v>
      </c>
      <c r="B50" s="201" t="s">
        <v>5851</v>
      </c>
      <c r="C50" s="201"/>
      <c r="D50" s="201" t="s">
        <v>5382</v>
      </c>
      <c r="E50" s="201"/>
      <c r="F50" s="201"/>
      <c r="G50" s="201"/>
      <c r="H50" s="201">
        <f t="shared" si="3"/>
        <v>1</v>
      </c>
      <c r="J50" s="46" t="s">
        <v>5719</v>
      </c>
      <c r="K50" s="290" t="str">
        <f t="shared" si="4"/>
        <v>f2042</v>
      </c>
      <c r="L50" s="180" t="str">
        <f t="shared" si="2"/>
        <v>Groupe homogène de contrats 42</v>
      </c>
      <c r="O50" s="290" t="s">
        <v>5382</v>
      </c>
    </row>
    <row r="51" spans="1:18">
      <c r="A51" s="201" t="s">
        <v>5723</v>
      </c>
      <c r="B51" s="201" t="s">
        <v>5852</v>
      </c>
      <c r="C51" s="201"/>
      <c r="D51" s="201" t="s">
        <v>5382</v>
      </c>
      <c r="E51" s="201"/>
      <c r="F51" s="201"/>
      <c r="G51" s="201"/>
      <c r="H51" s="201">
        <f t="shared" si="3"/>
        <v>1</v>
      </c>
      <c r="J51" s="46" t="s">
        <v>5720</v>
      </c>
      <c r="K51" s="290" t="str">
        <f t="shared" si="4"/>
        <v>f2043</v>
      </c>
      <c r="L51" s="180" t="str">
        <f t="shared" si="2"/>
        <v>Groupe homogène de contrats 43</v>
      </c>
      <c r="O51" s="290" t="s">
        <v>5382</v>
      </c>
    </row>
    <row r="52" spans="1:18">
      <c r="A52" s="201" t="s">
        <v>5726</v>
      </c>
      <c r="B52" s="201" t="s">
        <v>5853</v>
      </c>
      <c r="C52" s="201"/>
      <c r="D52" s="201" t="s">
        <v>5382</v>
      </c>
      <c r="E52" s="201"/>
      <c r="F52" s="201"/>
      <c r="G52" s="201"/>
      <c r="H52" s="201">
        <f t="shared" si="3"/>
        <v>1</v>
      </c>
      <c r="J52" s="46" t="s">
        <v>5721</v>
      </c>
      <c r="K52" s="290" t="str">
        <f t="shared" si="4"/>
        <v>f2044</v>
      </c>
      <c r="L52" s="180" t="str">
        <f t="shared" si="2"/>
        <v>Groupe homogène de contrats 44</v>
      </c>
      <c r="O52" s="290" t="s">
        <v>5382</v>
      </c>
    </row>
    <row r="53" spans="1:18">
      <c r="A53" s="201" t="s">
        <v>5727</v>
      </c>
      <c r="B53" s="201" t="s">
        <v>5854</v>
      </c>
      <c r="C53" s="201"/>
      <c r="D53" s="201" t="s">
        <v>5382</v>
      </c>
      <c r="E53" s="201"/>
      <c r="F53" s="201"/>
      <c r="G53" s="201"/>
      <c r="H53" s="201">
        <f t="shared" si="3"/>
        <v>1</v>
      </c>
      <c r="J53" s="46" t="s">
        <v>5722</v>
      </c>
      <c r="K53" s="290" t="str">
        <f t="shared" si="4"/>
        <v>f2045</v>
      </c>
      <c r="L53" s="180" t="str">
        <f t="shared" si="2"/>
        <v>Groupe homogène de contrats 45</v>
      </c>
      <c r="O53" s="290" t="s">
        <v>5382</v>
      </c>
    </row>
    <row r="54" spans="1:18">
      <c r="A54" s="201" t="s">
        <v>5728</v>
      </c>
      <c r="B54" s="201" t="s">
        <v>5855</v>
      </c>
      <c r="C54" s="201"/>
      <c r="D54" s="201" t="s">
        <v>5382</v>
      </c>
      <c r="E54" s="201"/>
      <c r="F54" s="201"/>
      <c r="G54" s="201"/>
      <c r="H54" s="201">
        <f t="shared" si="3"/>
        <v>1</v>
      </c>
      <c r="J54" s="46" t="s">
        <v>5723</v>
      </c>
      <c r="K54" s="290" t="str">
        <f t="shared" si="4"/>
        <v>f2046</v>
      </c>
      <c r="L54" s="180" t="str">
        <f t="shared" si="2"/>
        <v>Groupe homogène de contrats 46</v>
      </c>
      <c r="O54" s="290" t="s">
        <v>5382</v>
      </c>
    </row>
    <row r="55" spans="1:18">
      <c r="A55" s="201" t="s">
        <v>5729</v>
      </c>
      <c r="B55" s="201" t="s">
        <v>5856</v>
      </c>
      <c r="C55" s="201"/>
      <c r="D55" s="201" t="s">
        <v>5382</v>
      </c>
      <c r="E55" s="201"/>
      <c r="F55" s="201"/>
      <c r="G55" s="201"/>
      <c r="H55" s="201">
        <f t="shared" si="3"/>
        <v>1</v>
      </c>
      <c r="J55" s="46" t="s">
        <v>5726</v>
      </c>
      <c r="K55" s="290" t="str">
        <f t="shared" si="4"/>
        <v>f2047</v>
      </c>
      <c r="L55" s="180" t="str">
        <f t="shared" si="2"/>
        <v>Groupe homogène de contrats 47</v>
      </c>
      <c r="O55" s="290" t="s">
        <v>5382</v>
      </c>
    </row>
    <row r="56" spans="1:18">
      <c r="A56" s="201" t="s">
        <v>5724</v>
      </c>
      <c r="B56" s="201" t="s">
        <v>5857</v>
      </c>
      <c r="C56" s="201"/>
      <c r="D56" s="201" t="s">
        <v>5382</v>
      </c>
      <c r="E56" s="201"/>
      <c r="F56" s="201"/>
      <c r="G56" s="201"/>
      <c r="H56" s="201">
        <f t="shared" si="3"/>
        <v>1</v>
      </c>
      <c r="J56" s="46" t="s">
        <v>5727</v>
      </c>
      <c r="K56" s="290" t="str">
        <f t="shared" si="4"/>
        <v>f2048</v>
      </c>
      <c r="L56" s="180" t="str">
        <f t="shared" si="2"/>
        <v>Groupe homogène de contrats 48</v>
      </c>
      <c r="O56" s="290" t="s">
        <v>5382</v>
      </c>
    </row>
    <row r="57" spans="1:18">
      <c r="A57" s="201" t="s">
        <v>5890</v>
      </c>
      <c r="B57" s="201" t="s">
        <v>5858</v>
      </c>
      <c r="C57" s="201"/>
      <c r="D57" s="201" t="s">
        <v>5382</v>
      </c>
      <c r="E57" s="201"/>
      <c r="F57" s="201"/>
      <c r="G57" s="201"/>
      <c r="H57" s="201">
        <f t="shared" si="3"/>
        <v>1</v>
      </c>
      <c r="J57" s="46" t="s">
        <v>5728</v>
      </c>
      <c r="K57" s="290" t="str">
        <f t="shared" si="4"/>
        <v>f2049</v>
      </c>
      <c r="L57" s="180" t="str">
        <f t="shared" si="2"/>
        <v>Groupe homogène de contrats 49</v>
      </c>
      <c r="O57" s="290" t="s">
        <v>5382</v>
      </c>
    </row>
    <row r="58" spans="1:18">
      <c r="A58" s="201" t="s">
        <v>5760</v>
      </c>
      <c r="B58" s="201" t="s">
        <v>5859</v>
      </c>
      <c r="C58" s="201"/>
      <c r="D58" s="201" t="s">
        <v>5382</v>
      </c>
      <c r="E58" s="201"/>
      <c r="F58" s="201"/>
      <c r="G58" s="201"/>
      <c r="H58" s="201">
        <f t="shared" si="3"/>
        <v>1</v>
      </c>
      <c r="J58" s="46" t="s">
        <v>5729</v>
      </c>
      <c r="K58" s="290" t="str">
        <f t="shared" si="4"/>
        <v>f2050</v>
      </c>
      <c r="L58" s="180" t="str">
        <f t="shared" si="2"/>
        <v>Groupe homogène de contrats 50</v>
      </c>
      <c r="O58" s="290" t="s">
        <v>5382</v>
      </c>
    </row>
    <row r="59" spans="1:18">
      <c r="A59" s="201" t="s">
        <v>5761</v>
      </c>
      <c r="B59" s="201" t="s">
        <v>5860</v>
      </c>
      <c r="C59" s="201"/>
      <c r="D59" s="201" t="s">
        <v>5382</v>
      </c>
      <c r="E59" s="201"/>
      <c r="F59" s="201"/>
      <c r="G59" s="201"/>
      <c r="H59" s="201">
        <f t="shared" si="3"/>
        <v>1</v>
      </c>
      <c r="J59" s="46" t="s">
        <v>5724</v>
      </c>
      <c r="K59" s="290" t="str">
        <f t="shared" si="4"/>
        <v>f2051</v>
      </c>
      <c r="L59" s="180" t="str">
        <f t="shared" si="2"/>
        <v>Autres groupes homogènes de contrats</v>
      </c>
      <c r="O59" s="290" t="s">
        <v>5382</v>
      </c>
    </row>
    <row r="60" spans="1:18">
      <c r="A60" s="201" t="s">
        <v>5762</v>
      </c>
      <c r="B60" s="201" t="s">
        <v>5867</v>
      </c>
      <c r="C60" s="201"/>
      <c r="D60" s="201" t="s">
        <v>5382</v>
      </c>
      <c r="E60" s="201"/>
      <c r="F60" s="201"/>
      <c r="G60" s="201"/>
      <c r="H60" s="201">
        <f t="shared" si="3"/>
        <v>1</v>
      </c>
      <c r="J60" s="16" t="s">
        <v>5890</v>
      </c>
      <c r="K60" s="290" t="str">
        <f t="shared" si="4"/>
        <v>f2052</v>
      </c>
      <c r="L60" s="180" t="str">
        <f t="shared" ref="L60" si="5">J60</f>
        <v>Groupe homogène de contrats (valeur de la provision de gestion la moins importante)</v>
      </c>
      <c r="O60" s="290" t="s">
        <v>5382</v>
      </c>
    </row>
    <row r="61" spans="1:18">
      <c r="A61" s="201" t="s">
        <v>5866</v>
      </c>
      <c r="B61" s="201" t="s">
        <v>5893</v>
      </c>
      <c r="C61" s="201"/>
      <c r="D61" s="201" t="s">
        <v>5382</v>
      </c>
      <c r="E61" s="201"/>
      <c r="F61" s="201"/>
      <c r="G61" s="201"/>
      <c r="H61" s="201">
        <f t="shared" si="3"/>
        <v>0</v>
      </c>
      <c r="J61" s="320" t="s">
        <v>5763</v>
      </c>
      <c r="K61" s="39"/>
      <c r="O61" s="290" t="s">
        <v>5382</v>
      </c>
      <c r="R61" s="137" t="s">
        <v>5868</v>
      </c>
    </row>
    <row r="62" spans="1:18">
      <c r="J62" s="330" t="s">
        <v>244</v>
      </c>
      <c r="K62" s="331" t="str">
        <f>+VLOOKUP(J62,$A$2:$B$388,2,FALSE)</f>
        <v>e0</v>
      </c>
      <c r="L62" s="332" t="str">
        <f>J62</f>
        <v>Total/NA</v>
      </c>
      <c r="M62" s="201"/>
      <c r="N62" s="201"/>
      <c r="O62" s="331" t="s">
        <v>426</v>
      </c>
      <c r="P62" s="201" t="s">
        <v>2407</v>
      </c>
    </row>
    <row r="63" spans="1:18">
      <c r="J63" s="333" t="s">
        <v>5760</v>
      </c>
      <c r="K63" s="331" t="str">
        <f>VLOOKUP(J63,$A$2:$B$388,2,FALSE)</f>
        <v>f2053</v>
      </c>
      <c r="L63" s="332" t="str">
        <f t="shared" ref="L63:L65" si="6">J63</f>
        <v>Première méthode de calcul de la PAF</v>
      </c>
      <c r="M63" s="201"/>
      <c r="N63" s="201"/>
      <c r="O63" s="331" t="s">
        <v>5382</v>
      </c>
      <c r="P63" s="201"/>
    </row>
    <row r="64" spans="1:18">
      <c r="A64" s="321"/>
      <c r="B64" s="321"/>
      <c r="C64" s="321"/>
      <c r="J64" s="333" t="s">
        <v>5761</v>
      </c>
      <c r="K64" s="331" t="str">
        <f>VLOOKUP(J64,$A$2:$B$388,2,FALSE)</f>
        <v>f2054</v>
      </c>
      <c r="L64" s="332" t="str">
        <f t="shared" si="6"/>
        <v>Deuxième méthode de calcul de la PAF</v>
      </c>
      <c r="M64" s="201"/>
      <c r="N64" s="201"/>
      <c r="O64" s="331" t="s">
        <v>5382</v>
      </c>
      <c r="P64" s="201"/>
    </row>
    <row r="65" spans="10:16">
      <c r="J65" s="333" t="s">
        <v>5762</v>
      </c>
      <c r="K65" s="331" t="str">
        <f>VLOOKUP(J65,$A$2:$B$388,2,FALSE)</f>
        <v>f2055</v>
      </c>
      <c r="L65" s="332" t="str">
        <f t="shared" si="6"/>
        <v>Troisième méthode de calcul de la PAF</v>
      </c>
      <c r="M65" s="201"/>
      <c r="N65" s="201"/>
      <c r="O65" s="331" t="s">
        <v>5382</v>
      </c>
      <c r="P65" s="201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V999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1.6640625" style="137" customWidth="1"/>
    <col min="2" max="9" width="11.44140625" style="137"/>
    <col min="10" max="10" width="35.6640625" style="137" customWidth="1"/>
    <col min="11" max="13" width="11.44140625" style="137"/>
    <col min="14" max="14" width="18.6640625" style="137" customWidth="1"/>
    <col min="15" max="16384" width="11.44140625" style="137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45" t="s">
        <v>244</v>
      </c>
      <c r="B2" s="145" t="s">
        <v>1946</v>
      </c>
      <c r="C2" s="145" t="s">
        <v>609</v>
      </c>
      <c r="D2" s="145" t="s">
        <v>426</v>
      </c>
      <c r="E2" s="140"/>
      <c r="F2" s="140"/>
      <c r="G2" s="140"/>
      <c r="H2" s="140">
        <f>COUNTIF($J$2:$J$1000,A2)</f>
        <v>1</v>
      </c>
      <c r="I2" s="81"/>
      <c r="J2" s="294" t="s">
        <v>5366</v>
      </c>
      <c r="K2" s="140"/>
      <c r="L2" s="295"/>
      <c r="M2" s="140"/>
      <c r="N2" s="140"/>
      <c r="O2" s="145" t="s">
        <v>426</v>
      </c>
      <c r="P2" s="140"/>
      <c r="Q2" s="140"/>
      <c r="R2" s="140" t="s">
        <v>2900</v>
      </c>
    </row>
    <row r="3" spans="1:22">
      <c r="A3" s="140" t="s">
        <v>4372</v>
      </c>
      <c r="B3" s="145" t="s">
        <v>3375</v>
      </c>
      <c r="C3" s="145"/>
      <c r="D3" s="145" t="s">
        <v>426</v>
      </c>
      <c r="E3" s="140"/>
      <c r="F3" s="140"/>
      <c r="G3" s="140"/>
      <c r="H3" s="140">
        <f t="shared" ref="H3:H66" si="0">COUNTIF($J$2:$J$1000,A3)</f>
        <v>1</v>
      </c>
      <c r="I3" s="140"/>
      <c r="J3" s="278" t="s">
        <v>244</v>
      </c>
      <c r="K3" s="145" t="str">
        <f>VLOOKUP(J3,$A$2:$B$1100,2,0)</f>
        <v>e0</v>
      </c>
      <c r="L3" s="277" t="str">
        <f>J3</f>
        <v>Total/NA</v>
      </c>
      <c r="M3" s="145" t="s">
        <v>190</v>
      </c>
      <c r="N3" s="145"/>
      <c r="O3" s="145" t="s">
        <v>426</v>
      </c>
      <c r="P3" s="140"/>
      <c r="Q3" s="140"/>
      <c r="R3" s="140"/>
    </row>
    <row r="4" spans="1:22">
      <c r="A4" s="140" t="s">
        <v>4373</v>
      </c>
      <c r="B4" s="145" t="s">
        <v>3376</v>
      </c>
      <c r="C4" s="145"/>
      <c r="D4" s="145" t="s">
        <v>426</v>
      </c>
      <c r="E4" s="140"/>
      <c r="F4" s="140"/>
      <c r="G4" s="140"/>
      <c r="H4" s="140">
        <f t="shared" si="0"/>
        <v>1</v>
      </c>
      <c r="I4" s="140"/>
      <c r="J4" s="279" t="s">
        <v>4372</v>
      </c>
      <c r="K4" s="145" t="str">
        <f>VLOOKUP(J4,$A$2:$B$1100,2,0)</f>
        <v>A</v>
      </c>
      <c r="L4" s="277" t="str">
        <f t="shared" ref="L4:L67" si="1">J4</f>
        <v>A - AGRICULTURE SYLVICULTURE ET PÊCHE</v>
      </c>
      <c r="M4" s="145" t="s">
        <v>190</v>
      </c>
      <c r="N4" s="145" t="s">
        <v>192</v>
      </c>
      <c r="O4" s="145" t="s">
        <v>426</v>
      </c>
      <c r="P4" s="140"/>
      <c r="Q4" s="140"/>
      <c r="R4" s="140"/>
    </row>
    <row r="5" spans="1:22">
      <c r="A5" s="140" t="s">
        <v>4374</v>
      </c>
      <c r="B5" s="145" t="s">
        <v>3377</v>
      </c>
      <c r="C5" s="145"/>
      <c r="D5" s="145" t="s">
        <v>426</v>
      </c>
      <c r="E5" s="140"/>
      <c r="F5" s="140"/>
      <c r="G5" s="140"/>
      <c r="H5" s="140">
        <f t="shared" si="0"/>
        <v>1</v>
      </c>
      <c r="I5" s="140"/>
      <c r="J5" s="296" t="s">
        <v>4373</v>
      </c>
      <c r="K5" s="145" t="str">
        <f>VLOOKUP(J5,$A$2:$B$1100,2,0)</f>
        <v>A01</v>
      </c>
      <c r="L5" s="277" t="str">
        <f t="shared" si="1"/>
        <v>A1 - Culture et production animale chasse et services annexes</v>
      </c>
      <c r="M5" s="145" t="s">
        <v>190</v>
      </c>
      <c r="N5" s="145" t="s">
        <v>192</v>
      </c>
      <c r="O5" s="145" t="s">
        <v>426</v>
      </c>
      <c r="P5" s="140"/>
      <c r="Q5" s="140"/>
      <c r="R5" s="140"/>
    </row>
    <row r="6" spans="1:22">
      <c r="A6" s="140" t="s">
        <v>4375</v>
      </c>
      <c r="B6" s="145" t="s">
        <v>3378</v>
      </c>
      <c r="C6" s="145"/>
      <c r="D6" s="145" t="s">
        <v>426</v>
      </c>
      <c r="E6" s="140"/>
      <c r="F6" s="140"/>
      <c r="G6" s="140"/>
      <c r="H6" s="140">
        <f t="shared" si="0"/>
        <v>1</v>
      </c>
      <c r="I6" s="140"/>
      <c r="J6" s="297" t="s">
        <v>4374</v>
      </c>
      <c r="K6" s="145" t="str">
        <f t="shared" ref="K6:K69" si="2">VLOOKUP(J6,$A$2:$B$1100,2,0)</f>
        <v>A011</v>
      </c>
      <c r="L6" s="277" t="str">
        <f t="shared" si="1"/>
        <v>A1.1 - Cultures non permanentes</v>
      </c>
      <c r="M6" s="145" t="s">
        <v>190</v>
      </c>
      <c r="N6" s="145" t="s">
        <v>192</v>
      </c>
      <c r="O6" s="145" t="s">
        <v>426</v>
      </c>
      <c r="P6" s="140"/>
      <c r="Q6" s="140"/>
      <c r="R6" s="140"/>
    </row>
    <row r="7" spans="1:22">
      <c r="A7" s="140" t="s">
        <v>4376</v>
      </c>
      <c r="B7" s="145" t="s">
        <v>3379</v>
      </c>
      <c r="C7" s="145"/>
      <c r="D7" s="145" t="s">
        <v>426</v>
      </c>
      <c r="E7" s="140"/>
      <c r="F7" s="140"/>
      <c r="G7" s="140"/>
      <c r="H7" s="140">
        <f t="shared" si="0"/>
        <v>1</v>
      </c>
      <c r="I7" s="140"/>
      <c r="J7" s="298" t="s">
        <v>4375</v>
      </c>
      <c r="K7" s="145" t="str">
        <f t="shared" si="2"/>
        <v>A0111</v>
      </c>
      <c r="L7" s="277" t="str">
        <f t="shared" si="1"/>
        <v>A1.1.1 - Culture céréales (sauf du riz) légumineuses graines oléagineuses</v>
      </c>
      <c r="M7" s="145"/>
      <c r="N7" s="145" t="s">
        <v>192</v>
      </c>
      <c r="O7" s="145" t="s">
        <v>426</v>
      </c>
      <c r="P7" s="140"/>
      <c r="Q7" s="140"/>
      <c r="R7" s="140"/>
    </row>
    <row r="8" spans="1:22">
      <c r="A8" s="140" t="s">
        <v>4377</v>
      </c>
      <c r="B8" s="145" t="s">
        <v>3380</v>
      </c>
      <c r="C8" s="145"/>
      <c r="D8" s="145" t="s">
        <v>426</v>
      </c>
      <c r="E8" s="140"/>
      <c r="F8" s="140"/>
      <c r="G8" s="140"/>
      <c r="H8" s="140">
        <f t="shared" si="0"/>
        <v>1</v>
      </c>
      <c r="I8" s="140"/>
      <c r="J8" s="298" t="s">
        <v>4376</v>
      </c>
      <c r="K8" s="145" t="str">
        <f t="shared" si="2"/>
        <v>A0112</v>
      </c>
      <c r="L8" s="277" t="str">
        <f t="shared" si="1"/>
        <v>A1.1.2 - Culture du riz</v>
      </c>
      <c r="M8" s="145"/>
      <c r="N8" s="145" t="s">
        <v>192</v>
      </c>
      <c r="O8" s="145" t="s">
        <v>426</v>
      </c>
      <c r="P8" s="140"/>
      <c r="Q8" s="140"/>
      <c r="R8" s="140"/>
    </row>
    <row r="9" spans="1:22">
      <c r="A9" s="140" t="s">
        <v>4378</v>
      </c>
      <c r="B9" s="145" t="s">
        <v>3381</v>
      </c>
      <c r="C9" s="145"/>
      <c r="D9" s="145" t="s">
        <v>426</v>
      </c>
      <c r="E9" s="140"/>
      <c r="F9" s="140"/>
      <c r="G9" s="140"/>
      <c r="H9" s="140">
        <f t="shared" si="0"/>
        <v>1</v>
      </c>
      <c r="I9" s="140"/>
      <c r="J9" s="298" t="s">
        <v>4377</v>
      </c>
      <c r="K9" s="145" t="str">
        <f t="shared" si="2"/>
        <v>A0113</v>
      </c>
      <c r="L9" s="277" t="str">
        <f t="shared" si="1"/>
        <v>A1.1.3 - Culture de légumes de melons de racines et de tubercules</v>
      </c>
      <c r="M9" s="145"/>
      <c r="N9" s="145" t="s">
        <v>192</v>
      </c>
      <c r="O9" s="145" t="s">
        <v>426</v>
      </c>
      <c r="P9" s="140"/>
      <c r="Q9" s="140"/>
      <c r="R9" s="140"/>
    </row>
    <row r="10" spans="1:22">
      <c r="A10" s="140" t="s">
        <v>4379</v>
      </c>
      <c r="B10" s="145" t="s">
        <v>3382</v>
      </c>
      <c r="C10" s="145"/>
      <c r="D10" s="145" t="s">
        <v>426</v>
      </c>
      <c r="E10" s="140"/>
      <c r="F10" s="140"/>
      <c r="G10" s="140"/>
      <c r="H10" s="140">
        <f t="shared" si="0"/>
        <v>1</v>
      </c>
      <c r="I10" s="140"/>
      <c r="J10" s="298" t="s">
        <v>4378</v>
      </c>
      <c r="K10" s="145" t="str">
        <f t="shared" si="2"/>
        <v>A0114</v>
      </c>
      <c r="L10" s="277" t="str">
        <f t="shared" si="1"/>
        <v>A1.1.4 - Culture de la canne à sucre</v>
      </c>
      <c r="M10" s="145"/>
      <c r="N10" s="145" t="s">
        <v>192</v>
      </c>
      <c r="O10" s="145" t="s">
        <v>426</v>
      </c>
      <c r="P10" s="140"/>
      <c r="Q10" s="140"/>
      <c r="R10" s="140"/>
    </row>
    <row r="11" spans="1:22">
      <c r="A11" s="140" t="s">
        <v>4380</v>
      </c>
      <c r="B11" s="145" t="s">
        <v>3383</v>
      </c>
      <c r="C11" s="145"/>
      <c r="D11" s="145" t="s">
        <v>426</v>
      </c>
      <c r="E11" s="140"/>
      <c r="F11" s="140"/>
      <c r="G11" s="140"/>
      <c r="H11" s="140">
        <f t="shared" si="0"/>
        <v>1</v>
      </c>
      <c r="I11" s="140"/>
      <c r="J11" s="298" t="s">
        <v>4379</v>
      </c>
      <c r="K11" s="145" t="str">
        <f t="shared" si="2"/>
        <v>A0115</v>
      </c>
      <c r="L11" s="277" t="str">
        <f t="shared" si="1"/>
        <v>A1.1.5 - Culture du tabac</v>
      </c>
      <c r="M11" s="145"/>
      <c r="N11" s="145" t="s">
        <v>192</v>
      </c>
      <c r="O11" s="145" t="s">
        <v>426</v>
      </c>
    </row>
    <row r="12" spans="1:22">
      <c r="A12" s="140" t="s">
        <v>4381</v>
      </c>
      <c r="B12" s="145" t="s">
        <v>3384</v>
      </c>
      <c r="C12" s="145"/>
      <c r="D12" s="145" t="s">
        <v>426</v>
      </c>
      <c r="E12" s="140"/>
      <c r="F12" s="140"/>
      <c r="G12" s="140"/>
      <c r="H12" s="140">
        <f t="shared" si="0"/>
        <v>1</v>
      </c>
      <c r="I12" s="140"/>
      <c r="J12" s="298" t="s">
        <v>4380</v>
      </c>
      <c r="K12" s="145" t="str">
        <f t="shared" si="2"/>
        <v>A0116</v>
      </c>
      <c r="L12" s="277" t="str">
        <f t="shared" si="1"/>
        <v>A1.1.6 - Culture de plantes à fibres</v>
      </c>
      <c r="M12" s="145"/>
      <c r="N12" s="145" t="s">
        <v>192</v>
      </c>
      <c r="O12" s="145" t="s">
        <v>426</v>
      </c>
    </row>
    <row r="13" spans="1:22">
      <c r="A13" s="140" t="s">
        <v>4382</v>
      </c>
      <c r="B13" s="145" t="s">
        <v>3385</v>
      </c>
      <c r="C13" s="145"/>
      <c r="D13" s="145" t="s">
        <v>426</v>
      </c>
      <c r="E13" s="140"/>
      <c r="F13" s="140"/>
      <c r="G13" s="140"/>
      <c r="H13" s="140">
        <f t="shared" si="0"/>
        <v>1</v>
      </c>
      <c r="I13" s="140"/>
      <c r="J13" s="298" t="s">
        <v>4381</v>
      </c>
      <c r="K13" s="145" t="str">
        <f t="shared" si="2"/>
        <v>A0119</v>
      </c>
      <c r="L13" s="277" t="str">
        <f t="shared" si="1"/>
        <v>A1.1.9 - Autres cultures non permanentes</v>
      </c>
      <c r="M13" s="145"/>
      <c r="N13" s="145" t="s">
        <v>192</v>
      </c>
      <c r="O13" s="145" t="s">
        <v>426</v>
      </c>
    </row>
    <row r="14" spans="1:22">
      <c r="A14" s="140" t="s">
        <v>4383</v>
      </c>
      <c r="B14" s="145" t="s">
        <v>3386</v>
      </c>
      <c r="C14" s="145"/>
      <c r="D14" s="145" t="s">
        <v>426</v>
      </c>
      <c r="E14" s="140"/>
      <c r="F14" s="140"/>
      <c r="G14" s="140"/>
      <c r="H14" s="140">
        <f t="shared" si="0"/>
        <v>1</v>
      </c>
      <c r="I14" s="140"/>
      <c r="J14" s="297" t="s">
        <v>4382</v>
      </c>
      <c r="K14" s="145" t="str">
        <f t="shared" si="2"/>
        <v>A012</v>
      </c>
      <c r="L14" s="277" t="str">
        <f t="shared" si="1"/>
        <v>A1.2 - Cultures permanentes</v>
      </c>
      <c r="M14" s="145" t="s">
        <v>190</v>
      </c>
      <c r="N14" s="145" t="s">
        <v>192</v>
      </c>
      <c r="O14" s="145" t="s">
        <v>426</v>
      </c>
    </row>
    <row r="15" spans="1:22">
      <c r="A15" s="140" t="s">
        <v>4384</v>
      </c>
      <c r="B15" s="145" t="s">
        <v>3387</v>
      </c>
      <c r="C15" s="145"/>
      <c r="D15" s="145" t="s">
        <v>426</v>
      </c>
      <c r="E15" s="140"/>
      <c r="F15" s="140"/>
      <c r="G15" s="140"/>
      <c r="H15" s="140">
        <f t="shared" si="0"/>
        <v>1</v>
      </c>
      <c r="I15" s="140"/>
      <c r="J15" s="298" t="s">
        <v>4383</v>
      </c>
      <c r="K15" s="145" t="str">
        <f t="shared" si="2"/>
        <v>A0121</v>
      </c>
      <c r="L15" s="277" t="str">
        <f t="shared" si="1"/>
        <v>A1.2.1 - Culture de la vigne</v>
      </c>
      <c r="M15" s="145"/>
      <c r="N15" s="145" t="s">
        <v>192</v>
      </c>
      <c r="O15" s="145" t="s">
        <v>426</v>
      </c>
    </row>
    <row r="16" spans="1:22">
      <c r="A16" s="140" t="s">
        <v>4385</v>
      </c>
      <c r="B16" s="145" t="s">
        <v>3388</v>
      </c>
      <c r="C16" s="145"/>
      <c r="D16" s="145" t="s">
        <v>426</v>
      </c>
      <c r="E16" s="140"/>
      <c r="F16" s="140"/>
      <c r="G16" s="140"/>
      <c r="H16" s="140">
        <f t="shared" si="0"/>
        <v>1</v>
      </c>
      <c r="I16" s="140"/>
      <c r="J16" s="298" t="s">
        <v>4384</v>
      </c>
      <c r="K16" s="145" t="str">
        <f t="shared" si="2"/>
        <v>A0122</v>
      </c>
      <c r="L16" s="277" t="str">
        <f t="shared" si="1"/>
        <v>A1.2.2 - Culture de fruits tropicaux et subtropicaux</v>
      </c>
      <c r="M16" s="145"/>
      <c r="N16" s="145" t="s">
        <v>192</v>
      </c>
      <c r="O16" s="145" t="s">
        <v>426</v>
      </c>
    </row>
    <row r="17" spans="1:15">
      <c r="A17" s="140" t="s">
        <v>4386</v>
      </c>
      <c r="B17" s="145" t="s">
        <v>3389</v>
      </c>
      <c r="C17" s="145"/>
      <c r="D17" s="145" t="s">
        <v>426</v>
      </c>
      <c r="E17" s="140"/>
      <c r="F17" s="140"/>
      <c r="G17" s="140"/>
      <c r="H17" s="140">
        <f t="shared" si="0"/>
        <v>1</v>
      </c>
      <c r="I17" s="140"/>
      <c r="J17" s="298" t="s">
        <v>4385</v>
      </c>
      <c r="K17" s="145" t="str">
        <f t="shared" si="2"/>
        <v>A0123</v>
      </c>
      <c r="L17" s="277" t="str">
        <f t="shared" si="1"/>
        <v>A1.2.3 - Culture d'agrumes</v>
      </c>
      <c r="M17" s="145"/>
      <c r="N17" s="145" t="s">
        <v>192</v>
      </c>
      <c r="O17" s="145" t="s">
        <v>426</v>
      </c>
    </row>
    <row r="18" spans="1:15">
      <c r="A18" s="140" t="s">
        <v>4387</v>
      </c>
      <c r="B18" s="145" t="s">
        <v>3390</v>
      </c>
      <c r="C18" s="145"/>
      <c r="D18" s="145" t="s">
        <v>426</v>
      </c>
      <c r="E18" s="140"/>
      <c r="F18" s="140"/>
      <c r="G18" s="140"/>
      <c r="H18" s="140">
        <f t="shared" si="0"/>
        <v>1</v>
      </c>
      <c r="I18" s="140"/>
      <c r="J18" s="298" t="s">
        <v>4386</v>
      </c>
      <c r="K18" s="145" t="str">
        <f t="shared" si="2"/>
        <v>A0124</v>
      </c>
      <c r="L18" s="277" t="str">
        <f t="shared" si="1"/>
        <v>A1.2.4 - Culture de fruits à pépins et à noyau</v>
      </c>
      <c r="M18" s="145"/>
      <c r="N18" s="145" t="s">
        <v>192</v>
      </c>
      <c r="O18" s="145" t="s">
        <v>426</v>
      </c>
    </row>
    <row r="19" spans="1:15">
      <c r="A19" s="140" t="s">
        <v>4388</v>
      </c>
      <c r="B19" s="145" t="s">
        <v>3391</v>
      </c>
      <c r="C19" s="145"/>
      <c r="D19" s="145" t="s">
        <v>426</v>
      </c>
      <c r="E19" s="140"/>
      <c r="F19" s="140"/>
      <c r="G19" s="140"/>
      <c r="H19" s="140">
        <f t="shared" si="0"/>
        <v>1</v>
      </c>
      <c r="I19" s="140"/>
      <c r="J19" s="298" t="s">
        <v>4387</v>
      </c>
      <c r="K19" s="145" t="str">
        <f t="shared" si="2"/>
        <v>A0125</v>
      </c>
      <c r="L19" s="277" t="str">
        <f t="shared" si="1"/>
        <v>A1.2.5 - Culture d'autres fruits d'arbres ou d'arbustes fruits à coque</v>
      </c>
      <c r="M19" s="145"/>
      <c r="N19" s="145" t="s">
        <v>192</v>
      </c>
      <c r="O19" s="145" t="s">
        <v>426</v>
      </c>
    </row>
    <row r="20" spans="1:15">
      <c r="A20" s="140" t="s">
        <v>4389</v>
      </c>
      <c r="B20" s="145" t="s">
        <v>3392</v>
      </c>
      <c r="C20" s="145"/>
      <c r="D20" s="145" t="s">
        <v>426</v>
      </c>
      <c r="E20" s="140"/>
      <c r="F20" s="140"/>
      <c r="G20" s="140"/>
      <c r="H20" s="140">
        <f t="shared" si="0"/>
        <v>1</v>
      </c>
      <c r="I20" s="140"/>
      <c r="J20" s="298" t="s">
        <v>4388</v>
      </c>
      <c r="K20" s="145" t="str">
        <f t="shared" si="2"/>
        <v>A0126</v>
      </c>
      <c r="L20" s="277" t="str">
        <f t="shared" si="1"/>
        <v>A1.2.6 - Culture de fruits oléagineux</v>
      </c>
      <c r="M20" s="145"/>
      <c r="N20" s="145" t="s">
        <v>192</v>
      </c>
      <c r="O20" s="145" t="s">
        <v>426</v>
      </c>
    </row>
    <row r="21" spans="1:15">
      <c r="A21" s="140" t="s">
        <v>4390</v>
      </c>
      <c r="B21" s="145" t="s">
        <v>3393</v>
      </c>
      <c r="C21" s="145"/>
      <c r="D21" s="145" t="s">
        <v>426</v>
      </c>
      <c r="E21" s="140"/>
      <c r="F21" s="140"/>
      <c r="G21" s="140"/>
      <c r="H21" s="140">
        <f t="shared" si="0"/>
        <v>1</v>
      </c>
      <c r="I21" s="140"/>
      <c r="J21" s="298" t="s">
        <v>4389</v>
      </c>
      <c r="K21" s="145" t="str">
        <f t="shared" si="2"/>
        <v>A0127</v>
      </c>
      <c r="L21" s="277" t="str">
        <f t="shared" si="1"/>
        <v>A1.2.7 - Culture de plantes à boissons</v>
      </c>
      <c r="M21" s="145"/>
      <c r="N21" s="145" t="s">
        <v>192</v>
      </c>
      <c r="O21" s="145" t="s">
        <v>426</v>
      </c>
    </row>
    <row r="22" spans="1:15">
      <c r="A22" s="140" t="s">
        <v>4391</v>
      </c>
      <c r="B22" s="145" t="s">
        <v>3394</v>
      </c>
      <c r="C22" s="145"/>
      <c r="D22" s="145" t="s">
        <v>426</v>
      </c>
      <c r="E22" s="140"/>
      <c r="F22" s="140"/>
      <c r="G22" s="140"/>
      <c r="H22" s="140">
        <f t="shared" si="0"/>
        <v>1</v>
      </c>
      <c r="I22" s="140"/>
      <c r="J22" s="298" t="s">
        <v>4390</v>
      </c>
      <c r="K22" s="145" t="str">
        <f t="shared" si="2"/>
        <v>A0128</v>
      </c>
      <c r="L22" s="277" t="str">
        <f t="shared" si="1"/>
        <v>A1.2.8 - Culture plantes à épices aromatiques médicinales pharmaceutiques</v>
      </c>
      <c r="M22" s="145"/>
      <c r="N22" s="145" t="s">
        <v>192</v>
      </c>
      <c r="O22" s="145" t="s">
        <v>426</v>
      </c>
    </row>
    <row r="23" spans="1:15">
      <c r="A23" s="140" t="s">
        <v>4392</v>
      </c>
      <c r="B23" s="145" t="s">
        <v>3395</v>
      </c>
      <c r="C23" s="145"/>
      <c r="D23" s="145" t="s">
        <v>426</v>
      </c>
      <c r="E23" s="140"/>
      <c r="F23" s="140"/>
      <c r="G23" s="140"/>
      <c r="H23" s="140">
        <f t="shared" si="0"/>
        <v>1</v>
      </c>
      <c r="I23" s="140"/>
      <c r="J23" s="298" t="s">
        <v>4391</v>
      </c>
      <c r="K23" s="145" t="str">
        <f t="shared" si="2"/>
        <v>A0129</v>
      </c>
      <c r="L23" s="277" t="str">
        <f t="shared" si="1"/>
        <v>A1.2.9 - Autres cultures permanentes</v>
      </c>
      <c r="M23" s="145"/>
      <c r="N23" s="145" t="s">
        <v>192</v>
      </c>
      <c r="O23" s="145" t="s">
        <v>426</v>
      </c>
    </row>
    <row r="24" spans="1:15">
      <c r="A24" s="140" t="s">
        <v>4393</v>
      </c>
      <c r="B24" s="145" t="s">
        <v>3396</v>
      </c>
      <c r="C24" s="145"/>
      <c r="D24" s="145" t="s">
        <v>426</v>
      </c>
      <c r="E24" s="140"/>
      <c r="F24" s="140"/>
      <c r="G24" s="140"/>
      <c r="H24" s="140">
        <f t="shared" si="0"/>
        <v>1</v>
      </c>
      <c r="I24" s="140"/>
      <c r="J24" s="297" t="s">
        <v>4392</v>
      </c>
      <c r="K24" s="145" t="str">
        <f t="shared" si="2"/>
        <v>A013</v>
      </c>
      <c r="L24" s="277" t="str">
        <f t="shared" si="1"/>
        <v>A1.3 - Activités des pépinières</v>
      </c>
      <c r="M24" s="145" t="s">
        <v>190</v>
      </c>
      <c r="N24" s="145" t="s">
        <v>192</v>
      </c>
      <c r="O24" s="145" t="s">
        <v>426</v>
      </c>
    </row>
    <row r="25" spans="1:15">
      <c r="A25" s="140" t="s">
        <v>4394</v>
      </c>
      <c r="B25" s="145" t="s">
        <v>3397</v>
      </c>
      <c r="C25" s="145"/>
      <c r="D25" s="145" t="s">
        <v>426</v>
      </c>
      <c r="E25" s="140"/>
      <c r="F25" s="140"/>
      <c r="G25" s="140"/>
      <c r="H25" s="140">
        <f t="shared" si="0"/>
        <v>1</v>
      </c>
      <c r="I25" s="140"/>
      <c r="J25" s="298" t="s">
        <v>4393</v>
      </c>
      <c r="K25" s="145" t="str">
        <f t="shared" si="2"/>
        <v>A0130</v>
      </c>
      <c r="L25" s="277" t="str">
        <f t="shared" si="1"/>
        <v>A1.3.0 - Activités des pépinières</v>
      </c>
      <c r="M25" s="145"/>
      <c r="N25" s="145" t="s">
        <v>192</v>
      </c>
      <c r="O25" s="145" t="s">
        <v>426</v>
      </c>
    </row>
    <row r="26" spans="1:15">
      <c r="A26" s="140" t="s">
        <v>4395</v>
      </c>
      <c r="B26" s="145" t="s">
        <v>3398</v>
      </c>
      <c r="C26" s="145"/>
      <c r="D26" s="145" t="s">
        <v>426</v>
      </c>
      <c r="E26" s="140"/>
      <c r="F26" s="140"/>
      <c r="G26" s="140"/>
      <c r="H26" s="140">
        <f t="shared" si="0"/>
        <v>1</v>
      </c>
      <c r="I26" s="140"/>
      <c r="J26" s="297" t="s">
        <v>4394</v>
      </c>
      <c r="K26" s="145" t="str">
        <f t="shared" si="2"/>
        <v>A014</v>
      </c>
      <c r="L26" s="277" t="str">
        <f t="shared" si="1"/>
        <v>A1.4 - Production animale</v>
      </c>
      <c r="M26" s="145" t="s">
        <v>190</v>
      </c>
      <c r="N26" s="145" t="s">
        <v>192</v>
      </c>
      <c r="O26" s="145" t="s">
        <v>426</v>
      </c>
    </row>
    <row r="27" spans="1:15">
      <c r="A27" s="140" t="s">
        <v>4396</v>
      </c>
      <c r="B27" s="145" t="s">
        <v>3399</v>
      </c>
      <c r="C27" s="145"/>
      <c r="D27" s="145" t="s">
        <v>426</v>
      </c>
      <c r="E27" s="140"/>
      <c r="F27" s="140"/>
      <c r="G27" s="140"/>
      <c r="H27" s="140">
        <f t="shared" si="0"/>
        <v>1</v>
      </c>
      <c r="I27" s="140"/>
      <c r="J27" s="298" t="s">
        <v>4395</v>
      </c>
      <c r="K27" s="145" t="str">
        <f t="shared" si="2"/>
        <v>A0141</v>
      </c>
      <c r="L27" s="277" t="str">
        <f t="shared" si="1"/>
        <v>A1.4.1 - Élevage de vaches laitières</v>
      </c>
      <c r="M27" s="145"/>
      <c r="N27" s="145" t="s">
        <v>192</v>
      </c>
      <c r="O27" s="145" t="s">
        <v>426</v>
      </c>
    </row>
    <row r="28" spans="1:15">
      <c r="A28" s="140" t="s">
        <v>4397</v>
      </c>
      <c r="B28" s="145" t="s">
        <v>3400</v>
      </c>
      <c r="C28" s="145"/>
      <c r="D28" s="145" t="s">
        <v>426</v>
      </c>
      <c r="E28" s="140"/>
      <c r="F28" s="140"/>
      <c r="G28" s="140"/>
      <c r="H28" s="140">
        <f t="shared" si="0"/>
        <v>1</v>
      </c>
      <c r="I28" s="140"/>
      <c r="J28" s="298" t="s">
        <v>4396</v>
      </c>
      <c r="K28" s="145" t="str">
        <f t="shared" si="2"/>
        <v>A0142</v>
      </c>
      <c r="L28" s="277" t="str">
        <f t="shared" si="1"/>
        <v>A1.4.2 - Élevage d'autres bovins et de buffles</v>
      </c>
      <c r="M28" s="145"/>
      <c r="N28" s="145" t="s">
        <v>192</v>
      </c>
      <c r="O28" s="145" t="s">
        <v>426</v>
      </c>
    </row>
    <row r="29" spans="1:15">
      <c r="A29" s="140" t="s">
        <v>4398</v>
      </c>
      <c r="B29" s="145" t="s">
        <v>3401</v>
      </c>
      <c r="C29" s="145"/>
      <c r="D29" s="145" t="s">
        <v>426</v>
      </c>
      <c r="E29" s="140"/>
      <c r="F29" s="140"/>
      <c r="G29" s="140"/>
      <c r="H29" s="140">
        <f t="shared" si="0"/>
        <v>1</v>
      </c>
      <c r="I29" s="140"/>
      <c r="J29" s="298" t="s">
        <v>4397</v>
      </c>
      <c r="K29" s="145" t="str">
        <f t="shared" si="2"/>
        <v>A0143</v>
      </c>
      <c r="L29" s="277" t="str">
        <f t="shared" si="1"/>
        <v>A1.4.3 - Élevage de chevaux et d'autres équidés</v>
      </c>
      <c r="M29" s="145"/>
      <c r="N29" s="145" t="s">
        <v>192</v>
      </c>
      <c r="O29" s="145" t="s">
        <v>426</v>
      </c>
    </row>
    <row r="30" spans="1:15">
      <c r="A30" s="140" t="s">
        <v>4399</v>
      </c>
      <c r="B30" s="145" t="s">
        <v>3402</v>
      </c>
      <c r="C30" s="145"/>
      <c r="D30" s="145" t="s">
        <v>426</v>
      </c>
      <c r="E30" s="140"/>
      <c r="F30" s="140"/>
      <c r="G30" s="140"/>
      <c r="H30" s="140">
        <f t="shared" si="0"/>
        <v>1</v>
      </c>
      <c r="I30" s="140"/>
      <c r="J30" s="298" t="s">
        <v>4398</v>
      </c>
      <c r="K30" s="145" t="str">
        <f t="shared" si="2"/>
        <v>A0144</v>
      </c>
      <c r="L30" s="277" t="str">
        <f t="shared" si="1"/>
        <v>A1.4.4 - Élevage de chameaux et d'autres camélidés</v>
      </c>
      <c r="M30" s="145"/>
      <c r="N30" s="145" t="s">
        <v>192</v>
      </c>
      <c r="O30" s="145" t="s">
        <v>426</v>
      </c>
    </row>
    <row r="31" spans="1:15">
      <c r="A31" s="140" t="s">
        <v>4400</v>
      </c>
      <c r="B31" s="145" t="s">
        <v>3403</v>
      </c>
      <c r="C31" s="145"/>
      <c r="D31" s="145" t="s">
        <v>426</v>
      </c>
      <c r="E31" s="140"/>
      <c r="F31" s="140"/>
      <c r="G31" s="140"/>
      <c r="H31" s="140">
        <f t="shared" si="0"/>
        <v>1</v>
      </c>
      <c r="I31" s="140"/>
      <c r="J31" s="298" t="s">
        <v>4399</v>
      </c>
      <c r="K31" s="145" t="str">
        <f t="shared" si="2"/>
        <v>A0145</v>
      </c>
      <c r="L31" s="277" t="str">
        <f t="shared" si="1"/>
        <v>A1.4.5 - Élevage d'ovins et de caprins</v>
      </c>
      <c r="M31" s="145"/>
      <c r="N31" s="145" t="s">
        <v>192</v>
      </c>
      <c r="O31" s="145" t="s">
        <v>426</v>
      </c>
    </row>
    <row r="32" spans="1:15">
      <c r="A32" s="140" t="s">
        <v>4401</v>
      </c>
      <c r="B32" s="145" t="s">
        <v>3404</v>
      </c>
      <c r="C32" s="145"/>
      <c r="D32" s="145" t="s">
        <v>426</v>
      </c>
      <c r="E32" s="140"/>
      <c r="F32" s="140"/>
      <c r="G32" s="140"/>
      <c r="H32" s="140">
        <f t="shared" si="0"/>
        <v>1</v>
      </c>
      <c r="I32" s="140"/>
      <c r="J32" s="298" t="s">
        <v>4400</v>
      </c>
      <c r="K32" s="145" t="str">
        <f t="shared" si="2"/>
        <v>A0146</v>
      </c>
      <c r="L32" s="277" t="str">
        <f t="shared" si="1"/>
        <v>A1.4.6 - Élevage de porcins</v>
      </c>
      <c r="M32" s="145"/>
      <c r="N32" s="145" t="s">
        <v>192</v>
      </c>
      <c r="O32" s="145" t="s">
        <v>426</v>
      </c>
    </row>
    <row r="33" spans="1:15">
      <c r="A33" s="140" t="s">
        <v>4402</v>
      </c>
      <c r="B33" s="145" t="s">
        <v>3405</v>
      </c>
      <c r="C33" s="145"/>
      <c r="D33" s="145" t="s">
        <v>426</v>
      </c>
      <c r="E33" s="140"/>
      <c r="F33" s="140"/>
      <c r="G33" s="140"/>
      <c r="H33" s="140">
        <f t="shared" si="0"/>
        <v>1</v>
      </c>
      <c r="I33" s="140"/>
      <c r="J33" s="298" t="s">
        <v>4401</v>
      </c>
      <c r="K33" s="145" t="str">
        <f t="shared" si="2"/>
        <v>A0147</v>
      </c>
      <c r="L33" s="277" t="str">
        <f t="shared" si="1"/>
        <v>A1.4.7 - Élevage de volailles</v>
      </c>
      <c r="M33" s="145"/>
      <c r="N33" s="145" t="s">
        <v>192</v>
      </c>
      <c r="O33" s="145" t="s">
        <v>426</v>
      </c>
    </row>
    <row r="34" spans="1:15">
      <c r="A34" s="140" t="s">
        <v>4403</v>
      </c>
      <c r="B34" s="145" t="s">
        <v>3406</v>
      </c>
      <c r="C34" s="145"/>
      <c r="D34" s="145" t="s">
        <v>426</v>
      </c>
      <c r="E34" s="140"/>
      <c r="F34" s="140"/>
      <c r="G34" s="140"/>
      <c r="H34" s="140">
        <f t="shared" si="0"/>
        <v>1</v>
      </c>
      <c r="I34" s="140"/>
      <c r="J34" s="298" t="s">
        <v>4402</v>
      </c>
      <c r="K34" s="145" t="str">
        <f t="shared" si="2"/>
        <v>A0149</v>
      </c>
      <c r="L34" s="277" t="str">
        <f t="shared" si="1"/>
        <v>A1.4.9 - Élevage d'autres animaux</v>
      </c>
      <c r="M34" s="145"/>
      <c r="N34" s="145" t="s">
        <v>192</v>
      </c>
      <c r="O34" s="145" t="s">
        <v>426</v>
      </c>
    </row>
    <row r="35" spans="1:15">
      <c r="A35" s="140" t="s">
        <v>4404</v>
      </c>
      <c r="B35" s="145" t="s">
        <v>3407</v>
      </c>
      <c r="C35" s="145"/>
      <c r="D35" s="145" t="s">
        <v>426</v>
      </c>
      <c r="E35" s="140"/>
      <c r="F35" s="140"/>
      <c r="G35" s="140"/>
      <c r="H35" s="140">
        <f t="shared" si="0"/>
        <v>1</v>
      </c>
      <c r="I35" s="140"/>
      <c r="J35" s="297" t="s">
        <v>4403</v>
      </c>
      <c r="K35" s="145" t="str">
        <f t="shared" si="2"/>
        <v>A015</v>
      </c>
      <c r="L35" s="277" t="str">
        <f t="shared" si="1"/>
        <v>A1.5 - Culture et élevage associés</v>
      </c>
      <c r="M35" s="145" t="s">
        <v>190</v>
      </c>
      <c r="N35" s="145" t="s">
        <v>192</v>
      </c>
      <c r="O35" s="145" t="s">
        <v>426</v>
      </c>
    </row>
    <row r="36" spans="1:15">
      <c r="A36" s="140" t="s">
        <v>4405</v>
      </c>
      <c r="B36" s="145" t="s">
        <v>3408</v>
      </c>
      <c r="C36" s="145"/>
      <c r="D36" s="145" t="s">
        <v>426</v>
      </c>
      <c r="E36" s="140"/>
      <c r="F36" s="140"/>
      <c r="G36" s="140"/>
      <c r="H36" s="140">
        <f t="shared" si="0"/>
        <v>1</v>
      </c>
      <c r="I36" s="140"/>
      <c r="J36" s="298" t="s">
        <v>4404</v>
      </c>
      <c r="K36" s="145" t="str">
        <f t="shared" si="2"/>
        <v>A0150</v>
      </c>
      <c r="L36" s="277" t="str">
        <f t="shared" si="1"/>
        <v>A1.5.0 - Culture et élevage associés</v>
      </c>
      <c r="M36" s="145"/>
      <c r="N36" s="145" t="s">
        <v>192</v>
      </c>
      <c r="O36" s="145" t="s">
        <v>426</v>
      </c>
    </row>
    <row r="37" spans="1:15">
      <c r="A37" s="140" t="s">
        <v>4406</v>
      </c>
      <c r="B37" s="145" t="s">
        <v>3409</v>
      </c>
      <c r="C37" s="145"/>
      <c r="D37" s="145" t="s">
        <v>426</v>
      </c>
      <c r="E37" s="140"/>
      <c r="F37" s="140"/>
      <c r="G37" s="140"/>
      <c r="H37" s="140">
        <f t="shared" si="0"/>
        <v>1</v>
      </c>
      <c r="I37" s="140"/>
      <c r="J37" s="297" t="s">
        <v>4405</v>
      </c>
      <c r="K37" s="145" t="str">
        <f t="shared" si="2"/>
        <v>A016</v>
      </c>
      <c r="L37" s="277" t="str">
        <f t="shared" si="1"/>
        <v>A1.6 - Activités soutien à agriculture traitement primaires récoltes</v>
      </c>
      <c r="M37" s="145" t="s">
        <v>190</v>
      </c>
      <c r="N37" s="145" t="s">
        <v>192</v>
      </c>
      <c r="O37" s="145" t="s">
        <v>426</v>
      </c>
    </row>
    <row r="38" spans="1:15">
      <c r="A38" s="140" t="s">
        <v>4407</v>
      </c>
      <c r="B38" s="145" t="s">
        <v>3410</v>
      </c>
      <c r="C38" s="145"/>
      <c r="D38" s="145" t="s">
        <v>426</v>
      </c>
      <c r="E38" s="140"/>
      <c r="F38" s="140"/>
      <c r="G38" s="140"/>
      <c r="H38" s="140">
        <f t="shared" si="0"/>
        <v>1</v>
      </c>
      <c r="I38" s="140"/>
      <c r="J38" s="298" t="s">
        <v>4406</v>
      </c>
      <c r="K38" s="145" t="str">
        <f t="shared" si="2"/>
        <v>A0161</v>
      </c>
      <c r="L38" s="277" t="str">
        <f t="shared" si="1"/>
        <v>A1.6.1 - Activités de soutien aux cultures</v>
      </c>
      <c r="M38" s="145"/>
      <c r="N38" s="145" t="s">
        <v>192</v>
      </c>
      <c r="O38" s="145" t="s">
        <v>426</v>
      </c>
    </row>
    <row r="39" spans="1:15">
      <c r="A39" s="140" t="s">
        <v>4408</v>
      </c>
      <c r="B39" s="145" t="s">
        <v>3411</v>
      </c>
      <c r="C39" s="145"/>
      <c r="D39" s="145" t="s">
        <v>426</v>
      </c>
      <c r="E39" s="140"/>
      <c r="F39" s="140"/>
      <c r="G39" s="140"/>
      <c r="H39" s="140">
        <f t="shared" si="0"/>
        <v>1</v>
      </c>
      <c r="I39" s="140"/>
      <c r="J39" s="298" t="s">
        <v>4407</v>
      </c>
      <c r="K39" s="145" t="str">
        <f t="shared" si="2"/>
        <v>A0162</v>
      </c>
      <c r="L39" s="277" t="str">
        <f t="shared" si="1"/>
        <v>A1.6.2 - Activités de soutien à la production animale</v>
      </c>
      <c r="M39" s="145"/>
      <c r="N39" s="145" t="s">
        <v>192</v>
      </c>
      <c r="O39" s="145" t="s">
        <v>426</v>
      </c>
    </row>
    <row r="40" spans="1:15">
      <c r="A40" s="140" t="s">
        <v>4409</v>
      </c>
      <c r="B40" s="145" t="s">
        <v>3412</v>
      </c>
      <c r="C40" s="145"/>
      <c r="D40" s="145" t="s">
        <v>426</v>
      </c>
      <c r="E40" s="140"/>
      <c r="F40" s="140"/>
      <c r="G40" s="140"/>
      <c r="H40" s="140">
        <f t="shared" si="0"/>
        <v>1</v>
      </c>
      <c r="I40" s="140"/>
      <c r="J40" s="298" t="s">
        <v>4408</v>
      </c>
      <c r="K40" s="145" t="str">
        <f t="shared" si="2"/>
        <v>A0163</v>
      </c>
      <c r="L40" s="277" t="str">
        <f t="shared" si="1"/>
        <v>A1.6.3 - Traitement primaire des récoltes</v>
      </c>
      <c r="M40" s="145"/>
      <c r="N40" s="145" t="s">
        <v>192</v>
      </c>
      <c r="O40" s="145" t="s">
        <v>426</v>
      </c>
    </row>
    <row r="41" spans="1:15">
      <c r="A41" s="140" t="s">
        <v>4410</v>
      </c>
      <c r="B41" s="145" t="s">
        <v>3413</v>
      </c>
      <c r="C41" s="145"/>
      <c r="D41" s="145" t="s">
        <v>426</v>
      </c>
      <c r="E41" s="140"/>
      <c r="F41" s="140"/>
      <c r="G41" s="140"/>
      <c r="H41" s="140">
        <f t="shared" si="0"/>
        <v>1</v>
      </c>
      <c r="I41" s="140"/>
      <c r="J41" s="298" t="s">
        <v>4409</v>
      </c>
      <c r="K41" s="145" t="str">
        <f t="shared" si="2"/>
        <v>A0164</v>
      </c>
      <c r="L41" s="277" t="str">
        <f t="shared" si="1"/>
        <v>A1.6.4 - Traitement des semences</v>
      </c>
      <c r="M41" s="145"/>
      <c r="N41" s="145" t="s">
        <v>192</v>
      </c>
      <c r="O41" s="145" t="s">
        <v>426</v>
      </c>
    </row>
    <row r="42" spans="1:15">
      <c r="A42" s="140" t="s">
        <v>4411</v>
      </c>
      <c r="B42" s="145" t="s">
        <v>3414</v>
      </c>
      <c r="C42" s="145"/>
      <c r="D42" s="145" t="s">
        <v>426</v>
      </c>
      <c r="E42" s="140"/>
      <c r="F42" s="140"/>
      <c r="G42" s="140"/>
      <c r="H42" s="140">
        <f t="shared" si="0"/>
        <v>1</v>
      </c>
      <c r="I42" s="140"/>
      <c r="J42" s="297" t="s">
        <v>4410</v>
      </c>
      <c r="K42" s="145" t="str">
        <f t="shared" si="2"/>
        <v>A017</v>
      </c>
      <c r="L42" s="277" t="str">
        <f t="shared" si="1"/>
        <v>A1.7 - Chasse piégeage et services annexes</v>
      </c>
      <c r="M42" s="145" t="s">
        <v>190</v>
      </c>
      <c r="N42" s="145" t="s">
        <v>192</v>
      </c>
      <c r="O42" s="145" t="s">
        <v>426</v>
      </c>
    </row>
    <row r="43" spans="1:15">
      <c r="A43" s="140" t="s">
        <v>4412</v>
      </c>
      <c r="B43" s="145" t="s">
        <v>3415</v>
      </c>
      <c r="C43" s="145"/>
      <c r="D43" s="145" t="s">
        <v>426</v>
      </c>
      <c r="E43" s="140"/>
      <c r="F43" s="140"/>
      <c r="G43" s="140"/>
      <c r="H43" s="140">
        <f t="shared" si="0"/>
        <v>1</v>
      </c>
      <c r="I43" s="140"/>
      <c r="J43" s="298" t="s">
        <v>4411</v>
      </c>
      <c r="K43" s="145" t="str">
        <f t="shared" si="2"/>
        <v>A0170</v>
      </c>
      <c r="L43" s="277" t="str">
        <f t="shared" si="1"/>
        <v>A1.7.0 - Chasse piégeage et services annexes</v>
      </c>
      <c r="M43" s="145"/>
      <c r="N43" s="145" t="s">
        <v>192</v>
      </c>
      <c r="O43" s="145" t="s">
        <v>426</v>
      </c>
    </row>
    <row r="44" spans="1:15">
      <c r="A44" s="140" t="s">
        <v>4413</v>
      </c>
      <c r="B44" s="145" t="s">
        <v>3416</v>
      </c>
      <c r="C44" s="145"/>
      <c r="D44" s="145" t="s">
        <v>426</v>
      </c>
      <c r="E44" s="140"/>
      <c r="F44" s="140"/>
      <c r="G44" s="140"/>
      <c r="H44" s="140">
        <f t="shared" si="0"/>
        <v>1</v>
      </c>
      <c r="I44" s="140"/>
      <c r="J44" s="296" t="s">
        <v>4412</v>
      </c>
      <c r="K44" s="145" t="str">
        <f t="shared" si="2"/>
        <v>A02</v>
      </c>
      <c r="L44" s="277" t="str">
        <f t="shared" si="1"/>
        <v>A2 - Sylviculture et exploitation forestière</v>
      </c>
      <c r="M44" s="145" t="s">
        <v>190</v>
      </c>
      <c r="N44" s="145" t="s">
        <v>192</v>
      </c>
      <c r="O44" s="145" t="s">
        <v>426</v>
      </c>
    </row>
    <row r="45" spans="1:15">
      <c r="A45" s="140" t="s">
        <v>4414</v>
      </c>
      <c r="B45" s="145" t="s">
        <v>3417</v>
      </c>
      <c r="C45" s="145"/>
      <c r="D45" s="145" t="s">
        <v>426</v>
      </c>
      <c r="E45" s="140"/>
      <c r="F45" s="140"/>
      <c r="G45" s="140"/>
      <c r="H45" s="140">
        <f t="shared" si="0"/>
        <v>1</v>
      </c>
      <c r="I45" s="140"/>
      <c r="J45" s="297" t="s">
        <v>4413</v>
      </c>
      <c r="K45" s="145" t="str">
        <f t="shared" si="2"/>
        <v>A021</v>
      </c>
      <c r="L45" s="277" t="str">
        <f t="shared" si="1"/>
        <v>A2.1 - Sylviculture et autres activités forestières</v>
      </c>
      <c r="M45" s="145" t="s">
        <v>190</v>
      </c>
      <c r="N45" s="145" t="s">
        <v>192</v>
      </c>
      <c r="O45" s="145" t="s">
        <v>426</v>
      </c>
    </row>
    <row r="46" spans="1:15">
      <c r="A46" s="140" t="s">
        <v>4415</v>
      </c>
      <c r="B46" s="145" t="s">
        <v>3418</v>
      </c>
      <c r="C46" s="145"/>
      <c r="D46" s="145" t="s">
        <v>426</v>
      </c>
      <c r="E46" s="140"/>
      <c r="F46" s="140"/>
      <c r="G46" s="140"/>
      <c r="H46" s="140">
        <f t="shared" si="0"/>
        <v>1</v>
      </c>
      <c r="I46" s="140"/>
      <c r="J46" s="298" t="s">
        <v>4414</v>
      </c>
      <c r="K46" s="145" t="str">
        <f t="shared" si="2"/>
        <v>A0210</v>
      </c>
      <c r="L46" s="277" t="str">
        <f t="shared" si="1"/>
        <v>A2.1.0 - Sylviculture et autres activités forestières</v>
      </c>
      <c r="M46" s="145"/>
      <c r="N46" s="145" t="s">
        <v>192</v>
      </c>
      <c r="O46" s="145" t="s">
        <v>426</v>
      </c>
    </row>
    <row r="47" spans="1:15">
      <c r="A47" s="140" t="s">
        <v>4416</v>
      </c>
      <c r="B47" s="145" t="s">
        <v>3419</v>
      </c>
      <c r="C47" s="145"/>
      <c r="D47" s="145" t="s">
        <v>426</v>
      </c>
      <c r="E47" s="140"/>
      <c r="F47" s="140"/>
      <c r="G47" s="140"/>
      <c r="H47" s="140">
        <f t="shared" si="0"/>
        <v>1</v>
      </c>
      <c r="I47" s="140"/>
      <c r="J47" s="297" t="s">
        <v>4415</v>
      </c>
      <c r="K47" s="145" t="str">
        <f t="shared" si="2"/>
        <v>A022</v>
      </c>
      <c r="L47" s="277" t="str">
        <f t="shared" si="1"/>
        <v>A2.2 - Exploitation forestière</v>
      </c>
      <c r="M47" s="145" t="s">
        <v>190</v>
      </c>
      <c r="N47" s="145" t="s">
        <v>192</v>
      </c>
      <c r="O47" s="145" t="s">
        <v>426</v>
      </c>
    </row>
    <row r="48" spans="1:15">
      <c r="A48" s="140" t="s">
        <v>4417</v>
      </c>
      <c r="B48" s="145" t="s">
        <v>3420</v>
      </c>
      <c r="C48" s="145"/>
      <c r="D48" s="145" t="s">
        <v>426</v>
      </c>
      <c r="E48" s="140"/>
      <c r="F48" s="140"/>
      <c r="G48" s="140"/>
      <c r="H48" s="140">
        <f t="shared" si="0"/>
        <v>1</v>
      </c>
      <c r="I48" s="140"/>
      <c r="J48" s="298" t="s">
        <v>4416</v>
      </c>
      <c r="K48" s="145" t="str">
        <f t="shared" si="2"/>
        <v>A0220</v>
      </c>
      <c r="L48" s="277" t="str">
        <f t="shared" si="1"/>
        <v>A2.2.0 - Exploitation forestière</v>
      </c>
      <c r="M48" s="145"/>
      <c r="N48" s="145" t="s">
        <v>192</v>
      </c>
      <c r="O48" s="145" t="s">
        <v>426</v>
      </c>
    </row>
    <row r="49" spans="1:15">
      <c r="A49" s="140" t="s">
        <v>4418</v>
      </c>
      <c r="B49" s="145" t="s">
        <v>3421</v>
      </c>
      <c r="C49" s="145"/>
      <c r="D49" s="145" t="s">
        <v>426</v>
      </c>
      <c r="E49" s="140"/>
      <c r="F49" s="140"/>
      <c r="G49" s="140"/>
      <c r="H49" s="140">
        <f t="shared" si="0"/>
        <v>1</v>
      </c>
      <c r="I49" s="140"/>
      <c r="J49" s="297" t="s">
        <v>4417</v>
      </c>
      <c r="K49" s="145" t="str">
        <f t="shared" si="2"/>
        <v>A023</v>
      </c>
      <c r="L49" s="277" t="str">
        <f t="shared" si="1"/>
        <v>A2.3 - Récolte produits forestiers non ligneux poussant à état sauvage</v>
      </c>
      <c r="M49" s="145" t="s">
        <v>190</v>
      </c>
      <c r="N49" s="145" t="s">
        <v>192</v>
      </c>
      <c r="O49" s="145" t="s">
        <v>426</v>
      </c>
    </row>
    <row r="50" spans="1:15">
      <c r="A50" s="140" t="s">
        <v>4419</v>
      </c>
      <c r="B50" s="145" t="s">
        <v>3422</v>
      </c>
      <c r="C50" s="145"/>
      <c r="D50" s="145" t="s">
        <v>426</v>
      </c>
      <c r="E50" s="140"/>
      <c r="F50" s="140"/>
      <c r="G50" s="140"/>
      <c r="H50" s="140">
        <f t="shared" si="0"/>
        <v>1</v>
      </c>
      <c r="I50" s="140"/>
      <c r="J50" s="298" t="s">
        <v>4418</v>
      </c>
      <c r="K50" s="145" t="str">
        <f t="shared" si="2"/>
        <v>A0230</v>
      </c>
      <c r="L50" s="277" t="str">
        <f t="shared" si="1"/>
        <v>A2.3.0 - Récolte produits forestiers non ligneux poussant à état sauvage</v>
      </c>
      <c r="M50" s="145"/>
      <c r="N50" s="145" t="s">
        <v>192</v>
      </c>
      <c r="O50" s="145" t="s">
        <v>426</v>
      </c>
    </row>
    <row r="51" spans="1:15">
      <c r="A51" s="140" t="s">
        <v>4420</v>
      </c>
      <c r="B51" s="145" t="s">
        <v>3423</v>
      </c>
      <c r="C51" s="145"/>
      <c r="D51" s="145" t="s">
        <v>426</v>
      </c>
      <c r="E51" s="140"/>
      <c r="F51" s="140"/>
      <c r="G51" s="140"/>
      <c r="H51" s="140">
        <f t="shared" si="0"/>
        <v>1</v>
      </c>
      <c r="I51" s="140"/>
      <c r="J51" s="297" t="s">
        <v>4419</v>
      </c>
      <c r="K51" s="145" t="str">
        <f t="shared" si="2"/>
        <v>A024</v>
      </c>
      <c r="L51" s="277" t="str">
        <f t="shared" si="1"/>
        <v>A2.4 - Services de soutien à exploitation forestière</v>
      </c>
      <c r="M51" s="145" t="s">
        <v>190</v>
      </c>
      <c r="N51" s="145" t="s">
        <v>192</v>
      </c>
      <c r="O51" s="145" t="s">
        <v>426</v>
      </c>
    </row>
    <row r="52" spans="1:15">
      <c r="A52" s="140" t="s">
        <v>4421</v>
      </c>
      <c r="B52" s="145" t="s">
        <v>3424</v>
      </c>
      <c r="C52" s="145"/>
      <c r="D52" s="145" t="s">
        <v>426</v>
      </c>
      <c r="E52" s="140"/>
      <c r="F52" s="140"/>
      <c r="G52" s="140"/>
      <c r="H52" s="140">
        <f t="shared" si="0"/>
        <v>1</v>
      </c>
      <c r="I52" s="140"/>
      <c r="J52" s="298" t="s">
        <v>4420</v>
      </c>
      <c r="K52" s="145" t="str">
        <f t="shared" si="2"/>
        <v>A0240</v>
      </c>
      <c r="L52" s="277" t="str">
        <f t="shared" si="1"/>
        <v>A2.4.0 - Services de soutien à exploitation forestière</v>
      </c>
      <c r="M52" s="145"/>
      <c r="N52" s="145" t="s">
        <v>192</v>
      </c>
      <c r="O52" s="145" t="s">
        <v>426</v>
      </c>
    </row>
    <row r="53" spans="1:15">
      <c r="A53" s="140" t="s">
        <v>4422</v>
      </c>
      <c r="B53" s="145" t="s">
        <v>3425</v>
      </c>
      <c r="C53" s="145"/>
      <c r="D53" s="145" t="s">
        <v>426</v>
      </c>
      <c r="E53" s="140"/>
      <c r="F53" s="140"/>
      <c r="G53" s="140"/>
      <c r="H53" s="140">
        <f t="shared" si="0"/>
        <v>1</v>
      </c>
      <c r="I53" s="140"/>
      <c r="J53" s="296" t="s">
        <v>4421</v>
      </c>
      <c r="K53" s="145" t="str">
        <f t="shared" si="2"/>
        <v>A03</v>
      </c>
      <c r="L53" s="277" t="str">
        <f t="shared" si="1"/>
        <v>A3 - Pêche et aquaculture</v>
      </c>
      <c r="M53" s="145" t="s">
        <v>190</v>
      </c>
      <c r="N53" s="145" t="s">
        <v>192</v>
      </c>
      <c r="O53" s="145" t="s">
        <v>426</v>
      </c>
    </row>
    <row r="54" spans="1:15">
      <c r="A54" s="140" t="s">
        <v>4423</v>
      </c>
      <c r="B54" s="145" t="s">
        <v>3426</v>
      </c>
      <c r="C54" s="145"/>
      <c r="D54" s="145" t="s">
        <v>426</v>
      </c>
      <c r="E54" s="140"/>
      <c r="F54" s="140"/>
      <c r="G54" s="140"/>
      <c r="H54" s="140">
        <f t="shared" si="0"/>
        <v>1</v>
      </c>
      <c r="I54" s="140"/>
      <c r="J54" s="297" t="s">
        <v>4422</v>
      </c>
      <c r="K54" s="145" t="str">
        <f t="shared" si="2"/>
        <v>A031</v>
      </c>
      <c r="L54" s="277" t="str">
        <f t="shared" si="1"/>
        <v>A3.1 - Pêche</v>
      </c>
      <c r="M54" s="145" t="s">
        <v>190</v>
      </c>
      <c r="N54" s="145" t="s">
        <v>192</v>
      </c>
      <c r="O54" s="145" t="s">
        <v>426</v>
      </c>
    </row>
    <row r="55" spans="1:15">
      <c r="A55" s="140" t="s">
        <v>4424</v>
      </c>
      <c r="B55" s="145" t="s">
        <v>3427</v>
      </c>
      <c r="C55" s="145"/>
      <c r="D55" s="145" t="s">
        <v>426</v>
      </c>
      <c r="E55" s="140"/>
      <c r="F55" s="140"/>
      <c r="G55" s="140"/>
      <c r="H55" s="140">
        <f t="shared" si="0"/>
        <v>1</v>
      </c>
      <c r="I55" s="140"/>
      <c r="J55" s="298" t="s">
        <v>4423</v>
      </c>
      <c r="K55" s="145" t="str">
        <f t="shared" si="2"/>
        <v>A0311</v>
      </c>
      <c r="L55" s="277" t="str">
        <f t="shared" si="1"/>
        <v>A3.1.1 - Pêche en mer</v>
      </c>
      <c r="M55" s="145"/>
      <c r="N55" s="145" t="s">
        <v>192</v>
      </c>
      <c r="O55" s="145" t="s">
        <v>426</v>
      </c>
    </row>
    <row r="56" spans="1:15">
      <c r="A56" s="140" t="s">
        <v>3428</v>
      </c>
      <c r="B56" s="145" t="s">
        <v>3429</v>
      </c>
      <c r="C56" s="145"/>
      <c r="D56" s="145" t="s">
        <v>426</v>
      </c>
      <c r="E56" s="140"/>
      <c r="F56" s="140"/>
      <c r="G56" s="140"/>
      <c r="H56" s="140">
        <f t="shared" si="0"/>
        <v>1</v>
      </c>
      <c r="I56" s="140"/>
      <c r="J56" s="298" t="s">
        <v>4424</v>
      </c>
      <c r="K56" s="145" t="str">
        <f t="shared" si="2"/>
        <v>A0312</v>
      </c>
      <c r="L56" s="277" t="str">
        <f t="shared" si="1"/>
        <v>A3.1.2 - Pêche en eau douce</v>
      </c>
      <c r="M56" s="145"/>
      <c r="N56" s="145" t="s">
        <v>192</v>
      </c>
      <c r="O56" s="145" t="s">
        <v>426</v>
      </c>
    </row>
    <row r="57" spans="1:15">
      <c r="A57" s="140" t="s">
        <v>4425</v>
      </c>
      <c r="B57" s="145" t="s">
        <v>3430</v>
      </c>
      <c r="C57" s="145"/>
      <c r="D57" s="145" t="s">
        <v>426</v>
      </c>
      <c r="E57" s="140"/>
      <c r="F57" s="140"/>
      <c r="G57" s="140"/>
      <c r="H57" s="140">
        <f t="shared" si="0"/>
        <v>1</v>
      </c>
      <c r="I57" s="140"/>
      <c r="J57" s="297" t="s">
        <v>3428</v>
      </c>
      <c r="K57" s="145" t="str">
        <f t="shared" si="2"/>
        <v>A032</v>
      </c>
      <c r="L57" s="277" t="str">
        <f t="shared" si="1"/>
        <v>A3.2 - Aquaculture</v>
      </c>
      <c r="M57" s="145" t="s">
        <v>190</v>
      </c>
      <c r="N57" s="145" t="s">
        <v>192</v>
      </c>
      <c r="O57" s="145" t="s">
        <v>426</v>
      </c>
    </row>
    <row r="58" spans="1:15">
      <c r="A58" s="140" t="s">
        <v>4426</v>
      </c>
      <c r="B58" s="145" t="s">
        <v>3431</v>
      </c>
      <c r="C58" s="145"/>
      <c r="D58" s="145" t="s">
        <v>426</v>
      </c>
      <c r="E58" s="140"/>
      <c r="F58" s="140"/>
      <c r="G58" s="140"/>
      <c r="H58" s="140">
        <f t="shared" si="0"/>
        <v>1</v>
      </c>
      <c r="I58" s="140"/>
      <c r="J58" s="298" t="s">
        <v>4425</v>
      </c>
      <c r="K58" s="145" t="str">
        <f t="shared" si="2"/>
        <v>A0321</v>
      </c>
      <c r="L58" s="277" t="str">
        <f t="shared" si="1"/>
        <v>A3.2.1 - Aquaculture en mer</v>
      </c>
      <c r="M58" s="145"/>
      <c r="N58" s="145" t="s">
        <v>192</v>
      </c>
      <c r="O58" s="145" t="s">
        <v>426</v>
      </c>
    </row>
    <row r="59" spans="1:15">
      <c r="A59" s="140" t="s">
        <v>4427</v>
      </c>
      <c r="B59" s="145" t="s">
        <v>3432</v>
      </c>
      <c r="C59" s="145"/>
      <c r="D59" s="145" t="s">
        <v>426</v>
      </c>
      <c r="E59" s="140"/>
      <c r="F59" s="140"/>
      <c r="G59" s="140"/>
      <c r="H59" s="140">
        <f t="shared" si="0"/>
        <v>1</v>
      </c>
      <c r="I59" s="140"/>
      <c r="J59" s="298" t="s">
        <v>4426</v>
      </c>
      <c r="K59" s="145" t="str">
        <f t="shared" si="2"/>
        <v>A0322</v>
      </c>
      <c r="L59" s="277" t="str">
        <f t="shared" si="1"/>
        <v>A3.2.2 - Aquaculture en eau douce</v>
      </c>
      <c r="M59" s="145"/>
      <c r="N59" s="145" t="s">
        <v>192</v>
      </c>
      <c r="O59" s="145" t="s">
        <v>426</v>
      </c>
    </row>
    <row r="60" spans="1:15">
      <c r="A60" s="140" t="s">
        <v>4428</v>
      </c>
      <c r="B60" s="145" t="s">
        <v>3433</v>
      </c>
      <c r="C60" s="145"/>
      <c r="D60" s="145" t="s">
        <v>426</v>
      </c>
      <c r="E60" s="140"/>
      <c r="F60" s="140"/>
      <c r="G60" s="140"/>
      <c r="H60" s="140">
        <f t="shared" si="0"/>
        <v>1</v>
      </c>
      <c r="I60" s="140"/>
      <c r="J60" s="279" t="s">
        <v>4427</v>
      </c>
      <c r="K60" s="145" t="str">
        <f t="shared" si="2"/>
        <v>B</v>
      </c>
      <c r="L60" s="277" t="str">
        <f t="shared" si="1"/>
        <v>B - INDUSTRIES EXTRACTIVES</v>
      </c>
      <c r="M60" s="145" t="s">
        <v>190</v>
      </c>
      <c r="N60" s="145" t="s">
        <v>192</v>
      </c>
      <c r="O60" s="145" t="s">
        <v>426</v>
      </c>
    </row>
    <row r="61" spans="1:15">
      <c r="A61" s="140" t="s">
        <v>4429</v>
      </c>
      <c r="B61" s="145" t="s">
        <v>3434</v>
      </c>
      <c r="C61" s="145"/>
      <c r="D61" s="145" t="s">
        <v>426</v>
      </c>
      <c r="E61" s="140"/>
      <c r="F61" s="140"/>
      <c r="G61" s="140"/>
      <c r="H61" s="140">
        <f t="shared" si="0"/>
        <v>1</v>
      </c>
      <c r="I61" s="140"/>
      <c r="J61" s="296" t="s">
        <v>4428</v>
      </c>
      <c r="K61" s="145" t="str">
        <f t="shared" si="2"/>
        <v>B05</v>
      </c>
      <c r="L61" s="277" t="str">
        <f t="shared" si="1"/>
        <v>B5 - Extraction de houille et de lignite</v>
      </c>
      <c r="M61" s="145" t="s">
        <v>190</v>
      </c>
      <c r="N61" s="145" t="s">
        <v>192</v>
      </c>
      <c r="O61" s="145" t="s">
        <v>426</v>
      </c>
    </row>
    <row r="62" spans="1:15">
      <c r="A62" s="140" t="s">
        <v>4430</v>
      </c>
      <c r="B62" s="145" t="s">
        <v>3435</v>
      </c>
      <c r="C62" s="145"/>
      <c r="D62" s="145" t="s">
        <v>426</v>
      </c>
      <c r="E62" s="140"/>
      <c r="F62" s="140"/>
      <c r="G62" s="140"/>
      <c r="H62" s="140">
        <f t="shared" si="0"/>
        <v>1</v>
      </c>
      <c r="I62" s="140"/>
      <c r="J62" s="297" t="s">
        <v>4429</v>
      </c>
      <c r="K62" s="145" t="str">
        <f t="shared" si="2"/>
        <v>B051</v>
      </c>
      <c r="L62" s="277" t="str">
        <f t="shared" si="1"/>
        <v>B5.1 - Extraction de houille</v>
      </c>
      <c r="M62" s="145" t="s">
        <v>190</v>
      </c>
      <c r="N62" s="145" t="s">
        <v>192</v>
      </c>
      <c r="O62" s="145" t="s">
        <v>426</v>
      </c>
    </row>
    <row r="63" spans="1:15">
      <c r="A63" s="140" t="s">
        <v>4431</v>
      </c>
      <c r="B63" s="145" t="s">
        <v>3436</v>
      </c>
      <c r="C63" s="145"/>
      <c r="D63" s="145" t="s">
        <v>426</v>
      </c>
      <c r="E63" s="140"/>
      <c r="F63" s="140"/>
      <c r="G63" s="140"/>
      <c r="H63" s="140">
        <f t="shared" si="0"/>
        <v>1</v>
      </c>
      <c r="I63" s="140"/>
      <c r="J63" s="298" t="s">
        <v>4430</v>
      </c>
      <c r="K63" s="145" t="str">
        <f t="shared" si="2"/>
        <v>B0510</v>
      </c>
      <c r="L63" s="277" t="str">
        <f t="shared" si="1"/>
        <v>B5.1.0 - Extraction de houille</v>
      </c>
      <c r="M63" s="145"/>
      <c r="N63" s="145" t="s">
        <v>192</v>
      </c>
      <c r="O63" s="145" t="s">
        <v>426</v>
      </c>
    </row>
    <row r="64" spans="1:15">
      <c r="A64" s="140" t="s">
        <v>4432</v>
      </c>
      <c r="B64" s="145" t="s">
        <v>3437</v>
      </c>
      <c r="C64" s="145"/>
      <c r="D64" s="145" t="s">
        <v>426</v>
      </c>
      <c r="E64" s="140"/>
      <c r="F64" s="140"/>
      <c r="G64" s="140"/>
      <c r="H64" s="140">
        <f t="shared" si="0"/>
        <v>1</v>
      </c>
      <c r="I64" s="140"/>
      <c r="J64" s="297" t="s">
        <v>4431</v>
      </c>
      <c r="K64" s="145" t="str">
        <f t="shared" si="2"/>
        <v>B052</v>
      </c>
      <c r="L64" s="277" t="str">
        <f t="shared" si="1"/>
        <v>B5.2 - Extraction de lignite</v>
      </c>
      <c r="M64" s="145" t="s">
        <v>190</v>
      </c>
      <c r="N64" s="145" t="s">
        <v>192</v>
      </c>
      <c r="O64" s="145" t="s">
        <v>426</v>
      </c>
    </row>
    <row r="65" spans="1:15">
      <c r="A65" s="140" t="s">
        <v>4433</v>
      </c>
      <c r="B65" s="145" t="s">
        <v>3438</v>
      </c>
      <c r="C65" s="145"/>
      <c r="D65" s="145" t="s">
        <v>426</v>
      </c>
      <c r="E65" s="140"/>
      <c r="F65" s="140"/>
      <c r="G65" s="140"/>
      <c r="H65" s="140">
        <f t="shared" si="0"/>
        <v>1</v>
      </c>
      <c r="I65" s="140"/>
      <c r="J65" s="298" t="s">
        <v>4432</v>
      </c>
      <c r="K65" s="145" t="str">
        <f t="shared" si="2"/>
        <v>B0520</v>
      </c>
      <c r="L65" s="277" t="str">
        <f t="shared" si="1"/>
        <v>B5.2.0 - Extraction de lignite</v>
      </c>
      <c r="M65" s="145"/>
      <c r="N65" s="145" t="s">
        <v>192</v>
      </c>
      <c r="O65" s="145" t="s">
        <v>426</v>
      </c>
    </row>
    <row r="66" spans="1:15">
      <c r="A66" s="140" t="s">
        <v>4434</v>
      </c>
      <c r="B66" s="145" t="s">
        <v>3439</v>
      </c>
      <c r="C66" s="145"/>
      <c r="D66" s="145" t="s">
        <v>426</v>
      </c>
      <c r="E66" s="140"/>
      <c r="F66" s="140"/>
      <c r="G66" s="140"/>
      <c r="H66" s="140">
        <f t="shared" si="0"/>
        <v>1</v>
      </c>
      <c r="I66" s="140"/>
      <c r="J66" s="296" t="s">
        <v>4433</v>
      </c>
      <c r="K66" s="145" t="str">
        <f t="shared" si="2"/>
        <v>B06</v>
      </c>
      <c r="L66" s="277" t="str">
        <f t="shared" si="1"/>
        <v>B6 - Extraction d'hydrocarbures</v>
      </c>
      <c r="M66" s="145" t="s">
        <v>190</v>
      </c>
      <c r="N66" s="145" t="s">
        <v>192</v>
      </c>
      <c r="O66" s="145" t="s">
        <v>426</v>
      </c>
    </row>
    <row r="67" spans="1:15">
      <c r="A67" s="140" t="s">
        <v>4435</v>
      </c>
      <c r="B67" s="145" t="s">
        <v>3440</v>
      </c>
      <c r="C67" s="145"/>
      <c r="D67" s="145" t="s">
        <v>426</v>
      </c>
      <c r="E67" s="140"/>
      <c r="F67" s="140"/>
      <c r="G67" s="140"/>
      <c r="H67" s="140">
        <f t="shared" ref="H67:H130" si="3">COUNTIF($J$2:$J$1000,A67)</f>
        <v>1</v>
      </c>
      <c r="I67" s="140"/>
      <c r="J67" s="297" t="s">
        <v>4434</v>
      </c>
      <c r="K67" s="145" t="str">
        <f t="shared" si="2"/>
        <v>B061</v>
      </c>
      <c r="L67" s="277" t="str">
        <f t="shared" si="1"/>
        <v>B6.1 - Extraction de pétrole brut</v>
      </c>
      <c r="M67" s="145" t="s">
        <v>190</v>
      </c>
      <c r="N67" s="145" t="s">
        <v>192</v>
      </c>
      <c r="O67" s="145" t="s">
        <v>426</v>
      </c>
    </row>
    <row r="68" spans="1:15">
      <c r="A68" s="140" t="s">
        <v>4436</v>
      </c>
      <c r="B68" s="145" t="s">
        <v>3441</v>
      </c>
      <c r="C68" s="145"/>
      <c r="D68" s="145" t="s">
        <v>426</v>
      </c>
      <c r="E68" s="140"/>
      <c r="F68" s="140"/>
      <c r="G68" s="140"/>
      <c r="H68" s="140">
        <f t="shared" si="3"/>
        <v>1</v>
      </c>
      <c r="I68" s="140"/>
      <c r="J68" s="298" t="s">
        <v>4435</v>
      </c>
      <c r="K68" s="145" t="str">
        <f t="shared" si="2"/>
        <v>B0610</v>
      </c>
      <c r="L68" s="277" t="str">
        <f t="shared" ref="L68:L131" si="4">J68</f>
        <v>B6.1.0 - Extraction de pétrole brut</v>
      </c>
      <c r="M68" s="145"/>
      <c r="N68" s="145" t="s">
        <v>192</v>
      </c>
      <c r="O68" s="145" t="s">
        <v>426</v>
      </c>
    </row>
    <row r="69" spans="1:15">
      <c r="A69" s="140" t="s">
        <v>4437</v>
      </c>
      <c r="B69" s="145" t="s">
        <v>3442</v>
      </c>
      <c r="C69" s="145"/>
      <c r="D69" s="145" t="s">
        <v>426</v>
      </c>
      <c r="E69" s="140"/>
      <c r="F69" s="140"/>
      <c r="G69" s="140"/>
      <c r="H69" s="140">
        <f t="shared" si="3"/>
        <v>1</v>
      </c>
      <c r="I69" s="140"/>
      <c r="J69" s="297" t="s">
        <v>4436</v>
      </c>
      <c r="K69" s="145" t="str">
        <f t="shared" si="2"/>
        <v>B062</v>
      </c>
      <c r="L69" s="277" t="str">
        <f t="shared" si="4"/>
        <v>B6.2 - Extraction de gaz naturel</v>
      </c>
      <c r="M69" s="145" t="s">
        <v>190</v>
      </c>
      <c r="N69" s="145" t="s">
        <v>192</v>
      </c>
      <c r="O69" s="145" t="s">
        <v>426</v>
      </c>
    </row>
    <row r="70" spans="1:15">
      <c r="A70" s="140" t="s">
        <v>4438</v>
      </c>
      <c r="B70" s="145" t="s">
        <v>3443</v>
      </c>
      <c r="C70" s="145"/>
      <c r="D70" s="145" t="s">
        <v>426</v>
      </c>
      <c r="E70" s="140"/>
      <c r="F70" s="140"/>
      <c r="G70" s="140"/>
      <c r="H70" s="140">
        <f t="shared" si="3"/>
        <v>1</v>
      </c>
      <c r="I70" s="140"/>
      <c r="J70" s="298" t="s">
        <v>4437</v>
      </c>
      <c r="K70" s="145" t="str">
        <f t="shared" ref="K70:K133" si="5">VLOOKUP(J70,$A$2:$B$1100,2,0)</f>
        <v>B0620</v>
      </c>
      <c r="L70" s="277" t="str">
        <f t="shared" si="4"/>
        <v>B6.2.0 - Extraction de gaz naturel</v>
      </c>
      <c r="M70" s="145"/>
      <c r="N70" s="145" t="s">
        <v>192</v>
      </c>
      <c r="O70" s="145" t="s">
        <v>426</v>
      </c>
    </row>
    <row r="71" spans="1:15">
      <c r="A71" s="140" t="s">
        <v>4439</v>
      </c>
      <c r="B71" s="145" t="s">
        <v>3444</v>
      </c>
      <c r="C71" s="145"/>
      <c r="D71" s="145" t="s">
        <v>426</v>
      </c>
      <c r="E71" s="140"/>
      <c r="F71" s="140"/>
      <c r="G71" s="140"/>
      <c r="H71" s="140">
        <f t="shared" si="3"/>
        <v>1</v>
      </c>
      <c r="I71" s="140"/>
      <c r="J71" s="296" t="s">
        <v>4438</v>
      </c>
      <c r="K71" s="145" t="str">
        <f t="shared" si="5"/>
        <v>B07</v>
      </c>
      <c r="L71" s="277" t="str">
        <f t="shared" si="4"/>
        <v>B7 - Extraction de minerais métalliques</v>
      </c>
      <c r="M71" s="145" t="s">
        <v>190</v>
      </c>
      <c r="N71" s="145" t="s">
        <v>192</v>
      </c>
      <c r="O71" s="145" t="s">
        <v>426</v>
      </c>
    </row>
    <row r="72" spans="1:15">
      <c r="A72" s="140" t="s">
        <v>4440</v>
      </c>
      <c r="B72" s="145" t="s">
        <v>3445</v>
      </c>
      <c r="C72" s="145"/>
      <c r="D72" s="145" t="s">
        <v>426</v>
      </c>
      <c r="E72" s="140"/>
      <c r="F72" s="140"/>
      <c r="G72" s="140"/>
      <c r="H72" s="140">
        <f t="shared" si="3"/>
        <v>1</v>
      </c>
      <c r="I72" s="140"/>
      <c r="J72" s="297" t="s">
        <v>4439</v>
      </c>
      <c r="K72" s="145" t="str">
        <f t="shared" si="5"/>
        <v>B071</v>
      </c>
      <c r="L72" s="277" t="str">
        <f t="shared" si="4"/>
        <v>B7.1 - Extraction de minerais de fer</v>
      </c>
      <c r="M72" s="145" t="s">
        <v>190</v>
      </c>
      <c r="N72" s="145" t="s">
        <v>192</v>
      </c>
      <c r="O72" s="145" t="s">
        <v>426</v>
      </c>
    </row>
    <row r="73" spans="1:15">
      <c r="A73" s="140" t="s">
        <v>4441</v>
      </c>
      <c r="B73" s="145" t="s">
        <v>3446</v>
      </c>
      <c r="C73" s="145"/>
      <c r="D73" s="145" t="s">
        <v>426</v>
      </c>
      <c r="E73" s="140"/>
      <c r="F73" s="140"/>
      <c r="G73" s="140"/>
      <c r="H73" s="140">
        <f t="shared" si="3"/>
        <v>1</v>
      </c>
      <c r="I73" s="140"/>
      <c r="J73" s="298" t="s">
        <v>4440</v>
      </c>
      <c r="K73" s="145" t="str">
        <f t="shared" si="5"/>
        <v>B0710</v>
      </c>
      <c r="L73" s="277" t="str">
        <f t="shared" si="4"/>
        <v>B7.1.0 - Extraction de minerais de fer</v>
      </c>
      <c r="M73" s="145"/>
      <c r="N73" s="145" t="s">
        <v>192</v>
      </c>
      <c r="O73" s="145" t="s">
        <v>426</v>
      </c>
    </row>
    <row r="74" spans="1:15">
      <c r="A74" s="140" t="s">
        <v>4442</v>
      </c>
      <c r="B74" s="145" t="s">
        <v>3447</v>
      </c>
      <c r="C74" s="145"/>
      <c r="D74" s="145" t="s">
        <v>426</v>
      </c>
      <c r="E74" s="140"/>
      <c r="F74" s="140"/>
      <c r="G74" s="140"/>
      <c r="H74" s="140">
        <f t="shared" si="3"/>
        <v>1</v>
      </c>
      <c r="I74" s="140"/>
      <c r="J74" s="297" t="s">
        <v>4441</v>
      </c>
      <c r="K74" s="145" t="str">
        <f t="shared" si="5"/>
        <v>B072</v>
      </c>
      <c r="L74" s="277" t="str">
        <f t="shared" si="4"/>
        <v>B7.2 - Extraction de minerais de métaux non ferreux</v>
      </c>
      <c r="M74" s="145" t="s">
        <v>190</v>
      </c>
      <c r="N74" s="145" t="s">
        <v>192</v>
      </c>
      <c r="O74" s="145" t="s">
        <v>426</v>
      </c>
    </row>
    <row r="75" spans="1:15">
      <c r="A75" s="140" t="s">
        <v>4443</v>
      </c>
      <c r="B75" s="145" t="s">
        <v>3448</v>
      </c>
      <c r="C75" s="145"/>
      <c r="D75" s="145" t="s">
        <v>426</v>
      </c>
      <c r="E75" s="140"/>
      <c r="F75" s="140"/>
      <c r="G75" s="140"/>
      <c r="H75" s="140">
        <f t="shared" si="3"/>
        <v>1</v>
      </c>
      <c r="I75" s="140"/>
      <c r="J75" s="298" t="s">
        <v>4442</v>
      </c>
      <c r="K75" s="145" t="str">
        <f t="shared" si="5"/>
        <v>B0721</v>
      </c>
      <c r="L75" s="277" t="str">
        <f t="shared" si="4"/>
        <v>B7.2.1 - Extraction de minerais d'uranium et de thorium</v>
      </c>
      <c r="M75" s="145"/>
      <c r="N75" s="145" t="s">
        <v>192</v>
      </c>
      <c r="O75" s="145" t="s">
        <v>426</v>
      </c>
    </row>
    <row r="76" spans="1:15">
      <c r="A76" s="140" t="s">
        <v>4444</v>
      </c>
      <c r="B76" s="145" t="s">
        <v>3449</v>
      </c>
      <c r="C76" s="145"/>
      <c r="D76" s="145" t="s">
        <v>426</v>
      </c>
      <c r="E76" s="140"/>
      <c r="F76" s="140"/>
      <c r="G76" s="140"/>
      <c r="H76" s="140">
        <f t="shared" si="3"/>
        <v>1</v>
      </c>
      <c r="I76" s="140"/>
      <c r="J76" s="298" t="s">
        <v>4443</v>
      </c>
      <c r="K76" s="145" t="str">
        <f t="shared" si="5"/>
        <v>B0729</v>
      </c>
      <c r="L76" s="277" t="str">
        <f t="shared" si="4"/>
        <v>B7.2.9 - Extraction d'autres minerais de métaux non ferreux</v>
      </c>
      <c r="M76" s="145"/>
      <c r="N76" s="145" t="s">
        <v>192</v>
      </c>
      <c r="O76" s="145" t="s">
        <v>426</v>
      </c>
    </row>
    <row r="77" spans="1:15">
      <c r="A77" s="140" t="s">
        <v>4445</v>
      </c>
      <c r="B77" s="145" t="s">
        <v>3450</v>
      </c>
      <c r="C77" s="145"/>
      <c r="D77" s="145" t="s">
        <v>426</v>
      </c>
      <c r="E77" s="140"/>
      <c r="F77" s="140"/>
      <c r="G77" s="140"/>
      <c r="H77" s="140">
        <f t="shared" si="3"/>
        <v>1</v>
      </c>
      <c r="I77" s="140"/>
      <c r="J77" s="296" t="s">
        <v>4444</v>
      </c>
      <c r="K77" s="145" t="str">
        <f t="shared" si="5"/>
        <v>B08</v>
      </c>
      <c r="L77" s="277" t="str">
        <f t="shared" si="4"/>
        <v>B8 - Autres industries extractives</v>
      </c>
      <c r="M77" s="145" t="s">
        <v>190</v>
      </c>
      <c r="N77" s="145" t="s">
        <v>192</v>
      </c>
      <c r="O77" s="145" t="s">
        <v>426</v>
      </c>
    </row>
    <row r="78" spans="1:15">
      <c r="A78" s="140" t="s">
        <v>4446</v>
      </c>
      <c r="B78" s="145" t="s">
        <v>3451</v>
      </c>
      <c r="C78" s="145"/>
      <c r="D78" s="145" t="s">
        <v>426</v>
      </c>
      <c r="E78" s="140"/>
      <c r="F78" s="140"/>
      <c r="G78" s="140"/>
      <c r="H78" s="140">
        <f t="shared" si="3"/>
        <v>1</v>
      </c>
      <c r="I78" s="140"/>
      <c r="J78" s="297" t="s">
        <v>4445</v>
      </c>
      <c r="K78" s="145" t="str">
        <f t="shared" si="5"/>
        <v>B081</v>
      </c>
      <c r="L78" s="277" t="str">
        <f t="shared" si="4"/>
        <v>B8.1 - Extraction de pierres de sables et d'argiles</v>
      </c>
      <c r="M78" s="145" t="s">
        <v>190</v>
      </c>
      <c r="N78" s="145" t="s">
        <v>192</v>
      </c>
      <c r="O78" s="145" t="s">
        <v>426</v>
      </c>
    </row>
    <row r="79" spans="1:15">
      <c r="A79" s="140" t="s">
        <v>4447</v>
      </c>
      <c r="B79" s="145" t="s">
        <v>3452</v>
      </c>
      <c r="C79" s="145"/>
      <c r="D79" s="145" t="s">
        <v>426</v>
      </c>
      <c r="E79" s="140"/>
      <c r="F79" s="140"/>
      <c r="G79" s="140"/>
      <c r="H79" s="140">
        <f t="shared" si="3"/>
        <v>1</v>
      </c>
      <c r="I79" s="140"/>
      <c r="J79" s="298" t="s">
        <v>4446</v>
      </c>
      <c r="K79" s="145" t="str">
        <f t="shared" si="5"/>
        <v>B0811</v>
      </c>
      <c r="L79" s="277" t="str">
        <f t="shared" si="4"/>
        <v>B8.1.1 - Extrac pierre ornem construct calcaire ind gypse craie ardoise</v>
      </c>
      <c r="M79" s="145"/>
      <c r="N79" s="145" t="s">
        <v>192</v>
      </c>
      <c r="O79" s="145" t="s">
        <v>426</v>
      </c>
    </row>
    <row r="80" spans="1:15">
      <c r="A80" s="140" t="s">
        <v>4448</v>
      </c>
      <c r="B80" s="145" t="s">
        <v>3453</v>
      </c>
      <c r="C80" s="145"/>
      <c r="D80" s="145" t="s">
        <v>426</v>
      </c>
      <c r="E80" s="140"/>
      <c r="F80" s="140"/>
      <c r="G80" s="140"/>
      <c r="H80" s="140">
        <f t="shared" si="3"/>
        <v>1</v>
      </c>
      <c r="I80" s="140"/>
      <c r="J80" s="298" t="s">
        <v>4447</v>
      </c>
      <c r="K80" s="145" t="str">
        <f t="shared" si="5"/>
        <v>B0812</v>
      </c>
      <c r="L80" s="277" t="str">
        <f t="shared" si="4"/>
        <v>B8.1.2 - Extraction de sables de granulats d'argiles et de kaolin</v>
      </c>
      <c r="M80" s="145"/>
      <c r="N80" s="145" t="s">
        <v>192</v>
      </c>
      <c r="O80" s="145" t="s">
        <v>426</v>
      </c>
    </row>
    <row r="81" spans="1:15">
      <c r="A81" s="140" t="s">
        <v>4449</v>
      </c>
      <c r="B81" s="145" t="s">
        <v>3454</v>
      </c>
      <c r="C81" s="145"/>
      <c r="D81" s="145" t="s">
        <v>426</v>
      </c>
      <c r="E81" s="140"/>
      <c r="F81" s="140"/>
      <c r="G81" s="140"/>
      <c r="H81" s="140">
        <f t="shared" si="3"/>
        <v>1</v>
      </c>
      <c r="I81" s="140"/>
      <c r="J81" s="297" t="s">
        <v>4448</v>
      </c>
      <c r="K81" s="145" t="str">
        <f t="shared" si="5"/>
        <v>B089</v>
      </c>
      <c r="L81" s="277" t="str">
        <f t="shared" si="4"/>
        <v>B8.9 - Activités extractives nca</v>
      </c>
      <c r="M81" s="145" t="s">
        <v>190</v>
      </c>
      <c r="N81" s="145" t="s">
        <v>192</v>
      </c>
      <c r="O81" s="145" t="s">
        <v>426</v>
      </c>
    </row>
    <row r="82" spans="1:15">
      <c r="A82" s="140" t="s">
        <v>4450</v>
      </c>
      <c r="B82" s="145" t="s">
        <v>3455</v>
      </c>
      <c r="C82" s="145"/>
      <c r="D82" s="145" t="s">
        <v>426</v>
      </c>
      <c r="E82" s="140"/>
      <c r="F82" s="140"/>
      <c r="G82" s="140"/>
      <c r="H82" s="140">
        <f t="shared" si="3"/>
        <v>1</v>
      </c>
      <c r="I82" s="140"/>
      <c r="J82" s="298" t="s">
        <v>4449</v>
      </c>
      <c r="K82" s="145" t="str">
        <f t="shared" si="5"/>
        <v>B0891</v>
      </c>
      <c r="L82" s="277" t="str">
        <f t="shared" si="4"/>
        <v>B8.9.1 - Extraction minéraux pour industrie chimique d'engrais naturels</v>
      </c>
      <c r="M82" s="145"/>
      <c r="N82" s="145" t="s">
        <v>192</v>
      </c>
      <c r="O82" s="145" t="s">
        <v>426</v>
      </c>
    </row>
    <row r="83" spans="1:15">
      <c r="A83" s="140" t="s">
        <v>4451</v>
      </c>
      <c r="B83" s="145" t="s">
        <v>3456</v>
      </c>
      <c r="C83" s="145"/>
      <c r="D83" s="145" t="s">
        <v>426</v>
      </c>
      <c r="E83" s="140"/>
      <c r="F83" s="140"/>
      <c r="G83" s="140"/>
      <c r="H83" s="140">
        <f t="shared" si="3"/>
        <v>1</v>
      </c>
      <c r="I83" s="140"/>
      <c r="J83" s="298" t="s">
        <v>4450</v>
      </c>
      <c r="K83" s="145" t="str">
        <f t="shared" si="5"/>
        <v>B0892</v>
      </c>
      <c r="L83" s="277" t="str">
        <f t="shared" si="4"/>
        <v>B8.9.2 - Extraction de la tourbe</v>
      </c>
      <c r="M83" s="145"/>
      <c r="N83" s="145" t="s">
        <v>192</v>
      </c>
      <c r="O83" s="145" t="s">
        <v>426</v>
      </c>
    </row>
    <row r="84" spans="1:15">
      <c r="A84" s="140" t="s">
        <v>4452</v>
      </c>
      <c r="B84" s="145" t="s">
        <v>3457</v>
      </c>
      <c r="C84" s="145"/>
      <c r="D84" s="145" t="s">
        <v>426</v>
      </c>
      <c r="E84" s="140"/>
      <c r="F84" s="140"/>
      <c r="G84" s="140"/>
      <c r="H84" s="140">
        <f t="shared" si="3"/>
        <v>1</v>
      </c>
      <c r="I84" s="140"/>
      <c r="J84" s="298" t="s">
        <v>4451</v>
      </c>
      <c r="K84" s="145" t="str">
        <f t="shared" si="5"/>
        <v>B0893</v>
      </c>
      <c r="L84" s="277" t="str">
        <f t="shared" si="4"/>
        <v>B8.9.3 - Production de sel</v>
      </c>
      <c r="M84" s="145"/>
      <c r="N84" s="145" t="s">
        <v>192</v>
      </c>
      <c r="O84" s="145" t="s">
        <v>426</v>
      </c>
    </row>
    <row r="85" spans="1:15">
      <c r="A85" s="140" t="s">
        <v>4453</v>
      </c>
      <c r="B85" s="145" t="s">
        <v>3458</v>
      </c>
      <c r="C85" s="145"/>
      <c r="D85" s="145" t="s">
        <v>426</v>
      </c>
      <c r="E85" s="140"/>
      <c r="F85" s="140"/>
      <c r="G85" s="140"/>
      <c r="H85" s="140">
        <f t="shared" si="3"/>
        <v>1</v>
      </c>
      <c r="I85" s="140"/>
      <c r="J85" s="298" t="s">
        <v>4452</v>
      </c>
      <c r="K85" s="145" t="str">
        <f t="shared" si="5"/>
        <v>B0899</v>
      </c>
      <c r="L85" s="277" t="str">
        <f t="shared" si="4"/>
        <v>B8.9.9 - Autres activités extractives nca</v>
      </c>
      <c r="M85" s="145"/>
      <c r="N85" s="145" t="s">
        <v>192</v>
      </c>
      <c r="O85" s="145" t="s">
        <v>426</v>
      </c>
    </row>
    <row r="86" spans="1:15">
      <c r="A86" s="140" t="s">
        <v>4454</v>
      </c>
      <c r="B86" s="145" t="s">
        <v>3459</v>
      </c>
      <c r="C86" s="145"/>
      <c r="D86" s="145" t="s">
        <v>426</v>
      </c>
      <c r="E86" s="140"/>
      <c r="F86" s="140"/>
      <c r="G86" s="140"/>
      <c r="H86" s="140">
        <f t="shared" si="3"/>
        <v>1</v>
      </c>
      <c r="I86" s="140"/>
      <c r="J86" s="296" t="s">
        <v>4453</v>
      </c>
      <c r="K86" s="145" t="str">
        <f t="shared" si="5"/>
        <v>B09</v>
      </c>
      <c r="L86" s="277" t="str">
        <f t="shared" si="4"/>
        <v>B9 - Services de soutien aux industries extractives</v>
      </c>
      <c r="M86" s="145" t="s">
        <v>190</v>
      </c>
      <c r="N86" s="145" t="s">
        <v>192</v>
      </c>
      <c r="O86" s="145" t="s">
        <v>426</v>
      </c>
    </row>
    <row r="87" spans="1:15">
      <c r="A87" s="140" t="s">
        <v>4455</v>
      </c>
      <c r="B87" s="145" t="s">
        <v>3460</v>
      </c>
      <c r="C87" s="145"/>
      <c r="D87" s="145" t="s">
        <v>426</v>
      </c>
      <c r="E87" s="140"/>
      <c r="F87" s="140"/>
      <c r="G87" s="140"/>
      <c r="H87" s="140">
        <f t="shared" si="3"/>
        <v>1</v>
      </c>
      <c r="I87" s="140"/>
      <c r="J87" s="297" t="s">
        <v>4454</v>
      </c>
      <c r="K87" s="145" t="str">
        <f t="shared" si="5"/>
        <v>B091</v>
      </c>
      <c r="L87" s="277" t="str">
        <f t="shared" si="4"/>
        <v>B9.1 - Activités de soutien à extraction d'hydrocarbures</v>
      </c>
      <c r="M87" s="145" t="s">
        <v>190</v>
      </c>
      <c r="N87" s="145" t="s">
        <v>192</v>
      </c>
      <c r="O87" s="145" t="s">
        <v>426</v>
      </c>
    </row>
    <row r="88" spans="1:15">
      <c r="A88" s="140" t="s">
        <v>4456</v>
      </c>
      <c r="B88" s="145" t="s">
        <v>3461</v>
      </c>
      <c r="C88" s="145"/>
      <c r="D88" s="145" t="s">
        <v>426</v>
      </c>
      <c r="E88" s="140"/>
      <c r="F88" s="140"/>
      <c r="G88" s="140"/>
      <c r="H88" s="140">
        <f t="shared" si="3"/>
        <v>1</v>
      </c>
      <c r="I88" s="140"/>
      <c r="J88" s="298" t="s">
        <v>4455</v>
      </c>
      <c r="K88" s="145" t="str">
        <f t="shared" si="5"/>
        <v>B0910</v>
      </c>
      <c r="L88" s="277" t="str">
        <f t="shared" si="4"/>
        <v>B9.1.0 - Activités de soutien à extraction d'hydrocarbures</v>
      </c>
      <c r="M88" s="145"/>
      <c r="N88" s="145" t="s">
        <v>192</v>
      </c>
      <c r="O88" s="145" t="s">
        <v>426</v>
      </c>
    </row>
    <row r="89" spans="1:15">
      <c r="A89" s="140" t="s">
        <v>4457</v>
      </c>
      <c r="B89" s="145" t="s">
        <v>3462</v>
      </c>
      <c r="C89" s="145"/>
      <c r="D89" s="145" t="s">
        <v>426</v>
      </c>
      <c r="E89" s="140"/>
      <c r="F89" s="140"/>
      <c r="G89" s="140"/>
      <c r="H89" s="140">
        <f t="shared" si="3"/>
        <v>1</v>
      </c>
      <c r="I89" s="140"/>
      <c r="J89" s="297" t="s">
        <v>4456</v>
      </c>
      <c r="K89" s="145" t="str">
        <f t="shared" si="5"/>
        <v>B099</v>
      </c>
      <c r="L89" s="277" t="str">
        <f t="shared" si="4"/>
        <v>B9.9 - Activités de soutien aux autres industries extractives</v>
      </c>
      <c r="M89" s="145" t="s">
        <v>190</v>
      </c>
      <c r="N89" s="145" t="s">
        <v>192</v>
      </c>
      <c r="O89" s="145" t="s">
        <v>426</v>
      </c>
    </row>
    <row r="90" spans="1:15">
      <c r="A90" s="140" t="s">
        <v>4458</v>
      </c>
      <c r="B90" s="145" t="s">
        <v>3463</v>
      </c>
      <c r="C90" s="145"/>
      <c r="D90" s="145" t="s">
        <v>426</v>
      </c>
      <c r="E90" s="140"/>
      <c r="F90" s="140"/>
      <c r="G90" s="140"/>
      <c r="H90" s="140">
        <f t="shared" si="3"/>
        <v>1</v>
      </c>
      <c r="I90" s="140"/>
      <c r="J90" s="298" t="s">
        <v>4457</v>
      </c>
      <c r="K90" s="145" t="str">
        <f t="shared" si="5"/>
        <v>B0990</v>
      </c>
      <c r="L90" s="277" t="str">
        <f t="shared" si="4"/>
        <v>B9.9.0 - Activités de soutien aux autres industries extractives</v>
      </c>
      <c r="M90" s="145"/>
      <c r="N90" s="145" t="s">
        <v>192</v>
      </c>
      <c r="O90" s="145" t="s">
        <v>426</v>
      </c>
    </row>
    <row r="91" spans="1:15">
      <c r="A91" s="140" t="s">
        <v>4459</v>
      </c>
      <c r="B91" s="145" t="s">
        <v>3464</v>
      </c>
      <c r="C91" s="145"/>
      <c r="D91" s="145" t="s">
        <v>426</v>
      </c>
      <c r="E91" s="140"/>
      <c r="F91" s="140"/>
      <c r="G91" s="140"/>
      <c r="H91" s="140">
        <f t="shared" si="3"/>
        <v>1</v>
      </c>
      <c r="I91" s="140"/>
      <c r="J91" s="279" t="s">
        <v>4458</v>
      </c>
      <c r="K91" s="145" t="str">
        <f t="shared" si="5"/>
        <v>C</v>
      </c>
      <c r="L91" s="277" t="str">
        <f t="shared" si="4"/>
        <v>C - INDUSTRIE MANUFACTURIÈRE</v>
      </c>
      <c r="M91" s="145" t="s">
        <v>190</v>
      </c>
      <c r="N91" s="145" t="s">
        <v>192</v>
      </c>
      <c r="O91" s="145" t="s">
        <v>426</v>
      </c>
    </row>
    <row r="92" spans="1:15">
      <c r="A92" s="140" t="s">
        <v>4460</v>
      </c>
      <c r="B92" s="145" t="s">
        <v>3465</v>
      </c>
      <c r="C92" s="145"/>
      <c r="D92" s="145" t="s">
        <v>426</v>
      </c>
      <c r="E92" s="140"/>
      <c r="F92" s="140"/>
      <c r="G92" s="140"/>
      <c r="H92" s="140">
        <f t="shared" si="3"/>
        <v>1</v>
      </c>
      <c r="I92" s="140"/>
      <c r="J92" s="296" t="s">
        <v>4459</v>
      </c>
      <c r="K92" s="145" t="str">
        <f t="shared" si="5"/>
        <v>C10</v>
      </c>
      <c r="L92" s="277" t="str">
        <f t="shared" si="4"/>
        <v>C10 - Industries alimentaires</v>
      </c>
      <c r="M92" s="145" t="s">
        <v>190</v>
      </c>
      <c r="N92" s="145" t="s">
        <v>192</v>
      </c>
      <c r="O92" s="145" t="s">
        <v>426</v>
      </c>
    </row>
    <row r="93" spans="1:15">
      <c r="A93" s="140" t="s">
        <v>4461</v>
      </c>
      <c r="B93" s="145" t="s">
        <v>3466</v>
      </c>
      <c r="C93" s="145"/>
      <c r="D93" s="145" t="s">
        <v>426</v>
      </c>
      <c r="E93" s="140"/>
      <c r="F93" s="140"/>
      <c r="G93" s="140"/>
      <c r="H93" s="140">
        <f t="shared" si="3"/>
        <v>1</v>
      </c>
      <c r="I93" s="140"/>
      <c r="J93" s="297" t="s">
        <v>4460</v>
      </c>
      <c r="K93" s="145" t="str">
        <f t="shared" si="5"/>
        <v>C101</v>
      </c>
      <c r="L93" s="277" t="str">
        <f t="shared" si="4"/>
        <v>C10.1 - Industrie des viandes</v>
      </c>
      <c r="M93" s="145" t="s">
        <v>190</v>
      </c>
      <c r="N93" s="145" t="s">
        <v>192</v>
      </c>
      <c r="O93" s="145" t="s">
        <v>426</v>
      </c>
    </row>
    <row r="94" spans="1:15">
      <c r="A94" s="140" t="s">
        <v>4462</v>
      </c>
      <c r="B94" s="145" t="s">
        <v>3467</v>
      </c>
      <c r="C94" s="145"/>
      <c r="D94" s="145" t="s">
        <v>426</v>
      </c>
      <c r="E94" s="140"/>
      <c r="F94" s="140"/>
      <c r="G94" s="140"/>
      <c r="H94" s="140">
        <f t="shared" si="3"/>
        <v>1</v>
      </c>
      <c r="I94" s="140"/>
      <c r="J94" s="298" t="s">
        <v>4461</v>
      </c>
      <c r="K94" s="145" t="str">
        <f t="shared" si="5"/>
        <v>C1011</v>
      </c>
      <c r="L94" s="277" t="str">
        <f t="shared" si="4"/>
        <v>C10.1.1 - Production de viandes de boucherie</v>
      </c>
      <c r="M94" s="145"/>
      <c r="N94" s="145" t="s">
        <v>192</v>
      </c>
      <c r="O94" s="145" t="s">
        <v>426</v>
      </c>
    </row>
    <row r="95" spans="1:15">
      <c r="A95" s="140" t="s">
        <v>4463</v>
      </c>
      <c r="B95" s="145" t="s">
        <v>3468</v>
      </c>
      <c r="C95" s="145"/>
      <c r="D95" s="145" t="s">
        <v>426</v>
      </c>
      <c r="E95" s="140"/>
      <c r="F95" s="140"/>
      <c r="G95" s="140"/>
      <c r="H95" s="140">
        <f t="shared" si="3"/>
        <v>1</v>
      </c>
      <c r="I95" s="140"/>
      <c r="J95" s="298" t="s">
        <v>4462</v>
      </c>
      <c r="K95" s="145" t="str">
        <f t="shared" si="5"/>
        <v>C1012</v>
      </c>
      <c r="L95" s="277" t="str">
        <f t="shared" si="4"/>
        <v>C10.1.2 - Production de viandes de volailles</v>
      </c>
      <c r="M95" s="145"/>
      <c r="N95" s="145" t="s">
        <v>192</v>
      </c>
      <c r="O95" s="145" t="s">
        <v>426</v>
      </c>
    </row>
    <row r="96" spans="1:15">
      <c r="A96" s="140" t="s">
        <v>4464</v>
      </c>
      <c r="B96" s="145" t="s">
        <v>3469</v>
      </c>
      <c r="C96" s="145"/>
      <c r="D96" s="145" t="s">
        <v>426</v>
      </c>
      <c r="E96" s="140"/>
      <c r="F96" s="140"/>
      <c r="G96" s="140"/>
      <c r="H96" s="140">
        <f t="shared" si="3"/>
        <v>1</v>
      </c>
      <c r="I96" s="140"/>
      <c r="J96" s="298" t="s">
        <v>4463</v>
      </c>
      <c r="K96" s="145" t="str">
        <f t="shared" si="5"/>
        <v>C1013</v>
      </c>
      <c r="L96" s="277" t="str">
        <f t="shared" si="4"/>
        <v>C10.1.3 - Préparation de produits à base de viande</v>
      </c>
      <c r="M96" s="145"/>
      <c r="N96" s="145" t="s">
        <v>192</v>
      </c>
      <c r="O96" s="145" t="s">
        <v>426</v>
      </c>
    </row>
    <row r="97" spans="1:15">
      <c r="A97" s="140" t="s">
        <v>4465</v>
      </c>
      <c r="B97" s="145" t="s">
        <v>3470</v>
      </c>
      <c r="C97" s="145"/>
      <c r="D97" s="145" t="s">
        <v>426</v>
      </c>
      <c r="E97" s="140"/>
      <c r="F97" s="140"/>
      <c r="G97" s="140"/>
      <c r="H97" s="140">
        <f t="shared" si="3"/>
        <v>1</v>
      </c>
      <c r="I97" s="140"/>
      <c r="J97" s="297" t="s">
        <v>4464</v>
      </c>
      <c r="K97" s="145" t="str">
        <f t="shared" si="5"/>
        <v>C102</v>
      </c>
      <c r="L97" s="277" t="str">
        <f t="shared" si="4"/>
        <v>C10.2 - Industrie du poisson</v>
      </c>
      <c r="M97" s="145" t="s">
        <v>190</v>
      </c>
      <c r="N97" s="145" t="s">
        <v>192</v>
      </c>
      <c r="O97" s="145" t="s">
        <v>426</v>
      </c>
    </row>
    <row r="98" spans="1:15">
      <c r="A98" s="140" t="s">
        <v>4466</v>
      </c>
      <c r="B98" s="145" t="s">
        <v>3471</v>
      </c>
      <c r="C98" s="145"/>
      <c r="D98" s="145" t="s">
        <v>426</v>
      </c>
      <c r="E98" s="140"/>
      <c r="F98" s="140"/>
      <c r="G98" s="140"/>
      <c r="H98" s="140">
        <f t="shared" si="3"/>
        <v>1</v>
      </c>
      <c r="I98" s="140"/>
      <c r="J98" s="298" t="s">
        <v>4465</v>
      </c>
      <c r="K98" s="145" t="str">
        <f t="shared" si="5"/>
        <v>C1020</v>
      </c>
      <c r="L98" s="277" t="str">
        <f t="shared" si="4"/>
        <v>C10.2.0 - Industrie du poisson</v>
      </c>
      <c r="M98" s="145"/>
      <c r="N98" s="145" t="s">
        <v>192</v>
      </c>
      <c r="O98" s="145" t="s">
        <v>426</v>
      </c>
    </row>
    <row r="99" spans="1:15">
      <c r="A99" s="140" t="s">
        <v>4467</v>
      </c>
      <c r="B99" s="145" t="s">
        <v>3472</v>
      </c>
      <c r="C99" s="145"/>
      <c r="D99" s="145" t="s">
        <v>426</v>
      </c>
      <c r="E99" s="140"/>
      <c r="F99" s="140"/>
      <c r="G99" s="140"/>
      <c r="H99" s="140">
        <f t="shared" si="3"/>
        <v>1</v>
      </c>
      <c r="I99" s="140"/>
      <c r="J99" s="297" t="s">
        <v>4466</v>
      </c>
      <c r="K99" s="145" t="str">
        <f t="shared" si="5"/>
        <v>C103</v>
      </c>
      <c r="L99" s="277" t="str">
        <f t="shared" si="4"/>
        <v>C10.3 - Industrie des fruits et légumes</v>
      </c>
      <c r="M99" s="145" t="s">
        <v>190</v>
      </c>
      <c r="N99" s="145" t="s">
        <v>192</v>
      </c>
      <c r="O99" s="145" t="s">
        <v>426</v>
      </c>
    </row>
    <row r="100" spans="1:15">
      <c r="A100" s="140" t="s">
        <v>4468</v>
      </c>
      <c r="B100" s="145" t="s">
        <v>3473</v>
      </c>
      <c r="C100" s="145"/>
      <c r="D100" s="145" t="s">
        <v>426</v>
      </c>
      <c r="E100" s="140"/>
      <c r="F100" s="140"/>
      <c r="G100" s="140"/>
      <c r="H100" s="140">
        <f t="shared" si="3"/>
        <v>1</v>
      </c>
      <c r="I100" s="140"/>
      <c r="J100" s="298" t="s">
        <v>4467</v>
      </c>
      <c r="K100" s="145" t="str">
        <f t="shared" si="5"/>
        <v>C1031</v>
      </c>
      <c r="L100" s="277" t="str">
        <f t="shared" si="4"/>
        <v>C10.3.1 - Transformation et conservation de pommes de terre</v>
      </c>
      <c r="M100" s="145"/>
      <c r="N100" s="145" t="s">
        <v>192</v>
      </c>
      <c r="O100" s="145" t="s">
        <v>426</v>
      </c>
    </row>
    <row r="101" spans="1:15">
      <c r="A101" s="140" t="s">
        <v>4469</v>
      </c>
      <c r="B101" s="145" t="s">
        <v>3474</v>
      </c>
      <c r="C101" s="145"/>
      <c r="D101" s="145" t="s">
        <v>426</v>
      </c>
      <c r="E101" s="140"/>
      <c r="F101" s="140"/>
      <c r="G101" s="140"/>
      <c r="H101" s="140">
        <f t="shared" si="3"/>
        <v>1</v>
      </c>
      <c r="I101" s="140"/>
      <c r="J101" s="298" t="s">
        <v>4468</v>
      </c>
      <c r="K101" s="145" t="str">
        <f t="shared" si="5"/>
        <v>C1032</v>
      </c>
      <c r="L101" s="277" t="str">
        <f t="shared" si="4"/>
        <v>C10.3.2 - Préparation de jus de fruits et légumes</v>
      </c>
      <c r="M101" s="145"/>
      <c r="N101" s="145" t="s">
        <v>192</v>
      </c>
      <c r="O101" s="145" t="s">
        <v>426</v>
      </c>
    </row>
    <row r="102" spans="1:15">
      <c r="A102" s="140" t="s">
        <v>4470</v>
      </c>
      <c r="B102" s="145" t="s">
        <v>3475</v>
      </c>
      <c r="C102" s="145"/>
      <c r="D102" s="145" t="s">
        <v>426</v>
      </c>
      <c r="E102" s="140"/>
      <c r="F102" s="140"/>
      <c r="G102" s="140"/>
      <c r="H102" s="140">
        <f t="shared" si="3"/>
        <v>1</v>
      </c>
      <c r="I102" s="140"/>
      <c r="J102" s="298" t="s">
        <v>4469</v>
      </c>
      <c r="K102" s="145" t="str">
        <f t="shared" si="5"/>
        <v>C1039</v>
      </c>
      <c r="L102" s="277" t="str">
        <f t="shared" si="4"/>
        <v>C10.3.9 - Transformation et conservation de fruits et légumes nca</v>
      </c>
      <c r="M102" s="145"/>
      <c r="N102" s="145" t="s">
        <v>192</v>
      </c>
      <c r="O102" s="145" t="s">
        <v>426</v>
      </c>
    </row>
    <row r="103" spans="1:15">
      <c r="A103" s="140" t="s">
        <v>4471</v>
      </c>
      <c r="B103" s="145" t="s">
        <v>3476</v>
      </c>
      <c r="C103" s="145"/>
      <c r="D103" s="145" t="s">
        <v>426</v>
      </c>
      <c r="E103" s="140"/>
      <c r="F103" s="140"/>
      <c r="G103" s="140"/>
      <c r="H103" s="140">
        <f t="shared" si="3"/>
        <v>1</v>
      </c>
      <c r="I103" s="140"/>
      <c r="J103" s="297" t="s">
        <v>4470</v>
      </c>
      <c r="K103" s="145" t="str">
        <f t="shared" si="5"/>
        <v>C104</v>
      </c>
      <c r="L103" s="277" t="str">
        <f t="shared" si="4"/>
        <v>C10.4 - Industrie des corps gras</v>
      </c>
      <c r="M103" s="145" t="s">
        <v>190</v>
      </c>
      <c r="N103" s="145" t="s">
        <v>192</v>
      </c>
      <c r="O103" s="145" t="s">
        <v>426</v>
      </c>
    </row>
    <row r="104" spans="1:15">
      <c r="A104" s="140" t="s">
        <v>4472</v>
      </c>
      <c r="B104" s="145" t="s">
        <v>3477</v>
      </c>
      <c r="C104" s="145"/>
      <c r="D104" s="145" t="s">
        <v>426</v>
      </c>
      <c r="E104" s="140"/>
      <c r="F104" s="140"/>
      <c r="G104" s="140"/>
      <c r="H104" s="140">
        <f t="shared" si="3"/>
        <v>1</v>
      </c>
      <c r="I104" s="140"/>
      <c r="J104" s="298" t="s">
        <v>4471</v>
      </c>
      <c r="K104" s="145" t="str">
        <f t="shared" si="5"/>
        <v>C1041</v>
      </c>
      <c r="L104" s="277" t="str">
        <f t="shared" si="4"/>
        <v>C10.4.1 - Fabrication d'huiles et graisses</v>
      </c>
      <c r="M104" s="145"/>
      <c r="N104" s="145" t="s">
        <v>192</v>
      </c>
      <c r="O104" s="145" t="s">
        <v>426</v>
      </c>
    </row>
    <row r="105" spans="1:15">
      <c r="A105" s="140" t="s">
        <v>4473</v>
      </c>
      <c r="B105" s="145" t="s">
        <v>3478</v>
      </c>
      <c r="C105" s="145"/>
      <c r="D105" s="145" t="s">
        <v>426</v>
      </c>
      <c r="E105" s="140"/>
      <c r="F105" s="140"/>
      <c r="G105" s="140"/>
      <c r="H105" s="140">
        <f t="shared" si="3"/>
        <v>1</v>
      </c>
      <c r="I105" s="140"/>
      <c r="J105" s="298" t="s">
        <v>4472</v>
      </c>
      <c r="K105" s="145" t="str">
        <f t="shared" si="5"/>
        <v>C1042</v>
      </c>
      <c r="L105" s="277" t="str">
        <f t="shared" si="4"/>
        <v>C10.4.2 - Fabrication de margarine</v>
      </c>
      <c r="M105" s="145"/>
      <c r="N105" s="145" t="s">
        <v>192</v>
      </c>
      <c r="O105" s="145" t="s">
        <v>426</v>
      </c>
    </row>
    <row r="106" spans="1:15">
      <c r="A106" s="140" t="s">
        <v>4474</v>
      </c>
      <c r="B106" s="145" t="s">
        <v>3479</v>
      </c>
      <c r="C106" s="145"/>
      <c r="D106" s="145" t="s">
        <v>426</v>
      </c>
      <c r="E106" s="140"/>
      <c r="F106" s="140"/>
      <c r="G106" s="140"/>
      <c r="H106" s="140">
        <f t="shared" si="3"/>
        <v>1</v>
      </c>
      <c r="I106" s="140"/>
      <c r="J106" s="297" t="s">
        <v>4473</v>
      </c>
      <c r="K106" s="145" t="str">
        <f t="shared" si="5"/>
        <v>C105</v>
      </c>
      <c r="L106" s="277" t="str">
        <f t="shared" si="4"/>
        <v>C10.5 - Industrie laitière</v>
      </c>
      <c r="M106" s="145" t="s">
        <v>190</v>
      </c>
      <c r="N106" s="145" t="s">
        <v>192</v>
      </c>
      <c r="O106" s="145" t="s">
        <v>426</v>
      </c>
    </row>
    <row r="107" spans="1:15">
      <c r="A107" s="140" t="s">
        <v>4475</v>
      </c>
      <c r="B107" s="145" t="s">
        <v>3480</v>
      </c>
      <c r="C107" s="145"/>
      <c r="D107" s="145" t="s">
        <v>426</v>
      </c>
      <c r="E107" s="140"/>
      <c r="F107" s="140"/>
      <c r="G107" s="140"/>
      <c r="H107" s="140">
        <f t="shared" si="3"/>
        <v>1</v>
      </c>
      <c r="I107" s="140"/>
      <c r="J107" s="298" t="s">
        <v>4474</v>
      </c>
      <c r="K107" s="145" t="str">
        <f t="shared" si="5"/>
        <v>C1051</v>
      </c>
      <c r="L107" s="277" t="str">
        <f t="shared" si="4"/>
        <v>C10.5.1 - Fabrication de produits laitiers</v>
      </c>
      <c r="M107" s="145"/>
      <c r="N107" s="145" t="s">
        <v>192</v>
      </c>
      <c r="O107" s="145" t="s">
        <v>426</v>
      </c>
    </row>
    <row r="108" spans="1:15">
      <c r="A108" s="140" t="s">
        <v>4476</v>
      </c>
      <c r="B108" s="145" t="s">
        <v>3481</v>
      </c>
      <c r="C108" s="145"/>
      <c r="D108" s="145" t="s">
        <v>426</v>
      </c>
      <c r="E108" s="140"/>
      <c r="F108" s="140"/>
      <c r="G108" s="140"/>
      <c r="H108" s="140">
        <f t="shared" si="3"/>
        <v>1</v>
      </c>
      <c r="I108" s="140"/>
      <c r="J108" s="298" t="s">
        <v>4475</v>
      </c>
      <c r="K108" s="145" t="str">
        <f t="shared" si="5"/>
        <v>C1052</v>
      </c>
      <c r="L108" s="277" t="str">
        <f t="shared" si="4"/>
        <v>C10.5.2 - Fabrication de glaces et sorbets</v>
      </c>
      <c r="M108" s="145"/>
      <c r="N108" s="145" t="s">
        <v>192</v>
      </c>
      <c r="O108" s="145" t="s">
        <v>426</v>
      </c>
    </row>
    <row r="109" spans="1:15">
      <c r="A109" s="140" t="s">
        <v>4477</v>
      </c>
      <c r="B109" s="145" t="s">
        <v>3482</v>
      </c>
      <c r="C109" s="145"/>
      <c r="D109" s="145" t="s">
        <v>426</v>
      </c>
      <c r="E109" s="140"/>
      <c r="F109" s="140"/>
      <c r="G109" s="140"/>
      <c r="H109" s="140">
        <f t="shared" si="3"/>
        <v>1</v>
      </c>
      <c r="I109" s="140"/>
      <c r="J109" s="297" t="s">
        <v>4476</v>
      </c>
      <c r="K109" s="145" t="str">
        <f t="shared" si="5"/>
        <v>C106</v>
      </c>
      <c r="L109" s="277" t="str">
        <f t="shared" si="4"/>
        <v>C10.6 - Travail des grains; fabrication de produits amylacés</v>
      </c>
      <c r="M109" s="145" t="s">
        <v>190</v>
      </c>
      <c r="N109" s="145" t="s">
        <v>192</v>
      </c>
      <c r="O109" s="145" t="s">
        <v>426</v>
      </c>
    </row>
    <row r="110" spans="1:15">
      <c r="A110" s="140" t="s">
        <v>4478</v>
      </c>
      <c r="B110" s="145" t="s">
        <v>3483</v>
      </c>
      <c r="C110" s="145"/>
      <c r="D110" s="145" t="s">
        <v>426</v>
      </c>
      <c r="E110" s="140"/>
      <c r="F110" s="140"/>
      <c r="G110" s="140"/>
      <c r="H110" s="140">
        <f t="shared" si="3"/>
        <v>1</v>
      </c>
      <c r="I110" s="140"/>
      <c r="J110" s="298" t="s">
        <v>4477</v>
      </c>
      <c r="K110" s="145" t="str">
        <f t="shared" si="5"/>
        <v>C1061</v>
      </c>
      <c r="L110" s="277" t="str">
        <f t="shared" si="4"/>
        <v>C10.6.1 - Travail des grains</v>
      </c>
      <c r="M110" s="145"/>
      <c r="N110" s="145" t="s">
        <v>192</v>
      </c>
      <c r="O110" s="145" t="s">
        <v>426</v>
      </c>
    </row>
    <row r="111" spans="1:15">
      <c r="A111" s="140" t="s">
        <v>4479</v>
      </c>
      <c r="B111" s="145" t="s">
        <v>3484</v>
      </c>
      <c r="C111" s="145"/>
      <c r="D111" s="145" t="s">
        <v>426</v>
      </c>
      <c r="E111" s="140"/>
      <c r="F111" s="140"/>
      <c r="G111" s="140"/>
      <c r="H111" s="140">
        <f t="shared" si="3"/>
        <v>1</v>
      </c>
      <c r="I111" s="140"/>
      <c r="J111" s="298" t="s">
        <v>4478</v>
      </c>
      <c r="K111" s="145" t="str">
        <f t="shared" si="5"/>
        <v>C1062</v>
      </c>
      <c r="L111" s="277" t="str">
        <f t="shared" si="4"/>
        <v>C10.6.2 - Fabrication de produits amylacés</v>
      </c>
      <c r="M111" s="145"/>
      <c r="N111" s="145" t="s">
        <v>192</v>
      </c>
      <c r="O111" s="145" t="s">
        <v>426</v>
      </c>
    </row>
    <row r="112" spans="1:15">
      <c r="A112" s="140" t="s">
        <v>4480</v>
      </c>
      <c r="B112" s="145" t="s">
        <v>3485</v>
      </c>
      <c r="C112" s="145"/>
      <c r="D112" s="145" t="s">
        <v>426</v>
      </c>
      <c r="E112" s="140"/>
      <c r="F112" s="140"/>
      <c r="G112" s="140"/>
      <c r="H112" s="140">
        <f t="shared" si="3"/>
        <v>1</v>
      </c>
      <c r="I112" s="140"/>
      <c r="J112" s="297" t="s">
        <v>4479</v>
      </c>
      <c r="K112" s="145" t="str">
        <f t="shared" si="5"/>
        <v>C107</v>
      </c>
      <c r="L112" s="277" t="str">
        <f t="shared" si="4"/>
        <v>C10.7 - Fabrication produits boulangerie-pâtisserie pâtes alimentaires</v>
      </c>
      <c r="M112" s="145" t="s">
        <v>190</v>
      </c>
      <c r="N112" s="145" t="s">
        <v>192</v>
      </c>
      <c r="O112" s="145" t="s">
        <v>426</v>
      </c>
    </row>
    <row r="113" spans="1:15">
      <c r="A113" s="140" t="s">
        <v>4481</v>
      </c>
      <c r="B113" s="145" t="s">
        <v>3486</v>
      </c>
      <c r="C113" s="145"/>
      <c r="D113" s="145" t="s">
        <v>426</v>
      </c>
      <c r="E113" s="140"/>
      <c r="F113" s="140"/>
      <c r="G113" s="140"/>
      <c r="H113" s="140">
        <f t="shared" si="3"/>
        <v>1</v>
      </c>
      <c r="I113" s="140"/>
      <c r="J113" s="298" t="s">
        <v>4480</v>
      </c>
      <c r="K113" s="145" t="str">
        <f t="shared" si="5"/>
        <v>C1071</v>
      </c>
      <c r="L113" s="277" t="str">
        <f t="shared" si="4"/>
        <v>C10.7.1 - Fabrication de pain et de pâtisserie fraîche</v>
      </c>
      <c r="M113" s="145"/>
      <c r="N113" s="145" t="s">
        <v>192</v>
      </c>
      <c r="O113" s="145" t="s">
        <v>426</v>
      </c>
    </row>
    <row r="114" spans="1:15">
      <c r="A114" s="140" t="s">
        <v>4482</v>
      </c>
      <c r="B114" s="145" t="s">
        <v>3487</v>
      </c>
      <c r="C114" s="145"/>
      <c r="D114" s="145" t="s">
        <v>426</v>
      </c>
      <c r="E114" s="140"/>
      <c r="F114" s="140"/>
      <c r="G114" s="140"/>
      <c r="H114" s="140">
        <f t="shared" si="3"/>
        <v>1</v>
      </c>
      <c r="I114" s="140"/>
      <c r="J114" s="298" t="s">
        <v>4481</v>
      </c>
      <c r="K114" s="145" t="str">
        <f t="shared" si="5"/>
        <v>C1072</v>
      </c>
      <c r="L114" s="277" t="str">
        <f t="shared" si="4"/>
        <v>C10.7.2 - Biscotterie biscuiterie pâtisserie de conservation</v>
      </c>
      <c r="M114" s="145"/>
      <c r="N114" s="145" t="s">
        <v>192</v>
      </c>
      <c r="O114" s="145" t="s">
        <v>426</v>
      </c>
    </row>
    <row r="115" spans="1:15">
      <c r="A115" s="140" t="s">
        <v>4483</v>
      </c>
      <c r="B115" s="145" t="s">
        <v>3488</v>
      </c>
      <c r="C115" s="145"/>
      <c r="D115" s="145" t="s">
        <v>426</v>
      </c>
      <c r="E115" s="140"/>
      <c r="F115" s="140"/>
      <c r="G115" s="140"/>
      <c r="H115" s="140">
        <f t="shared" si="3"/>
        <v>1</v>
      </c>
      <c r="I115" s="140"/>
      <c r="J115" s="298" t="s">
        <v>4482</v>
      </c>
      <c r="K115" s="145" t="str">
        <f t="shared" si="5"/>
        <v>C1073</v>
      </c>
      <c r="L115" s="277" t="str">
        <f t="shared" si="4"/>
        <v>C10.7.3 - Fabrication de pâtes alimentaires</v>
      </c>
      <c r="M115" s="145"/>
      <c r="N115" s="145" t="s">
        <v>192</v>
      </c>
      <c r="O115" s="145" t="s">
        <v>426</v>
      </c>
    </row>
    <row r="116" spans="1:15">
      <c r="A116" s="140" t="s">
        <v>4484</v>
      </c>
      <c r="B116" s="145" t="s">
        <v>3489</v>
      </c>
      <c r="C116" s="145"/>
      <c r="D116" s="145" t="s">
        <v>426</v>
      </c>
      <c r="E116" s="140"/>
      <c r="F116" s="140"/>
      <c r="G116" s="140"/>
      <c r="H116" s="140">
        <f t="shared" si="3"/>
        <v>1</v>
      </c>
      <c r="I116" s="140"/>
      <c r="J116" s="297" t="s">
        <v>4483</v>
      </c>
      <c r="K116" s="145" t="str">
        <f t="shared" si="5"/>
        <v>C108</v>
      </c>
      <c r="L116" s="277" t="str">
        <f t="shared" si="4"/>
        <v>C10.8 - Autres industries alimentaires</v>
      </c>
      <c r="M116" s="145" t="s">
        <v>190</v>
      </c>
      <c r="N116" s="145" t="s">
        <v>192</v>
      </c>
      <c r="O116" s="145" t="s">
        <v>426</v>
      </c>
    </row>
    <row r="117" spans="1:15">
      <c r="A117" s="140" t="s">
        <v>4485</v>
      </c>
      <c r="B117" s="145" t="s">
        <v>3490</v>
      </c>
      <c r="C117" s="145"/>
      <c r="D117" s="145" t="s">
        <v>426</v>
      </c>
      <c r="E117" s="140"/>
      <c r="F117" s="140"/>
      <c r="G117" s="140"/>
      <c r="H117" s="140">
        <f t="shared" si="3"/>
        <v>1</v>
      </c>
      <c r="I117" s="140"/>
      <c r="J117" s="298" t="s">
        <v>4484</v>
      </c>
      <c r="K117" s="145" t="str">
        <f t="shared" si="5"/>
        <v>C1081</v>
      </c>
      <c r="L117" s="277" t="str">
        <f t="shared" si="4"/>
        <v>C10.8.1 - Fabrication de sucre</v>
      </c>
      <c r="M117" s="145"/>
      <c r="N117" s="145" t="s">
        <v>192</v>
      </c>
      <c r="O117" s="145" t="s">
        <v>426</v>
      </c>
    </row>
    <row r="118" spans="1:15">
      <c r="A118" s="140" t="s">
        <v>4486</v>
      </c>
      <c r="B118" s="145" t="s">
        <v>3491</v>
      </c>
      <c r="C118" s="145"/>
      <c r="D118" s="145" t="s">
        <v>426</v>
      </c>
      <c r="E118" s="140"/>
      <c r="F118" s="140"/>
      <c r="G118" s="140"/>
      <c r="H118" s="140">
        <f t="shared" si="3"/>
        <v>1</v>
      </c>
      <c r="I118" s="140"/>
      <c r="J118" s="298" t="s">
        <v>4485</v>
      </c>
      <c r="K118" s="145" t="str">
        <f t="shared" si="5"/>
        <v>C1082</v>
      </c>
      <c r="L118" s="277" t="str">
        <f t="shared" si="4"/>
        <v>C10.8.2 - Chocolaterie confiserie</v>
      </c>
      <c r="M118" s="145"/>
      <c r="N118" s="145" t="s">
        <v>192</v>
      </c>
      <c r="O118" s="145" t="s">
        <v>426</v>
      </c>
    </row>
    <row r="119" spans="1:15">
      <c r="A119" s="140" t="s">
        <v>4487</v>
      </c>
      <c r="B119" s="145" t="s">
        <v>3492</v>
      </c>
      <c r="C119" s="145"/>
      <c r="D119" s="145" t="s">
        <v>426</v>
      </c>
      <c r="E119" s="140"/>
      <c r="F119" s="140"/>
      <c r="G119" s="140"/>
      <c r="H119" s="140">
        <f t="shared" si="3"/>
        <v>1</v>
      </c>
      <c r="I119" s="140"/>
      <c r="J119" s="298" t="s">
        <v>4486</v>
      </c>
      <c r="K119" s="145" t="str">
        <f t="shared" si="5"/>
        <v>C1083</v>
      </c>
      <c r="L119" s="277" t="str">
        <f t="shared" si="4"/>
        <v>C10.8.3 - Transformation du thé et du café</v>
      </c>
      <c r="M119" s="145"/>
      <c r="N119" s="145" t="s">
        <v>192</v>
      </c>
      <c r="O119" s="145" t="s">
        <v>426</v>
      </c>
    </row>
    <row r="120" spans="1:15">
      <c r="A120" s="140" t="s">
        <v>4488</v>
      </c>
      <c r="B120" s="145" t="s">
        <v>3493</v>
      </c>
      <c r="C120" s="145"/>
      <c r="D120" s="145" t="s">
        <v>426</v>
      </c>
      <c r="E120" s="140"/>
      <c r="F120" s="140"/>
      <c r="G120" s="140"/>
      <c r="H120" s="140">
        <f t="shared" si="3"/>
        <v>1</v>
      </c>
      <c r="I120" s="140"/>
      <c r="J120" s="298" t="s">
        <v>4487</v>
      </c>
      <c r="K120" s="145" t="str">
        <f t="shared" si="5"/>
        <v>C1084</v>
      </c>
      <c r="L120" s="277" t="str">
        <f t="shared" si="4"/>
        <v>C10.8.4 - Fabrication de condiments et assaisonnements</v>
      </c>
      <c r="M120" s="145"/>
      <c r="N120" s="145" t="s">
        <v>192</v>
      </c>
      <c r="O120" s="145" t="s">
        <v>426</v>
      </c>
    </row>
    <row r="121" spans="1:15">
      <c r="A121" s="140" t="s">
        <v>4489</v>
      </c>
      <c r="B121" s="145" t="s">
        <v>3494</v>
      </c>
      <c r="C121" s="145"/>
      <c r="D121" s="145" t="s">
        <v>426</v>
      </c>
      <c r="E121" s="140"/>
      <c r="F121" s="140"/>
      <c r="G121" s="140"/>
      <c r="H121" s="140">
        <f t="shared" si="3"/>
        <v>1</v>
      </c>
      <c r="I121" s="140"/>
      <c r="J121" s="298" t="s">
        <v>4488</v>
      </c>
      <c r="K121" s="145" t="str">
        <f t="shared" si="5"/>
        <v>C1085</v>
      </c>
      <c r="L121" s="277" t="str">
        <f t="shared" si="4"/>
        <v>C10.8.5 - Fabrication de plats préparés</v>
      </c>
      <c r="M121" s="145"/>
      <c r="N121" s="145" t="s">
        <v>192</v>
      </c>
      <c r="O121" s="145" t="s">
        <v>426</v>
      </c>
    </row>
    <row r="122" spans="1:15">
      <c r="A122" s="140" t="s">
        <v>4490</v>
      </c>
      <c r="B122" s="145" t="s">
        <v>3495</v>
      </c>
      <c r="C122" s="145"/>
      <c r="D122" s="145" t="s">
        <v>426</v>
      </c>
      <c r="E122" s="140"/>
      <c r="F122" s="140"/>
      <c r="G122" s="140"/>
      <c r="H122" s="140">
        <f t="shared" si="3"/>
        <v>1</v>
      </c>
      <c r="I122" s="140"/>
      <c r="J122" s="298" t="s">
        <v>4489</v>
      </c>
      <c r="K122" s="145" t="str">
        <f t="shared" si="5"/>
        <v>C1086</v>
      </c>
      <c r="L122" s="277" t="str">
        <f t="shared" si="4"/>
        <v>C10.8.6 - Fabrication d'aliments pour enfants et diététiques</v>
      </c>
      <c r="M122" s="145"/>
      <c r="N122" s="145" t="s">
        <v>192</v>
      </c>
      <c r="O122" s="145" t="s">
        <v>426</v>
      </c>
    </row>
    <row r="123" spans="1:15">
      <c r="A123" s="140" t="s">
        <v>4491</v>
      </c>
      <c r="B123" s="145" t="s">
        <v>3496</v>
      </c>
      <c r="C123" s="145"/>
      <c r="D123" s="145" t="s">
        <v>426</v>
      </c>
      <c r="E123" s="140"/>
      <c r="F123" s="140"/>
      <c r="G123" s="140"/>
      <c r="H123" s="140">
        <f t="shared" si="3"/>
        <v>1</v>
      </c>
      <c r="I123" s="140"/>
      <c r="J123" s="298" t="s">
        <v>4490</v>
      </c>
      <c r="K123" s="145" t="str">
        <f t="shared" si="5"/>
        <v>C1089</v>
      </c>
      <c r="L123" s="277" t="str">
        <f t="shared" si="4"/>
        <v>C10.8.9 - Industries alimentaires nca</v>
      </c>
      <c r="M123" s="145"/>
      <c r="N123" s="145" t="s">
        <v>192</v>
      </c>
      <c r="O123" s="145" t="s">
        <v>426</v>
      </c>
    </row>
    <row r="124" spans="1:15">
      <c r="A124" s="140" t="s">
        <v>4492</v>
      </c>
      <c r="B124" s="145" t="s">
        <v>3497</v>
      </c>
      <c r="C124" s="145"/>
      <c r="D124" s="145" t="s">
        <v>426</v>
      </c>
      <c r="E124" s="140"/>
      <c r="F124" s="140"/>
      <c r="G124" s="140"/>
      <c r="H124" s="140">
        <f t="shared" si="3"/>
        <v>1</v>
      </c>
      <c r="I124" s="140"/>
      <c r="J124" s="297" t="s">
        <v>4491</v>
      </c>
      <c r="K124" s="145" t="str">
        <f t="shared" si="5"/>
        <v>C109</v>
      </c>
      <c r="L124" s="277" t="str">
        <f t="shared" si="4"/>
        <v>C10.9 - Fabrication d'aliments pour animaux</v>
      </c>
      <c r="M124" s="145" t="s">
        <v>190</v>
      </c>
      <c r="N124" s="145" t="s">
        <v>192</v>
      </c>
      <c r="O124" s="145" t="s">
        <v>426</v>
      </c>
    </row>
    <row r="125" spans="1:15">
      <c r="A125" s="140" t="s">
        <v>4493</v>
      </c>
      <c r="B125" s="145" t="s">
        <v>3498</v>
      </c>
      <c r="C125" s="145"/>
      <c r="D125" s="145" t="s">
        <v>426</v>
      </c>
      <c r="E125" s="140"/>
      <c r="F125" s="140"/>
      <c r="G125" s="140"/>
      <c r="H125" s="140">
        <f t="shared" si="3"/>
        <v>1</v>
      </c>
      <c r="I125" s="140"/>
      <c r="J125" s="298" t="s">
        <v>4492</v>
      </c>
      <c r="K125" s="145" t="str">
        <f t="shared" si="5"/>
        <v>C1091</v>
      </c>
      <c r="L125" s="277" t="str">
        <f t="shared" si="4"/>
        <v>C10.9.1 - Fabrication d'aliments pour animaux de ferme</v>
      </c>
      <c r="M125" s="145"/>
      <c r="N125" s="145" t="s">
        <v>192</v>
      </c>
      <c r="O125" s="145" t="s">
        <v>426</v>
      </c>
    </row>
    <row r="126" spans="1:15">
      <c r="A126" s="140" t="s">
        <v>4494</v>
      </c>
      <c r="B126" s="145" t="s">
        <v>3499</v>
      </c>
      <c r="C126" s="145"/>
      <c r="D126" s="145" t="s">
        <v>426</v>
      </c>
      <c r="E126" s="140"/>
      <c r="F126" s="140"/>
      <c r="G126" s="140"/>
      <c r="H126" s="140">
        <f t="shared" si="3"/>
        <v>1</v>
      </c>
      <c r="I126" s="140"/>
      <c r="J126" s="298" t="s">
        <v>4493</v>
      </c>
      <c r="K126" s="145" t="str">
        <f t="shared" si="5"/>
        <v>C1092</v>
      </c>
      <c r="L126" s="277" t="str">
        <f t="shared" si="4"/>
        <v>C10.9.2 - Fabrication d'aliments pour animaux de compagnie</v>
      </c>
      <c r="M126" s="145"/>
      <c r="N126" s="145" t="s">
        <v>192</v>
      </c>
      <c r="O126" s="145" t="s">
        <v>426</v>
      </c>
    </row>
    <row r="127" spans="1:15">
      <c r="A127" s="140" t="s">
        <v>4495</v>
      </c>
      <c r="B127" s="145" t="s">
        <v>3500</v>
      </c>
      <c r="C127" s="145"/>
      <c r="D127" s="145" t="s">
        <v>426</v>
      </c>
      <c r="E127" s="140"/>
      <c r="F127" s="140"/>
      <c r="G127" s="140"/>
      <c r="H127" s="140">
        <f t="shared" si="3"/>
        <v>1</v>
      </c>
      <c r="I127" s="140"/>
      <c r="J127" s="296" t="s">
        <v>4494</v>
      </c>
      <c r="K127" s="145" t="str">
        <f t="shared" si="5"/>
        <v>C11</v>
      </c>
      <c r="L127" s="277" t="str">
        <f t="shared" si="4"/>
        <v>C11 - Industrie des boissons</v>
      </c>
      <c r="M127" s="145" t="s">
        <v>190</v>
      </c>
      <c r="N127" s="145" t="s">
        <v>192</v>
      </c>
      <c r="O127" s="145" t="s">
        <v>426</v>
      </c>
    </row>
    <row r="128" spans="1:15">
      <c r="A128" s="140" t="s">
        <v>4496</v>
      </c>
      <c r="B128" s="145" t="s">
        <v>3501</v>
      </c>
      <c r="C128" s="145"/>
      <c r="D128" s="145" t="s">
        <v>426</v>
      </c>
      <c r="E128" s="140"/>
      <c r="F128" s="140"/>
      <c r="G128" s="140"/>
      <c r="H128" s="140">
        <f t="shared" si="3"/>
        <v>1</v>
      </c>
      <c r="I128" s="140"/>
      <c r="J128" s="297" t="s">
        <v>4495</v>
      </c>
      <c r="K128" s="145" t="str">
        <f t="shared" si="5"/>
        <v>C110</v>
      </c>
      <c r="L128" s="277" t="str">
        <f t="shared" si="4"/>
        <v>C11.0 - Industrie des boissons</v>
      </c>
      <c r="M128" s="145" t="s">
        <v>190</v>
      </c>
      <c r="N128" s="145" t="s">
        <v>192</v>
      </c>
      <c r="O128" s="145" t="s">
        <v>426</v>
      </c>
    </row>
    <row r="129" spans="1:15">
      <c r="A129" s="140" t="s">
        <v>4497</v>
      </c>
      <c r="B129" s="145" t="s">
        <v>3502</v>
      </c>
      <c r="C129" s="145"/>
      <c r="D129" s="145" t="s">
        <v>426</v>
      </c>
      <c r="E129" s="140"/>
      <c r="F129" s="140"/>
      <c r="G129" s="140"/>
      <c r="H129" s="140">
        <f t="shared" si="3"/>
        <v>1</v>
      </c>
      <c r="I129" s="140"/>
      <c r="J129" s="298" t="s">
        <v>4496</v>
      </c>
      <c r="K129" s="145" t="str">
        <f t="shared" si="5"/>
        <v>C1101</v>
      </c>
      <c r="L129" s="277" t="str">
        <f t="shared" si="4"/>
        <v>C11.0.1 - Distillation rectification et mélange de spiritueux</v>
      </c>
      <c r="M129" s="145"/>
      <c r="N129" s="145" t="s">
        <v>192</v>
      </c>
      <c r="O129" s="145" t="s">
        <v>426</v>
      </c>
    </row>
    <row r="130" spans="1:15">
      <c r="A130" s="140" t="s">
        <v>4498</v>
      </c>
      <c r="B130" s="145" t="s">
        <v>3503</v>
      </c>
      <c r="C130" s="145"/>
      <c r="D130" s="145" t="s">
        <v>426</v>
      </c>
      <c r="E130" s="140"/>
      <c r="F130" s="140"/>
      <c r="G130" s="140"/>
      <c r="H130" s="140">
        <f t="shared" si="3"/>
        <v>1</v>
      </c>
      <c r="I130" s="140"/>
      <c r="J130" s="298" t="s">
        <v>4497</v>
      </c>
      <c r="K130" s="145" t="str">
        <f t="shared" si="5"/>
        <v>C1102</v>
      </c>
      <c r="L130" s="277" t="str">
        <f t="shared" si="4"/>
        <v>C11.0.2 - Production de vin</v>
      </c>
      <c r="M130" s="145"/>
      <c r="N130" s="145" t="s">
        <v>192</v>
      </c>
      <c r="O130" s="145" t="s">
        <v>426</v>
      </c>
    </row>
    <row r="131" spans="1:15">
      <c r="A131" s="140" t="s">
        <v>4499</v>
      </c>
      <c r="B131" s="145" t="s">
        <v>3504</v>
      </c>
      <c r="C131" s="145"/>
      <c r="D131" s="145" t="s">
        <v>426</v>
      </c>
      <c r="E131" s="140"/>
      <c r="F131" s="140"/>
      <c r="G131" s="140"/>
      <c r="H131" s="140">
        <f t="shared" ref="H131:H194" si="6">COUNTIF($J$2:$J$1000,A131)</f>
        <v>1</v>
      </c>
      <c r="I131" s="140"/>
      <c r="J131" s="298" t="s">
        <v>4498</v>
      </c>
      <c r="K131" s="145" t="str">
        <f t="shared" si="5"/>
        <v>C1103</v>
      </c>
      <c r="L131" s="277" t="str">
        <f t="shared" si="4"/>
        <v>C11.0.3 - Cidrerie</v>
      </c>
      <c r="M131" s="145"/>
      <c r="N131" s="145" t="s">
        <v>192</v>
      </c>
      <c r="O131" s="145" t="s">
        <v>426</v>
      </c>
    </row>
    <row r="132" spans="1:15">
      <c r="A132" s="140" t="s">
        <v>4500</v>
      </c>
      <c r="B132" s="145" t="s">
        <v>3505</v>
      </c>
      <c r="C132" s="145"/>
      <c r="D132" s="145" t="s">
        <v>426</v>
      </c>
      <c r="E132" s="140"/>
      <c r="F132" s="140"/>
      <c r="G132" s="140"/>
      <c r="H132" s="140">
        <f t="shared" si="6"/>
        <v>1</v>
      </c>
      <c r="I132" s="140"/>
      <c r="J132" s="298" t="s">
        <v>4499</v>
      </c>
      <c r="K132" s="145" t="str">
        <f t="shared" si="5"/>
        <v>C1104</v>
      </c>
      <c r="L132" s="277" t="str">
        <f t="shared" ref="L132:L195" si="7">J132</f>
        <v>C11.0.4 - Production d'autres boissons fermentées</v>
      </c>
      <c r="M132" s="145"/>
      <c r="N132" s="145" t="s">
        <v>192</v>
      </c>
      <c r="O132" s="145" t="s">
        <v>426</v>
      </c>
    </row>
    <row r="133" spans="1:15">
      <c r="A133" s="140" t="s">
        <v>4501</v>
      </c>
      <c r="B133" s="145" t="s">
        <v>3506</v>
      </c>
      <c r="C133" s="145"/>
      <c r="D133" s="145" t="s">
        <v>426</v>
      </c>
      <c r="E133" s="140"/>
      <c r="F133" s="140"/>
      <c r="G133" s="140"/>
      <c r="H133" s="140">
        <f t="shared" si="6"/>
        <v>1</v>
      </c>
      <c r="I133" s="140"/>
      <c r="J133" s="298" t="s">
        <v>4500</v>
      </c>
      <c r="K133" s="145" t="str">
        <f t="shared" si="5"/>
        <v>C1105</v>
      </c>
      <c r="L133" s="277" t="str">
        <f t="shared" si="7"/>
        <v>C11.0.5 - Brasserie</v>
      </c>
      <c r="M133" s="145"/>
      <c r="N133" s="145" t="s">
        <v>192</v>
      </c>
      <c r="O133" s="145" t="s">
        <v>426</v>
      </c>
    </row>
    <row r="134" spans="1:15">
      <c r="A134" s="140" t="s">
        <v>4502</v>
      </c>
      <c r="B134" s="145" t="s">
        <v>3507</v>
      </c>
      <c r="C134" s="145"/>
      <c r="D134" s="145" t="s">
        <v>426</v>
      </c>
      <c r="E134" s="140"/>
      <c r="F134" s="140"/>
      <c r="G134" s="140"/>
      <c r="H134" s="140">
        <f t="shared" si="6"/>
        <v>1</v>
      </c>
      <c r="I134" s="140"/>
      <c r="J134" s="298" t="s">
        <v>4501</v>
      </c>
      <c r="K134" s="145" t="str">
        <f t="shared" ref="K134:K197" si="8">VLOOKUP(J134,$A$2:$B$1100,2,0)</f>
        <v>C1106</v>
      </c>
      <c r="L134" s="277" t="str">
        <f t="shared" si="7"/>
        <v>C11.0.6 - Malterie</v>
      </c>
      <c r="M134" s="145"/>
      <c r="N134" s="145" t="s">
        <v>192</v>
      </c>
      <c r="O134" s="145" t="s">
        <v>426</v>
      </c>
    </row>
    <row r="135" spans="1:15">
      <c r="A135" s="140" t="s">
        <v>4503</v>
      </c>
      <c r="B135" s="145" t="s">
        <v>3508</v>
      </c>
      <c r="C135" s="145"/>
      <c r="D135" s="145" t="s">
        <v>426</v>
      </c>
      <c r="E135" s="140"/>
      <c r="F135" s="140"/>
      <c r="G135" s="140"/>
      <c r="H135" s="140">
        <f t="shared" si="6"/>
        <v>1</v>
      </c>
      <c r="I135" s="140"/>
      <c r="J135" s="298" t="s">
        <v>4502</v>
      </c>
      <c r="K135" s="145" t="str">
        <f t="shared" si="8"/>
        <v>C1107</v>
      </c>
      <c r="L135" s="277" t="str">
        <f t="shared" si="7"/>
        <v>C11.0.7 - Ind eaux minérales autres eaux embouteilléess boissons rafraîch</v>
      </c>
      <c r="M135" s="145"/>
      <c r="N135" s="145" t="s">
        <v>192</v>
      </c>
      <c r="O135" s="145" t="s">
        <v>426</v>
      </c>
    </row>
    <row r="136" spans="1:15">
      <c r="A136" s="140" t="s">
        <v>4504</v>
      </c>
      <c r="B136" s="145" t="s">
        <v>3509</v>
      </c>
      <c r="C136" s="145"/>
      <c r="D136" s="145" t="s">
        <v>426</v>
      </c>
      <c r="E136" s="140"/>
      <c r="F136" s="140"/>
      <c r="G136" s="140"/>
      <c r="H136" s="140">
        <f t="shared" si="6"/>
        <v>1</v>
      </c>
      <c r="I136" s="140"/>
      <c r="J136" s="296" t="s">
        <v>4503</v>
      </c>
      <c r="K136" s="145" t="str">
        <f t="shared" si="8"/>
        <v>C12</v>
      </c>
      <c r="L136" s="277" t="str">
        <f t="shared" si="7"/>
        <v>C12 - Industrie du tabac</v>
      </c>
      <c r="M136" s="145" t="s">
        <v>190</v>
      </c>
      <c r="N136" s="145" t="s">
        <v>192</v>
      </c>
      <c r="O136" s="145" t="s">
        <v>426</v>
      </c>
    </row>
    <row r="137" spans="1:15">
      <c r="A137" s="140" t="s">
        <v>4505</v>
      </c>
      <c r="B137" s="145" t="s">
        <v>3510</v>
      </c>
      <c r="C137" s="145"/>
      <c r="D137" s="145" t="s">
        <v>426</v>
      </c>
      <c r="E137" s="140"/>
      <c r="F137" s="140"/>
      <c r="G137" s="140"/>
      <c r="H137" s="140">
        <f t="shared" si="6"/>
        <v>1</v>
      </c>
      <c r="I137" s="140"/>
      <c r="J137" s="297" t="s">
        <v>4504</v>
      </c>
      <c r="K137" s="145" t="str">
        <f t="shared" si="8"/>
        <v>C120</v>
      </c>
      <c r="L137" s="277" t="str">
        <f t="shared" si="7"/>
        <v>C12.0 - Industrie du tabac</v>
      </c>
      <c r="M137" s="145" t="s">
        <v>190</v>
      </c>
      <c r="N137" s="145" t="s">
        <v>192</v>
      </c>
      <c r="O137" s="145" t="s">
        <v>426</v>
      </c>
    </row>
    <row r="138" spans="1:15">
      <c r="A138" s="140" t="s">
        <v>4506</v>
      </c>
      <c r="B138" s="145" t="s">
        <v>3511</v>
      </c>
      <c r="C138" s="145"/>
      <c r="D138" s="145" t="s">
        <v>426</v>
      </c>
      <c r="E138" s="140"/>
      <c r="F138" s="140"/>
      <c r="G138" s="140"/>
      <c r="H138" s="140">
        <f t="shared" si="6"/>
        <v>1</v>
      </c>
      <c r="I138" s="140"/>
      <c r="J138" s="298" t="s">
        <v>4505</v>
      </c>
      <c r="K138" s="145" t="str">
        <f t="shared" si="8"/>
        <v>C1200</v>
      </c>
      <c r="L138" s="277" t="str">
        <f t="shared" si="7"/>
        <v>C12.0.0 - Industrie du tabac</v>
      </c>
      <c r="M138" s="145"/>
      <c r="N138" s="145" t="s">
        <v>192</v>
      </c>
      <c r="O138" s="145" t="s">
        <v>426</v>
      </c>
    </row>
    <row r="139" spans="1:15">
      <c r="A139" s="140" t="s">
        <v>4507</v>
      </c>
      <c r="B139" s="145" t="s">
        <v>3512</v>
      </c>
      <c r="C139" s="145"/>
      <c r="D139" s="145" t="s">
        <v>426</v>
      </c>
      <c r="E139" s="140"/>
      <c r="F139" s="140"/>
      <c r="G139" s="140"/>
      <c r="H139" s="140">
        <f t="shared" si="6"/>
        <v>1</v>
      </c>
      <c r="I139" s="140"/>
      <c r="J139" s="296" t="s">
        <v>4506</v>
      </c>
      <c r="K139" s="145" t="str">
        <f t="shared" si="8"/>
        <v>C13</v>
      </c>
      <c r="L139" s="277" t="str">
        <f t="shared" si="7"/>
        <v>C13 - Industrie textile</v>
      </c>
      <c r="M139" s="145" t="s">
        <v>190</v>
      </c>
      <c r="N139" s="145" t="s">
        <v>192</v>
      </c>
      <c r="O139" s="145" t="s">
        <v>426</v>
      </c>
    </row>
    <row r="140" spans="1:15">
      <c r="A140" s="140" t="s">
        <v>4508</v>
      </c>
      <c r="B140" s="145" t="s">
        <v>3513</v>
      </c>
      <c r="C140" s="145"/>
      <c r="D140" s="145" t="s">
        <v>426</v>
      </c>
      <c r="E140" s="140"/>
      <c r="F140" s="140"/>
      <c r="G140" s="140"/>
      <c r="H140" s="140">
        <f t="shared" si="6"/>
        <v>1</v>
      </c>
      <c r="I140" s="140"/>
      <c r="J140" s="297" t="s">
        <v>4507</v>
      </c>
      <c r="K140" s="145" t="str">
        <f t="shared" si="8"/>
        <v>C131</v>
      </c>
      <c r="L140" s="277" t="str">
        <f t="shared" si="7"/>
        <v>C13.1 - Préparation de fibres textiles et filature</v>
      </c>
      <c r="M140" s="145" t="s">
        <v>190</v>
      </c>
      <c r="N140" s="145" t="s">
        <v>192</v>
      </c>
      <c r="O140" s="145" t="s">
        <v>426</v>
      </c>
    </row>
    <row r="141" spans="1:15">
      <c r="A141" s="140" t="s">
        <v>4509</v>
      </c>
      <c r="B141" s="145" t="s">
        <v>3514</v>
      </c>
      <c r="C141" s="145"/>
      <c r="D141" s="145" t="s">
        <v>426</v>
      </c>
      <c r="E141" s="140"/>
      <c r="F141" s="140"/>
      <c r="G141" s="140"/>
      <c r="H141" s="140">
        <f t="shared" si="6"/>
        <v>1</v>
      </c>
      <c r="I141" s="140"/>
      <c r="J141" s="298" t="s">
        <v>4508</v>
      </c>
      <c r="K141" s="145" t="str">
        <f t="shared" si="8"/>
        <v>C1310</v>
      </c>
      <c r="L141" s="277" t="str">
        <f t="shared" si="7"/>
        <v>C13.1.0 - Préparation de fibres textiles et filature</v>
      </c>
      <c r="M141" s="145"/>
      <c r="N141" s="145" t="s">
        <v>192</v>
      </c>
      <c r="O141" s="145" t="s">
        <v>426</v>
      </c>
    </row>
    <row r="142" spans="1:15">
      <c r="A142" s="140" t="s">
        <v>4510</v>
      </c>
      <c r="B142" s="145" t="s">
        <v>3515</v>
      </c>
      <c r="C142" s="145"/>
      <c r="D142" s="145" t="s">
        <v>426</v>
      </c>
      <c r="E142" s="140"/>
      <c r="F142" s="140"/>
      <c r="G142" s="140"/>
      <c r="H142" s="140">
        <f t="shared" si="6"/>
        <v>1</v>
      </c>
      <c r="I142" s="140"/>
      <c r="J142" s="297" t="s">
        <v>4509</v>
      </c>
      <c r="K142" s="145" t="str">
        <f t="shared" si="8"/>
        <v>C132</v>
      </c>
      <c r="L142" s="277" t="str">
        <f t="shared" si="7"/>
        <v>C13.2 - Tissage</v>
      </c>
      <c r="M142" s="145" t="s">
        <v>190</v>
      </c>
      <c r="N142" s="145" t="s">
        <v>192</v>
      </c>
      <c r="O142" s="145" t="s">
        <v>426</v>
      </c>
    </row>
    <row r="143" spans="1:15">
      <c r="A143" s="140" t="s">
        <v>4511</v>
      </c>
      <c r="B143" s="145" t="s">
        <v>3516</v>
      </c>
      <c r="C143" s="145"/>
      <c r="D143" s="145" t="s">
        <v>426</v>
      </c>
      <c r="E143" s="140"/>
      <c r="F143" s="140"/>
      <c r="G143" s="140"/>
      <c r="H143" s="140">
        <f t="shared" si="6"/>
        <v>1</v>
      </c>
      <c r="I143" s="140"/>
      <c r="J143" s="298" t="s">
        <v>4510</v>
      </c>
      <c r="K143" s="145" t="str">
        <f t="shared" si="8"/>
        <v>C1320</v>
      </c>
      <c r="L143" s="277" t="str">
        <f t="shared" si="7"/>
        <v>C13.2.0 - Tissage</v>
      </c>
      <c r="M143" s="145"/>
      <c r="N143" s="145" t="s">
        <v>192</v>
      </c>
      <c r="O143" s="145" t="s">
        <v>426</v>
      </c>
    </row>
    <row r="144" spans="1:15">
      <c r="A144" s="140" t="s">
        <v>4512</v>
      </c>
      <c r="B144" s="145" t="s">
        <v>3517</v>
      </c>
      <c r="C144" s="145"/>
      <c r="D144" s="145" t="s">
        <v>426</v>
      </c>
      <c r="E144" s="140"/>
      <c r="F144" s="140"/>
      <c r="G144" s="140"/>
      <c r="H144" s="140">
        <f t="shared" si="6"/>
        <v>1</v>
      </c>
      <c r="I144" s="140"/>
      <c r="J144" s="297" t="s">
        <v>4511</v>
      </c>
      <c r="K144" s="145" t="str">
        <f t="shared" si="8"/>
        <v>C133</v>
      </c>
      <c r="L144" s="277" t="str">
        <f t="shared" si="7"/>
        <v>C13.3 - Ennoblissement textile</v>
      </c>
      <c r="M144" s="145" t="s">
        <v>190</v>
      </c>
      <c r="N144" s="145" t="s">
        <v>192</v>
      </c>
      <c r="O144" s="145" t="s">
        <v>426</v>
      </c>
    </row>
    <row r="145" spans="1:15">
      <c r="A145" s="140" t="s">
        <v>4513</v>
      </c>
      <c r="B145" s="145" t="s">
        <v>3518</v>
      </c>
      <c r="C145" s="145"/>
      <c r="D145" s="145" t="s">
        <v>426</v>
      </c>
      <c r="E145" s="140"/>
      <c r="F145" s="140"/>
      <c r="G145" s="140"/>
      <c r="H145" s="140">
        <f t="shared" si="6"/>
        <v>1</v>
      </c>
      <c r="I145" s="140"/>
      <c r="J145" s="298" t="s">
        <v>4512</v>
      </c>
      <c r="K145" s="145" t="str">
        <f t="shared" si="8"/>
        <v>C1330</v>
      </c>
      <c r="L145" s="277" t="str">
        <f t="shared" si="7"/>
        <v>C13.3.0 - Ennoblissement textile</v>
      </c>
      <c r="M145" s="145"/>
      <c r="N145" s="145" t="s">
        <v>192</v>
      </c>
      <c r="O145" s="145" t="s">
        <v>426</v>
      </c>
    </row>
    <row r="146" spans="1:15">
      <c r="A146" s="140" t="s">
        <v>4514</v>
      </c>
      <c r="B146" s="145" t="s">
        <v>3519</v>
      </c>
      <c r="C146" s="145"/>
      <c r="D146" s="145" t="s">
        <v>426</v>
      </c>
      <c r="E146" s="140"/>
      <c r="F146" s="140"/>
      <c r="G146" s="140"/>
      <c r="H146" s="140">
        <f t="shared" si="6"/>
        <v>1</v>
      </c>
      <c r="I146" s="140"/>
      <c r="J146" s="297" t="s">
        <v>4513</v>
      </c>
      <c r="K146" s="145" t="str">
        <f t="shared" si="8"/>
        <v>C139</v>
      </c>
      <c r="L146" s="277" t="str">
        <f t="shared" si="7"/>
        <v>C13.9 - Fabrication d'autres textiles</v>
      </c>
      <c r="M146" s="145" t="s">
        <v>190</v>
      </c>
      <c r="N146" s="145" t="s">
        <v>192</v>
      </c>
      <c r="O146" s="145" t="s">
        <v>426</v>
      </c>
    </row>
    <row r="147" spans="1:15">
      <c r="A147" s="140" t="s">
        <v>4515</v>
      </c>
      <c r="B147" s="145" t="s">
        <v>3520</v>
      </c>
      <c r="C147" s="145"/>
      <c r="D147" s="145" t="s">
        <v>426</v>
      </c>
      <c r="E147" s="140"/>
      <c r="F147" s="140"/>
      <c r="G147" s="140"/>
      <c r="H147" s="140">
        <f t="shared" si="6"/>
        <v>1</v>
      </c>
      <c r="I147" s="140"/>
      <c r="J147" s="298" t="s">
        <v>4514</v>
      </c>
      <c r="K147" s="145" t="str">
        <f t="shared" si="8"/>
        <v>C1391</v>
      </c>
      <c r="L147" s="277" t="str">
        <f t="shared" si="7"/>
        <v>C13.9.1 - Fabrication d'étoffes à mailles</v>
      </c>
      <c r="M147" s="145"/>
      <c r="N147" s="145" t="s">
        <v>192</v>
      </c>
      <c r="O147" s="145" t="s">
        <v>426</v>
      </c>
    </row>
    <row r="148" spans="1:15">
      <c r="A148" s="140" t="s">
        <v>4516</v>
      </c>
      <c r="B148" s="145" t="s">
        <v>3521</v>
      </c>
      <c r="C148" s="145"/>
      <c r="D148" s="145" t="s">
        <v>426</v>
      </c>
      <c r="E148" s="140"/>
      <c r="F148" s="140"/>
      <c r="G148" s="140"/>
      <c r="H148" s="140">
        <f t="shared" si="6"/>
        <v>1</v>
      </c>
      <c r="I148" s="140"/>
      <c r="J148" s="298" t="s">
        <v>4515</v>
      </c>
      <c r="K148" s="145" t="str">
        <f t="shared" si="8"/>
        <v>C1392</v>
      </c>
      <c r="L148" s="277" t="str">
        <f t="shared" si="7"/>
        <v>C13.9.2 - Fabrication d'articles textiles, sauf habillement</v>
      </c>
      <c r="M148" s="145"/>
      <c r="N148" s="145" t="s">
        <v>192</v>
      </c>
      <c r="O148" s="145" t="s">
        <v>426</v>
      </c>
    </row>
    <row r="149" spans="1:15">
      <c r="A149" s="140" t="s">
        <v>4517</v>
      </c>
      <c r="B149" s="145" t="s">
        <v>3522</v>
      </c>
      <c r="C149" s="145"/>
      <c r="D149" s="145" t="s">
        <v>426</v>
      </c>
      <c r="E149" s="140"/>
      <c r="F149" s="140"/>
      <c r="G149" s="140"/>
      <c r="H149" s="140">
        <f t="shared" si="6"/>
        <v>1</v>
      </c>
      <c r="I149" s="140"/>
      <c r="J149" s="298" t="s">
        <v>4516</v>
      </c>
      <c r="K149" s="145" t="str">
        <f t="shared" si="8"/>
        <v>C1393</v>
      </c>
      <c r="L149" s="277" t="str">
        <f t="shared" si="7"/>
        <v>C13.9.3 - Fabrication de tapis et moquettes</v>
      </c>
      <c r="M149" s="145"/>
      <c r="N149" s="145" t="s">
        <v>192</v>
      </c>
      <c r="O149" s="145" t="s">
        <v>426</v>
      </c>
    </row>
    <row r="150" spans="1:15">
      <c r="A150" s="140" t="s">
        <v>4518</v>
      </c>
      <c r="B150" s="145" t="s">
        <v>3523</v>
      </c>
      <c r="C150" s="145"/>
      <c r="D150" s="145" t="s">
        <v>426</v>
      </c>
      <c r="E150" s="140"/>
      <c r="F150" s="140"/>
      <c r="G150" s="140"/>
      <c r="H150" s="140">
        <f t="shared" si="6"/>
        <v>1</v>
      </c>
      <c r="I150" s="140"/>
      <c r="J150" s="298" t="s">
        <v>4517</v>
      </c>
      <c r="K150" s="145" t="str">
        <f t="shared" si="8"/>
        <v>C1394</v>
      </c>
      <c r="L150" s="277" t="str">
        <f t="shared" si="7"/>
        <v>C13.9.4 - Fabrication de ficelles, cordes et filets</v>
      </c>
      <c r="M150" s="145"/>
      <c r="N150" s="145" t="s">
        <v>192</v>
      </c>
      <c r="O150" s="145" t="s">
        <v>426</v>
      </c>
    </row>
    <row r="151" spans="1:15">
      <c r="A151" s="140" t="s">
        <v>4519</v>
      </c>
      <c r="B151" s="145" t="s">
        <v>3524</v>
      </c>
      <c r="C151" s="145"/>
      <c r="D151" s="145" t="s">
        <v>426</v>
      </c>
      <c r="E151" s="140"/>
      <c r="F151" s="140"/>
      <c r="G151" s="140"/>
      <c r="H151" s="140">
        <f t="shared" si="6"/>
        <v>1</v>
      </c>
      <c r="I151" s="140"/>
      <c r="J151" s="298" t="s">
        <v>4518</v>
      </c>
      <c r="K151" s="145" t="str">
        <f t="shared" si="8"/>
        <v>C1395</v>
      </c>
      <c r="L151" s="277" t="str">
        <f t="shared" si="7"/>
        <v>C13.9.5 - Fabrication de non-tissés, sauf habillement</v>
      </c>
      <c r="M151" s="145"/>
      <c r="N151" s="145" t="s">
        <v>192</v>
      </c>
      <c r="O151" s="145" t="s">
        <v>426</v>
      </c>
    </row>
    <row r="152" spans="1:15">
      <c r="A152" s="140" t="s">
        <v>4520</v>
      </c>
      <c r="B152" s="145" t="s">
        <v>3525</v>
      </c>
      <c r="C152" s="145"/>
      <c r="D152" s="145" t="s">
        <v>426</v>
      </c>
      <c r="E152" s="140"/>
      <c r="F152" s="140"/>
      <c r="G152" s="140"/>
      <c r="H152" s="140">
        <f t="shared" si="6"/>
        <v>1</v>
      </c>
      <c r="I152" s="140"/>
      <c r="J152" s="298" t="s">
        <v>4519</v>
      </c>
      <c r="K152" s="145" t="str">
        <f t="shared" si="8"/>
        <v>C1396</v>
      </c>
      <c r="L152" s="277" t="str">
        <f t="shared" si="7"/>
        <v>C13.9.6 - Fabrication d'autres textiles techniques et industriels</v>
      </c>
      <c r="M152" s="145"/>
      <c r="N152" s="145" t="s">
        <v>192</v>
      </c>
      <c r="O152" s="145" t="s">
        <v>426</v>
      </c>
    </row>
    <row r="153" spans="1:15">
      <c r="A153" s="140" t="s">
        <v>4521</v>
      </c>
      <c r="B153" s="145" t="s">
        <v>3526</v>
      </c>
      <c r="C153" s="145"/>
      <c r="D153" s="145" t="s">
        <v>426</v>
      </c>
      <c r="E153" s="140"/>
      <c r="F153" s="140"/>
      <c r="G153" s="140"/>
      <c r="H153" s="140">
        <f t="shared" si="6"/>
        <v>1</v>
      </c>
      <c r="I153" s="140"/>
      <c r="J153" s="298" t="s">
        <v>4520</v>
      </c>
      <c r="K153" s="145" t="str">
        <f t="shared" si="8"/>
        <v>C1399</v>
      </c>
      <c r="L153" s="277" t="str">
        <f t="shared" si="7"/>
        <v>C13.9.9 - Fabrication d'autres textiles n.c.a.</v>
      </c>
      <c r="M153" s="145"/>
      <c r="N153" s="145" t="s">
        <v>192</v>
      </c>
      <c r="O153" s="145" t="s">
        <v>426</v>
      </c>
    </row>
    <row r="154" spans="1:15">
      <c r="A154" s="140" t="s">
        <v>4522</v>
      </c>
      <c r="B154" s="145" t="s">
        <v>3527</v>
      </c>
      <c r="C154" s="145"/>
      <c r="D154" s="145" t="s">
        <v>426</v>
      </c>
      <c r="E154" s="140"/>
      <c r="F154" s="140"/>
      <c r="G154" s="140"/>
      <c r="H154" s="140">
        <f t="shared" si="6"/>
        <v>1</v>
      </c>
      <c r="I154" s="140"/>
      <c r="J154" s="296" t="s">
        <v>4521</v>
      </c>
      <c r="K154" s="145" t="str">
        <f t="shared" si="8"/>
        <v>C14</v>
      </c>
      <c r="L154" s="277" t="str">
        <f t="shared" si="7"/>
        <v>C14 - Industrie de l'habillement</v>
      </c>
      <c r="M154" s="145" t="s">
        <v>190</v>
      </c>
      <c r="N154" s="145" t="s">
        <v>192</v>
      </c>
      <c r="O154" s="145" t="s">
        <v>426</v>
      </c>
    </row>
    <row r="155" spans="1:15">
      <c r="A155" s="140" t="s">
        <v>4523</v>
      </c>
      <c r="B155" s="145" t="s">
        <v>3528</v>
      </c>
      <c r="C155" s="145"/>
      <c r="D155" s="145" t="s">
        <v>426</v>
      </c>
      <c r="E155" s="140"/>
      <c r="F155" s="140"/>
      <c r="G155" s="140"/>
      <c r="H155" s="140">
        <f t="shared" si="6"/>
        <v>1</v>
      </c>
      <c r="I155" s="140"/>
      <c r="J155" s="297" t="s">
        <v>4522</v>
      </c>
      <c r="K155" s="145" t="str">
        <f t="shared" si="8"/>
        <v>C141</v>
      </c>
      <c r="L155" s="277" t="str">
        <f t="shared" si="7"/>
        <v>C14.1 - Fabrication de vêtements autres qu'en fourrure</v>
      </c>
      <c r="M155" s="145" t="s">
        <v>190</v>
      </c>
      <c r="N155" s="145" t="s">
        <v>192</v>
      </c>
      <c r="O155" s="145" t="s">
        <v>426</v>
      </c>
    </row>
    <row r="156" spans="1:15">
      <c r="A156" s="140" t="s">
        <v>4524</v>
      </c>
      <c r="B156" s="145" t="s">
        <v>3529</v>
      </c>
      <c r="C156" s="145"/>
      <c r="D156" s="145" t="s">
        <v>426</v>
      </c>
      <c r="E156" s="140"/>
      <c r="F156" s="140"/>
      <c r="G156" s="140"/>
      <c r="H156" s="140">
        <f t="shared" si="6"/>
        <v>1</v>
      </c>
      <c r="I156" s="140"/>
      <c r="J156" s="298" t="s">
        <v>4523</v>
      </c>
      <c r="K156" s="145" t="str">
        <f t="shared" si="8"/>
        <v>C1411</v>
      </c>
      <c r="L156" s="277" t="str">
        <f t="shared" si="7"/>
        <v>C14.1.1 - Fabrication de vêtements en cuir</v>
      </c>
      <c r="M156" s="145"/>
      <c r="N156" s="145" t="s">
        <v>192</v>
      </c>
      <c r="O156" s="145" t="s">
        <v>426</v>
      </c>
    </row>
    <row r="157" spans="1:15">
      <c r="A157" s="140" t="s">
        <v>4525</v>
      </c>
      <c r="B157" s="145" t="s">
        <v>3530</v>
      </c>
      <c r="C157" s="145"/>
      <c r="D157" s="145" t="s">
        <v>426</v>
      </c>
      <c r="E157" s="140"/>
      <c r="F157" s="140"/>
      <c r="G157" s="140"/>
      <c r="H157" s="140">
        <f t="shared" si="6"/>
        <v>1</v>
      </c>
      <c r="I157" s="140"/>
      <c r="J157" s="298" t="s">
        <v>4524</v>
      </c>
      <c r="K157" s="145" t="str">
        <f t="shared" si="8"/>
        <v>C1412</v>
      </c>
      <c r="L157" s="277" t="str">
        <f t="shared" si="7"/>
        <v>C14.1.2 - Fabrication de vêtements de travail</v>
      </c>
      <c r="M157" s="145"/>
      <c r="N157" s="145" t="s">
        <v>192</v>
      </c>
      <c r="O157" s="145" t="s">
        <v>426</v>
      </c>
    </row>
    <row r="158" spans="1:15">
      <c r="A158" s="140" t="s">
        <v>4526</v>
      </c>
      <c r="B158" s="145" t="s">
        <v>3531</v>
      </c>
      <c r="C158" s="145"/>
      <c r="D158" s="145" t="s">
        <v>426</v>
      </c>
      <c r="E158" s="140"/>
      <c r="F158" s="140"/>
      <c r="G158" s="140"/>
      <c r="H158" s="140">
        <f t="shared" si="6"/>
        <v>1</v>
      </c>
      <c r="I158" s="140"/>
      <c r="J158" s="298" t="s">
        <v>4525</v>
      </c>
      <c r="K158" s="145" t="str">
        <f t="shared" si="8"/>
        <v>C1413</v>
      </c>
      <c r="L158" s="277" t="str">
        <f t="shared" si="7"/>
        <v>C14.1.3 - Fabrication de vêtements de dessus</v>
      </c>
      <c r="M158" s="145"/>
      <c r="N158" s="145" t="s">
        <v>192</v>
      </c>
      <c r="O158" s="145" t="s">
        <v>426</v>
      </c>
    </row>
    <row r="159" spans="1:15">
      <c r="A159" s="140" t="s">
        <v>4527</v>
      </c>
      <c r="B159" s="145" t="s">
        <v>3532</v>
      </c>
      <c r="C159" s="145"/>
      <c r="D159" s="145" t="s">
        <v>426</v>
      </c>
      <c r="E159" s="140"/>
      <c r="F159" s="140"/>
      <c r="G159" s="140"/>
      <c r="H159" s="140">
        <f t="shared" si="6"/>
        <v>1</v>
      </c>
      <c r="I159" s="140"/>
      <c r="J159" s="298" t="s">
        <v>4526</v>
      </c>
      <c r="K159" s="145" t="str">
        <f t="shared" si="8"/>
        <v>C1414</v>
      </c>
      <c r="L159" s="277" t="str">
        <f t="shared" si="7"/>
        <v>C14.1.4 - Fabrication de vêtements de dessous</v>
      </c>
      <c r="M159" s="145"/>
      <c r="N159" s="145" t="s">
        <v>192</v>
      </c>
      <c r="O159" s="145" t="s">
        <v>426</v>
      </c>
    </row>
    <row r="160" spans="1:15">
      <c r="A160" s="140" t="s">
        <v>4528</v>
      </c>
      <c r="B160" s="145" t="s">
        <v>3533</v>
      </c>
      <c r="C160" s="145"/>
      <c r="D160" s="145" t="s">
        <v>426</v>
      </c>
      <c r="E160" s="140"/>
      <c r="F160" s="140"/>
      <c r="G160" s="140"/>
      <c r="H160" s="140">
        <f t="shared" si="6"/>
        <v>1</v>
      </c>
      <c r="I160" s="140"/>
      <c r="J160" s="298" t="s">
        <v>4527</v>
      </c>
      <c r="K160" s="145" t="str">
        <f t="shared" si="8"/>
        <v>C1419</v>
      </c>
      <c r="L160" s="277" t="str">
        <f t="shared" si="7"/>
        <v>C14.1.9 - Fabrication d'autres vêtements et accessoires</v>
      </c>
      <c r="M160" s="145"/>
      <c r="N160" s="145" t="s">
        <v>192</v>
      </c>
      <c r="O160" s="145" t="s">
        <v>426</v>
      </c>
    </row>
    <row r="161" spans="1:15">
      <c r="A161" s="140" t="s">
        <v>4529</v>
      </c>
      <c r="B161" s="145" t="s">
        <v>3534</v>
      </c>
      <c r="C161" s="145"/>
      <c r="D161" s="145" t="s">
        <v>426</v>
      </c>
      <c r="E161" s="140"/>
      <c r="F161" s="140"/>
      <c r="G161" s="140"/>
      <c r="H161" s="140">
        <f t="shared" si="6"/>
        <v>1</v>
      </c>
      <c r="I161" s="140"/>
      <c r="J161" s="297" t="s">
        <v>4528</v>
      </c>
      <c r="K161" s="145" t="str">
        <f t="shared" si="8"/>
        <v>C142</v>
      </c>
      <c r="L161" s="277" t="str">
        <f t="shared" si="7"/>
        <v>C14.2 - Fabrication d'articles en fourrure</v>
      </c>
      <c r="M161" s="145" t="s">
        <v>190</v>
      </c>
      <c r="N161" s="145" t="s">
        <v>192</v>
      </c>
      <c r="O161" s="145" t="s">
        <v>426</v>
      </c>
    </row>
    <row r="162" spans="1:15">
      <c r="A162" s="140" t="s">
        <v>4530</v>
      </c>
      <c r="B162" s="145" t="s">
        <v>3535</v>
      </c>
      <c r="C162" s="145"/>
      <c r="D162" s="145" t="s">
        <v>426</v>
      </c>
      <c r="E162" s="140"/>
      <c r="F162" s="140"/>
      <c r="G162" s="140"/>
      <c r="H162" s="140">
        <f t="shared" si="6"/>
        <v>1</v>
      </c>
      <c r="I162" s="140"/>
      <c r="J162" s="298" t="s">
        <v>4529</v>
      </c>
      <c r="K162" s="145" t="str">
        <f t="shared" si="8"/>
        <v>C1420</v>
      </c>
      <c r="L162" s="277" t="str">
        <f t="shared" si="7"/>
        <v>C14.2.0 - Fabrication d'articles en fourrure</v>
      </c>
      <c r="M162" s="145"/>
      <c r="N162" s="145" t="s">
        <v>192</v>
      </c>
      <c r="O162" s="145" t="s">
        <v>426</v>
      </c>
    </row>
    <row r="163" spans="1:15">
      <c r="A163" s="140" t="s">
        <v>4531</v>
      </c>
      <c r="B163" s="145" t="s">
        <v>3536</v>
      </c>
      <c r="C163" s="145"/>
      <c r="D163" s="145" t="s">
        <v>426</v>
      </c>
      <c r="E163" s="140"/>
      <c r="F163" s="140"/>
      <c r="G163" s="140"/>
      <c r="H163" s="140">
        <f t="shared" si="6"/>
        <v>1</v>
      </c>
      <c r="I163" s="140"/>
      <c r="J163" s="297" t="s">
        <v>4530</v>
      </c>
      <c r="K163" s="145" t="str">
        <f t="shared" si="8"/>
        <v>C143</v>
      </c>
      <c r="L163" s="277" t="str">
        <f t="shared" si="7"/>
        <v>C14.3 - Fabrication d'articles à mailles</v>
      </c>
      <c r="M163" s="145" t="s">
        <v>190</v>
      </c>
      <c r="N163" s="145" t="s">
        <v>192</v>
      </c>
      <c r="O163" s="145" t="s">
        <v>426</v>
      </c>
    </row>
    <row r="164" spans="1:15">
      <c r="A164" s="140" t="s">
        <v>4532</v>
      </c>
      <c r="B164" s="145" t="s">
        <v>3537</v>
      </c>
      <c r="C164" s="145"/>
      <c r="D164" s="145" t="s">
        <v>426</v>
      </c>
      <c r="E164" s="140"/>
      <c r="F164" s="140"/>
      <c r="G164" s="140"/>
      <c r="H164" s="140">
        <f t="shared" si="6"/>
        <v>1</v>
      </c>
      <c r="I164" s="140"/>
      <c r="J164" s="298" t="s">
        <v>4531</v>
      </c>
      <c r="K164" s="145" t="str">
        <f t="shared" si="8"/>
        <v>C1431</v>
      </c>
      <c r="L164" s="277" t="str">
        <f t="shared" si="7"/>
        <v>C14.3.1 - Fabrication d'articles chaussants à mailles</v>
      </c>
      <c r="M164" s="145"/>
      <c r="N164" s="145" t="s">
        <v>192</v>
      </c>
      <c r="O164" s="145" t="s">
        <v>426</v>
      </c>
    </row>
    <row r="165" spans="1:15">
      <c r="A165" s="140" t="s">
        <v>4533</v>
      </c>
      <c r="B165" s="145" t="s">
        <v>3538</v>
      </c>
      <c r="C165" s="145"/>
      <c r="D165" s="145" t="s">
        <v>426</v>
      </c>
      <c r="E165" s="140"/>
      <c r="F165" s="140"/>
      <c r="G165" s="140"/>
      <c r="H165" s="140">
        <f t="shared" si="6"/>
        <v>1</v>
      </c>
      <c r="I165" s="140"/>
      <c r="J165" s="298" t="s">
        <v>4532</v>
      </c>
      <c r="K165" s="145" t="str">
        <f t="shared" si="8"/>
        <v>C1439</v>
      </c>
      <c r="L165" s="277" t="str">
        <f t="shared" si="7"/>
        <v>C14.3.9 - Fabrication d'autres articles à mailles</v>
      </c>
      <c r="M165" s="145"/>
      <c r="N165" s="145" t="s">
        <v>192</v>
      </c>
      <c r="O165" s="145" t="s">
        <v>426</v>
      </c>
    </row>
    <row r="166" spans="1:15">
      <c r="A166" s="140" t="s">
        <v>4534</v>
      </c>
      <c r="B166" s="145" t="s">
        <v>3539</v>
      </c>
      <c r="C166" s="145"/>
      <c r="D166" s="145" t="s">
        <v>426</v>
      </c>
      <c r="E166" s="140"/>
      <c r="F166" s="140"/>
      <c r="G166" s="140"/>
      <c r="H166" s="140">
        <f t="shared" si="6"/>
        <v>1</v>
      </c>
      <c r="I166" s="140"/>
      <c r="J166" s="296" t="s">
        <v>4533</v>
      </c>
      <c r="K166" s="145" t="str">
        <f t="shared" si="8"/>
        <v>C15</v>
      </c>
      <c r="L166" s="277" t="str">
        <f t="shared" si="7"/>
        <v>C15 - Industrie du cuir et de la chaussure</v>
      </c>
      <c r="M166" s="145" t="s">
        <v>190</v>
      </c>
      <c r="N166" s="145" t="s">
        <v>192</v>
      </c>
      <c r="O166" s="145" t="s">
        <v>426</v>
      </c>
    </row>
    <row r="167" spans="1:15">
      <c r="A167" s="140" t="s">
        <v>4535</v>
      </c>
      <c r="B167" s="145" t="s">
        <v>3540</v>
      </c>
      <c r="C167" s="145"/>
      <c r="D167" s="145" t="s">
        <v>426</v>
      </c>
      <c r="E167" s="140"/>
      <c r="F167" s="140"/>
      <c r="G167" s="140"/>
      <c r="H167" s="140">
        <f t="shared" si="6"/>
        <v>1</v>
      </c>
      <c r="I167" s="140"/>
      <c r="J167" s="297" t="s">
        <v>4534</v>
      </c>
      <c r="K167" s="145" t="str">
        <f t="shared" si="8"/>
        <v>C151</v>
      </c>
      <c r="L167" s="277" t="str">
        <f t="shared" si="7"/>
        <v>C15.1 - Apprêt tannages cuirs; prépa teintures fourrures; maroquinerie</v>
      </c>
      <c r="M167" s="145" t="s">
        <v>190</v>
      </c>
      <c r="N167" s="145" t="s">
        <v>192</v>
      </c>
      <c r="O167" s="145" t="s">
        <v>426</v>
      </c>
    </row>
    <row r="168" spans="1:15">
      <c r="A168" s="140" t="s">
        <v>4536</v>
      </c>
      <c r="B168" s="145" t="s">
        <v>3541</v>
      </c>
      <c r="C168" s="145"/>
      <c r="D168" s="145" t="s">
        <v>426</v>
      </c>
      <c r="E168" s="140"/>
      <c r="F168" s="140"/>
      <c r="G168" s="140"/>
      <c r="H168" s="140">
        <f t="shared" si="6"/>
        <v>1</v>
      </c>
      <c r="I168" s="140"/>
      <c r="J168" s="298" t="s">
        <v>4535</v>
      </c>
      <c r="K168" s="145" t="str">
        <f t="shared" si="8"/>
        <v>C1511</v>
      </c>
      <c r="L168" s="277" t="str">
        <f t="shared" si="7"/>
        <v>C15.1.1 - Apprêt tannages cuirs; préparation teintures fourrures</v>
      </c>
      <c r="M168" s="145"/>
      <c r="N168" s="145" t="s">
        <v>192</v>
      </c>
      <c r="O168" s="145" t="s">
        <v>426</v>
      </c>
    </row>
    <row r="169" spans="1:15">
      <c r="A169" s="140" t="s">
        <v>4537</v>
      </c>
      <c r="B169" s="145" t="s">
        <v>3542</v>
      </c>
      <c r="C169" s="145"/>
      <c r="D169" s="145" t="s">
        <v>426</v>
      </c>
      <c r="E169" s="140"/>
      <c r="F169" s="140"/>
      <c r="G169" s="140"/>
      <c r="H169" s="140">
        <f t="shared" si="6"/>
        <v>1</v>
      </c>
      <c r="I169" s="140"/>
      <c r="J169" s="298" t="s">
        <v>4536</v>
      </c>
      <c r="K169" s="145" t="str">
        <f t="shared" si="8"/>
        <v>C1512</v>
      </c>
      <c r="L169" s="277" t="str">
        <f t="shared" si="7"/>
        <v>C15.1.2 - Fabrication d'articles de voyage et de maroquinerie</v>
      </c>
      <c r="M169" s="145"/>
      <c r="N169" s="145" t="s">
        <v>192</v>
      </c>
      <c r="O169" s="145" t="s">
        <v>426</v>
      </c>
    </row>
    <row r="170" spans="1:15">
      <c r="A170" s="140" t="s">
        <v>4538</v>
      </c>
      <c r="B170" s="145" t="s">
        <v>3543</v>
      </c>
      <c r="C170" s="145"/>
      <c r="D170" s="145" t="s">
        <v>426</v>
      </c>
      <c r="E170" s="140"/>
      <c r="F170" s="140"/>
      <c r="G170" s="140"/>
      <c r="H170" s="140">
        <f t="shared" si="6"/>
        <v>1</v>
      </c>
      <c r="I170" s="140"/>
      <c r="J170" s="297" t="s">
        <v>4537</v>
      </c>
      <c r="K170" s="145" t="str">
        <f t="shared" si="8"/>
        <v>C152</v>
      </c>
      <c r="L170" s="277" t="str">
        <f t="shared" si="7"/>
        <v>C15.2 - Fabrication de chaussures</v>
      </c>
      <c r="M170" s="145" t="s">
        <v>190</v>
      </c>
      <c r="N170" s="145" t="s">
        <v>192</v>
      </c>
      <c r="O170" s="145" t="s">
        <v>426</v>
      </c>
    </row>
    <row r="171" spans="1:15">
      <c r="A171" s="140" t="s">
        <v>4539</v>
      </c>
      <c r="B171" s="145" t="s">
        <v>3544</v>
      </c>
      <c r="C171" s="145"/>
      <c r="D171" s="145" t="s">
        <v>426</v>
      </c>
      <c r="E171" s="140"/>
      <c r="F171" s="140"/>
      <c r="G171" s="140"/>
      <c r="H171" s="140">
        <f t="shared" si="6"/>
        <v>1</v>
      </c>
      <c r="I171" s="140"/>
      <c r="J171" s="298" t="s">
        <v>4538</v>
      </c>
      <c r="K171" s="145" t="str">
        <f t="shared" si="8"/>
        <v>C1520</v>
      </c>
      <c r="L171" s="277" t="str">
        <f t="shared" si="7"/>
        <v>C15.2.0 - Fabrication de chaussures</v>
      </c>
      <c r="M171" s="145"/>
      <c r="N171" s="145" t="s">
        <v>192</v>
      </c>
      <c r="O171" s="145" t="s">
        <v>426</v>
      </c>
    </row>
    <row r="172" spans="1:15">
      <c r="A172" s="140" t="s">
        <v>4540</v>
      </c>
      <c r="B172" s="145" t="s">
        <v>3545</v>
      </c>
      <c r="C172" s="145"/>
      <c r="D172" s="145" t="s">
        <v>426</v>
      </c>
      <c r="E172" s="140"/>
      <c r="F172" s="140"/>
      <c r="G172" s="140"/>
      <c r="H172" s="140">
        <f t="shared" si="6"/>
        <v>1</v>
      </c>
      <c r="I172" s="140"/>
      <c r="J172" s="296" t="s">
        <v>4539</v>
      </c>
      <c r="K172" s="145" t="str">
        <f t="shared" si="8"/>
        <v>C16</v>
      </c>
      <c r="L172" s="277" t="str">
        <f t="shared" si="7"/>
        <v>C16 - Travail du bois et fabrication d'articles en bois</v>
      </c>
      <c r="M172" s="145" t="s">
        <v>190</v>
      </c>
      <c r="N172" s="145" t="s">
        <v>192</v>
      </c>
      <c r="O172" s="145" t="s">
        <v>426</v>
      </c>
    </row>
    <row r="173" spans="1:15">
      <c r="A173" s="140" t="s">
        <v>4541</v>
      </c>
      <c r="B173" s="145" t="s">
        <v>3546</v>
      </c>
      <c r="C173" s="145"/>
      <c r="D173" s="145" t="s">
        <v>426</v>
      </c>
      <c r="E173" s="140"/>
      <c r="F173" s="140"/>
      <c r="G173" s="140"/>
      <c r="H173" s="140">
        <f t="shared" si="6"/>
        <v>1</v>
      </c>
      <c r="I173" s="140"/>
      <c r="J173" s="297" t="s">
        <v>4540</v>
      </c>
      <c r="K173" s="145" t="str">
        <f t="shared" si="8"/>
        <v>C161</v>
      </c>
      <c r="L173" s="277" t="str">
        <f t="shared" si="7"/>
        <v>C16.1 - Sciage rabotage et imprégnation du bois</v>
      </c>
      <c r="M173" s="145" t="s">
        <v>190</v>
      </c>
      <c r="N173" s="145" t="s">
        <v>192</v>
      </c>
      <c r="O173" s="145" t="s">
        <v>426</v>
      </c>
    </row>
    <row r="174" spans="1:15">
      <c r="A174" s="140" t="s">
        <v>4542</v>
      </c>
      <c r="B174" s="145" t="s">
        <v>3547</v>
      </c>
      <c r="C174" s="145"/>
      <c r="D174" s="145" t="s">
        <v>426</v>
      </c>
      <c r="E174" s="140"/>
      <c r="F174" s="140"/>
      <c r="G174" s="140"/>
      <c r="H174" s="140">
        <f t="shared" si="6"/>
        <v>1</v>
      </c>
      <c r="I174" s="140"/>
      <c r="J174" s="298" t="s">
        <v>4541</v>
      </c>
      <c r="K174" s="145" t="str">
        <f t="shared" si="8"/>
        <v>C1610</v>
      </c>
      <c r="L174" s="277" t="str">
        <f t="shared" si="7"/>
        <v>C16.1.0 - Sciage rabotage et imprégnation du bois</v>
      </c>
      <c r="M174" s="145"/>
      <c r="N174" s="145" t="s">
        <v>192</v>
      </c>
      <c r="O174" s="145" t="s">
        <v>426</v>
      </c>
    </row>
    <row r="175" spans="1:15">
      <c r="A175" s="140" t="s">
        <v>4543</v>
      </c>
      <c r="B175" s="145" t="s">
        <v>3548</v>
      </c>
      <c r="C175" s="145"/>
      <c r="D175" s="145" t="s">
        <v>426</v>
      </c>
      <c r="E175" s="140"/>
      <c r="F175" s="140"/>
      <c r="G175" s="140"/>
      <c r="H175" s="140">
        <f t="shared" si="6"/>
        <v>1</v>
      </c>
      <c r="I175" s="140"/>
      <c r="J175" s="297" t="s">
        <v>4542</v>
      </c>
      <c r="K175" s="145" t="str">
        <f t="shared" si="8"/>
        <v>C162</v>
      </c>
      <c r="L175" s="277" t="str">
        <f t="shared" si="7"/>
        <v>C16.2 - Fabrication d'articles en bois</v>
      </c>
      <c r="M175" s="145" t="s">
        <v>190</v>
      </c>
      <c r="N175" s="145" t="s">
        <v>192</v>
      </c>
      <c r="O175" s="145" t="s">
        <v>426</v>
      </c>
    </row>
    <row r="176" spans="1:15">
      <c r="A176" s="140" t="s">
        <v>4544</v>
      </c>
      <c r="B176" s="145" t="s">
        <v>3549</v>
      </c>
      <c r="C176" s="145"/>
      <c r="D176" s="145" t="s">
        <v>426</v>
      </c>
      <c r="E176" s="140"/>
      <c r="F176" s="140"/>
      <c r="G176" s="140"/>
      <c r="H176" s="140">
        <f t="shared" si="6"/>
        <v>1</v>
      </c>
      <c r="I176" s="140"/>
      <c r="J176" s="298" t="s">
        <v>4543</v>
      </c>
      <c r="K176" s="145" t="str">
        <f t="shared" si="8"/>
        <v>C1621</v>
      </c>
      <c r="L176" s="277" t="str">
        <f t="shared" si="7"/>
        <v>C16.2.1 - Fabrication de panneaux de bois</v>
      </c>
      <c r="M176" s="145"/>
      <c r="N176" s="145" t="s">
        <v>192</v>
      </c>
      <c r="O176" s="145" t="s">
        <v>426</v>
      </c>
    </row>
    <row r="177" spans="1:15">
      <c r="A177" s="140" t="s">
        <v>4545</v>
      </c>
      <c r="B177" s="145" t="s">
        <v>3550</v>
      </c>
      <c r="C177" s="145"/>
      <c r="D177" s="145" t="s">
        <v>426</v>
      </c>
      <c r="E177" s="140"/>
      <c r="F177" s="140"/>
      <c r="G177" s="140"/>
      <c r="H177" s="140">
        <f t="shared" si="6"/>
        <v>1</v>
      </c>
      <c r="I177" s="140"/>
      <c r="J177" s="298" t="s">
        <v>4544</v>
      </c>
      <c r="K177" s="145" t="str">
        <f t="shared" si="8"/>
        <v>C1622</v>
      </c>
      <c r="L177" s="277" t="str">
        <f t="shared" si="7"/>
        <v>C16.2.2 - Fabrication de parquets assemblés</v>
      </c>
      <c r="M177" s="145"/>
      <c r="N177" s="145" t="s">
        <v>192</v>
      </c>
      <c r="O177" s="145" t="s">
        <v>426</v>
      </c>
    </row>
    <row r="178" spans="1:15">
      <c r="A178" s="140" t="s">
        <v>4546</v>
      </c>
      <c r="B178" s="145" t="s">
        <v>3551</v>
      </c>
      <c r="C178" s="145"/>
      <c r="D178" s="145" t="s">
        <v>426</v>
      </c>
      <c r="E178" s="140"/>
      <c r="F178" s="140"/>
      <c r="G178" s="140"/>
      <c r="H178" s="140">
        <f t="shared" si="6"/>
        <v>1</v>
      </c>
      <c r="I178" s="140"/>
      <c r="J178" s="298" t="s">
        <v>4545</v>
      </c>
      <c r="K178" s="145" t="str">
        <f t="shared" si="8"/>
        <v>C1623</v>
      </c>
      <c r="L178" s="277" t="str">
        <f t="shared" si="7"/>
        <v>C16.2.3 - Fabrication de charpentes et d'autres menuiseries</v>
      </c>
      <c r="M178" s="145"/>
      <c r="N178" s="145" t="s">
        <v>192</v>
      </c>
      <c r="O178" s="145" t="s">
        <v>426</v>
      </c>
    </row>
    <row r="179" spans="1:15">
      <c r="A179" s="140" t="s">
        <v>5318</v>
      </c>
      <c r="B179" s="145" t="s">
        <v>3552</v>
      </c>
      <c r="C179" s="145"/>
      <c r="D179" s="145" t="s">
        <v>426</v>
      </c>
      <c r="E179" s="140"/>
      <c r="F179" s="140"/>
      <c r="G179" s="140"/>
      <c r="H179" s="140">
        <f t="shared" si="6"/>
        <v>1</v>
      </c>
      <c r="I179" s="140"/>
      <c r="J179" s="298" t="s">
        <v>4546</v>
      </c>
      <c r="K179" s="145" t="str">
        <f t="shared" si="8"/>
        <v>C1624</v>
      </c>
      <c r="L179" s="277" t="str">
        <f t="shared" si="7"/>
        <v>C16.2.4 - Fabrication d'emballages en bois</v>
      </c>
      <c r="M179" s="145"/>
      <c r="N179" s="145" t="s">
        <v>192</v>
      </c>
      <c r="O179" s="145" t="s">
        <v>426</v>
      </c>
    </row>
    <row r="180" spans="1:15">
      <c r="A180" s="140" t="s">
        <v>4547</v>
      </c>
      <c r="B180" s="145" t="s">
        <v>3553</v>
      </c>
      <c r="C180" s="145"/>
      <c r="D180" s="145" t="s">
        <v>426</v>
      </c>
      <c r="E180" s="140"/>
      <c r="F180" s="140"/>
      <c r="G180" s="140"/>
      <c r="H180" s="140">
        <f t="shared" si="6"/>
        <v>1</v>
      </c>
      <c r="I180" s="140"/>
      <c r="J180" s="298" t="s">
        <v>5318</v>
      </c>
      <c r="K180" s="145" t="str">
        <f t="shared" si="8"/>
        <v>C1629</v>
      </c>
      <c r="L180" s="277" t="str">
        <f t="shared" si="7"/>
        <v>C16.2.9 - Fabrication d'objets divers en bois ou en liège vannerie sparterie</v>
      </c>
      <c r="M180" s="145"/>
      <c r="N180" s="145" t="s">
        <v>192</v>
      </c>
      <c r="O180" s="145" t="s">
        <v>426</v>
      </c>
    </row>
    <row r="181" spans="1:15">
      <c r="A181" s="140" t="s">
        <v>4548</v>
      </c>
      <c r="B181" s="145" t="s">
        <v>3554</v>
      </c>
      <c r="C181" s="145"/>
      <c r="D181" s="145" t="s">
        <v>426</v>
      </c>
      <c r="E181" s="140"/>
      <c r="F181" s="140"/>
      <c r="G181" s="140"/>
      <c r="H181" s="140">
        <f t="shared" si="6"/>
        <v>1</v>
      </c>
      <c r="I181" s="140"/>
      <c r="J181" s="296" t="s">
        <v>4547</v>
      </c>
      <c r="K181" s="145" t="str">
        <f t="shared" si="8"/>
        <v>C17</v>
      </c>
      <c r="L181" s="277" t="str">
        <f t="shared" si="7"/>
        <v>C17 - Industrie du papier et du carton</v>
      </c>
      <c r="M181" s="145" t="s">
        <v>190</v>
      </c>
      <c r="N181" s="145" t="s">
        <v>192</v>
      </c>
      <c r="O181" s="145" t="s">
        <v>426</v>
      </c>
    </row>
    <row r="182" spans="1:15">
      <c r="A182" s="140" t="s">
        <v>4549</v>
      </c>
      <c r="B182" s="145" t="s">
        <v>3555</v>
      </c>
      <c r="C182" s="145"/>
      <c r="D182" s="145" t="s">
        <v>426</v>
      </c>
      <c r="E182" s="140"/>
      <c r="F182" s="140"/>
      <c r="G182" s="140"/>
      <c r="H182" s="140">
        <f t="shared" si="6"/>
        <v>1</v>
      </c>
      <c r="I182" s="140"/>
      <c r="J182" s="297" t="s">
        <v>4548</v>
      </c>
      <c r="K182" s="145" t="str">
        <f t="shared" si="8"/>
        <v>C171</v>
      </c>
      <c r="L182" s="277" t="str">
        <f t="shared" si="7"/>
        <v>C17.1 - Fabrication de pâte à papier de papier et de carton</v>
      </c>
      <c r="M182" s="145" t="s">
        <v>190</v>
      </c>
      <c r="N182" s="145" t="s">
        <v>192</v>
      </c>
      <c r="O182" s="145" t="s">
        <v>426</v>
      </c>
    </row>
    <row r="183" spans="1:15">
      <c r="A183" s="140" t="s">
        <v>4550</v>
      </c>
      <c r="B183" s="145" t="s">
        <v>3556</v>
      </c>
      <c r="C183" s="145"/>
      <c r="D183" s="145" t="s">
        <v>426</v>
      </c>
      <c r="E183" s="140"/>
      <c r="F183" s="140"/>
      <c r="G183" s="140"/>
      <c r="H183" s="140">
        <f t="shared" si="6"/>
        <v>1</v>
      </c>
      <c r="I183" s="140"/>
      <c r="J183" s="298" t="s">
        <v>4549</v>
      </c>
      <c r="K183" s="145" t="str">
        <f t="shared" si="8"/>
        <v>C1711</v>
      </c>
      <c r="L183" s="277" t="str">
        <f t="shared" si="7"/>
        <v>C17.1.1 - Fabrication de pâte à papier</v>
      </c>
      <c r="M183" s="145"/>
      <c r="N183" s="145" t="s">
        <v>192</v>
      </c>
      <c r="O183" s="145" t="s">
        <v>426</v>
      </c>
    </row>
    <row r="184" spans="1:15">
      <c r="A184" s="140" t="s">
        <v>4551</v>
      </c>
      <c r="B184" s="145" t="s">
        <v>3557</v>
      </c>
      <c r="C184" s="145"/>
      <c r="D184" s="145" t="s">
        <v>426</v>
      </c>
      <c r="E184" s="140"/>
      <c r="F184" s="140"/>
      <c r="G184" s="140"/>
      <c r="H184" s="140">
        <f t="shared" si="6"/>
        <v>1</v>
      </c>
      <c r="I184" s="140"/>
      <c r="J184" s="298" t="s">
        <v>4550</v>
      </c>
      <c r="K184" s="145" t="str">
        <f t="shared" si="8"/>
        <v>C1712</v>
      </c>
      <c r="L184" s="277" t="str">
        <f t="shared" si="7"/>
        <v>C17.1.2 - Fabrication de papier et de carton</v>
      </c>
      <c r="M184" s="145"/>
      <c r="N184" s="145" t="s">
        <v>192</v>
      </c>
      <c r="O184" s="145" t="s">
        <v>426</v>
      </c>
    </row>
    <row r="185" spans="1:15">
      <c r="A185" s="140" t="s">
        <v>5319</v>
      </c>
      <c r="B185" s="145" t="s">
        <v>3558</v>
      </c>
      <c r="C185" s="145"/>
      <c r="D185" s="145" t="s">
        <v>426</v>
      </c>
      <c r="E185" s="140"/>
      <c r="F185" s="140"/>
      <c r="G185" s="140"/>
      <c r="H185" s="140">
        <f t="shared" si="6"/>
        <v>1</v>
      </c>
      <c r="I185" s="140"/>
      <c r="J185" s="297" t="s">
        <v>4551</v>
      </c>
      <c r="K185" s="145" t="str">
        <f t="shared" si="8"/>
        <v>C172</v>
      </c>
      <c r="L185" s="277" t="str">
        <f t="shared" si="7"/>
        <v>C17.2 - Fabrication d'articles en papier ou en carton</v>
      </c>
      <c r="M185" s="145" t="s">
        <v>190</v>
      </c>
      <c r="N185" s="145" t="s">
        <v>192</v>
      </c>
      <c r="O185" s="145" t="s">
        <v>426</v>
      </c>
    </row>
    <row r="186" spans="1:15">
      <c r="A186" s="140" t="s">
        <v>4552</v>
      </c>
      <c r="B186" s="145" t="s">
        <v>3559</v>
      </c>
      <c r="C186" s="145"/>
      <c r="D186" s="145" t="s">
        <v>426</v>
      </c>
      <c r="E186" s="140"/>
      <c r="F186" s="140"/>
      <c r="G186" s="140"/>
      <c r="H186" s="140">
        <f t="shared" si="6"/>
        <v>1</v>
      </c>
      <c r="I186" s="140"/>
      <c r="J186" s="298" t="s">
        <v>5319</v>
      </c>
      <c r="K186" s="145" t="str">
        <f t="shared" si="8"/>
        <v>C1721</v>
      </c>
      <c r="L186" s="277" t="str">
        <f t="shared" si="7"/>
        <v>C17.2.1 - Fabrication papier carton ondulés d'emballages en papier ou en carton</v>
      </c>
      <c r="M186" s="145"/>
      <c r="N186" s="145" t="s">
        <v>192</v>
      </c>
      <c r="O186" s="145" t="s">
        <v>426</v>
      </c>
    </row>
    <row r="187" spans="1:15">
      <c r="A187" s="140" t="s">
        <v>4553</v>
      </c>
      <c r="B187" s="145" t="s">
        <v>3560</v>
      </c>
      <c r="C187" s="145"/>
      <c r="D187" s="145" t="s">
        <v>426</v>
      </c>
      <c r="E187" s="140"/>
      <c r="F187" s="140"/>
      <c r="G187" s="140"/>
      <c r="H187" s="140">
        <f t="shared" si="6"/>
        <v>1</v>
      </c>
      <c r="I187" s="140"/>
      <c r="J187" s="298" t="s">
        <v>4552</v>
      </c>
      <c r="K187" s="145" t="str">
        <f t="shared" si="8"/>
        <v>C1722</v>
      </c>
      <c r="L187" s="277" t="str">
        <f t="shared" si="7"/>
        <v>C17.2.2 - Fabrication d'articles en papier à usage sanitaire ou domestique</v>
      </c>
      <c r="M187" s="145"/>
      <c r="N187" s="145" t="s">
        <v>192</v>
      </c>
      <c r="O187" s="145" t="s">
        <v>426</v>
      </c>
    </row>
    <row r="188" spans="1:15">
      <c r="A188" s="140" t="s">
        <v>4554</v>
      </c>
      <c r="B188" s="145" t="s">
        <v>3561</v>
      </c>
      <c r="C188" s="145"/>
      <c r="D188" s="145" t="s">
        <v>426</v>
      </c>
      <c r="E188" s="140"/>
      <c r="F188" s="140"/>
      <c r="G188" s="140"/>
      <c r="H188" s="140">
        <f t="shared" si="6"/>
        <v>1</v>
      </c>
      <c r="I188" s="140"/>
      <c r="J188" s="298" t="s">
        <v>4553</v>
      </c>
      <c r="K188" s="145" t="str">
        <f t="shared" si="8"/>
        <v>C1723</v>
      </c>
      <c r="L188" s="277" t="str">
        <f t="shared" si="7"/>
        <v>C17.2.3 - Fabrication d'articles de papeterie</v>
      </c>
      <c r="M188" s="145"/>
      <c r="N188" s="145" t="s">
        <v>192</v>
      </c>
      <c r="O188" s="145" t="s">
        <v>426</v>
      </c>
    </row>
    <row r="189" spans="1:15">
      <c r="A189" s="140" t="s">
        <v>4555</v>
      </c>
      <c r="B189" s="145" t="s">
        <v>3562</v>
      </c>
      <c r="C189" s="145"/>
      <c r="D189" s="145" t="s">
        <v>426</v>
      </c>
      <c r="E189" s="140"/>
      <c r="F189" s="140"/>
      <c r="G189" s="140"/>
      <c r="H189" s="140">
        <f t="shared" si="6"/>
        <v>1</v>
      </c>
      <c r="I189" s="140"/>
      <c r="J189" s="298" t="s">
        <v>4554</v>
      </c>
      <c r="K189" s="145" t="str">
        <f t="shared" si="8"/>
        <v>C1724</v>
      </c>
      <c r="L189" s="277" t="str">
        <f t="shared" si="7"/>
        <v>C17.2.4 - Fabrication de papiers peints</v>
      </c>
      <c r="M189" s="145"/>
      <c r="N189" s="145" t="s">
        <v>192</v>
      </c>
      <c r="O189" s="145" t="s">
        <v>426</v>
      </c>
    </row>
    <row r="190" spans="1:15">
      <c r="A190" s="140" t="s">
        <v>4556</v>
      </c>
      <c r="B190" s="145" t="s">
        <v>3563</v>
      </c>
      <c r="C190" s="145"/>
      <c r="D190" s="145" t="s">
        <v>426</v>
      </c>
      <c r="E190" s="140"/>
      <c r="F190" s="140"/>
      <c r="G190" s="140"/>
      <c r="H190" s="140">
        <f t="shared" si="6"/>
        <v>1</v>
      </c>
      <c r="I190" s="140"/>
      <c r="J190" s="298" t="s">
        <v>4555</v>
      </c>
      <c r="K190" s="145" t="str">
        <f t="shared" si="8"/>
        <v>C1729</v>
      </c>
      <c r="L190" s="277" t="str">
        <f t="shared" si="7"/>
        <v>C17.2.9 - Fabrication d'autres articles en papier ou en carton</v>
      </c>
      <c r="M190" s="145"/>
      <c r="N190" s="145" t="s">
        <v>192</v>
      </c>
      <c r="O190" s="145" t="s">
        <v>426</v>
      </c>
    </row>
    <row r="191" spans="1:15">
      <c r="A191" s="140" t="s">
        <v>4557</v>
      </c>
      <c r="B191" s="145" t="s">
        <v>3564</v>
      </c>
      <c r="C191" s="145"/>
      <c r="D191" s="145" t="s">
        <v>426</v>
      </c>
      <c r="E191" s="140"/>
      <c r="F191" s="140"/>
      <c r="G191" s="140"/>
      <c r="H191" s="140">
        <f t="shared" si="6"/>
        <v>1</v>
      </c>
      <c r="I191" s="140"/>
      <c r="J191" s="296" t="s">
        <v>4556</v>
      </c>
      <c r="K191" s="145" t="str">
        <f t="shared" si="8"/>
        <v>C18</v>
      </c>
      <c r="L191" s="277" t="str">
        <f t="shared" si="7"/>
        <v>C18 - Imprimerie et reproduction d'enregistrements</v>
      </c>
      <c r="M191" s="145" t="s">
        <v>190</v>
      </c>
      <c r="N191" s="145" t="s">
        <v>192</v>
      </c>
      <c r="O191" s="145" t="s">
        <v>426</v>
      </c>
    </row>
    <row r="192" spans="1:15">
      <c r="A192" s="140" t="s">
        <v>4558</v>
      </c>
      <c r="B192" s="145" t="s">
        <v>3565</v>
      </c>
      <c r="C192" s="145"/>
      <c r="D192" s="145" t="s">
        <v>426</v>
      </c>
      <c r="E192" s="140"/>
      <c r="F192" s="140"/>
      <c r="G192" s="140"/>
      <c r="H192" s="140">
        <f t="shared" si="6"/>
        <v>1</v>
      </c>
      <c r="I192" s="140"/>
      <c r="J192" s="297" t="s">
        <v>4557</v>
      </c>
      <c r="K192" s="145" t="str">
        <f t="shared" si="8"/>
        <v>C181</v>
      </c>
      <c r="L192" s="277" t="str">
        <f t="shared" si="7"/>
        <v>C18.1 - Imprimerie</v>
      </c>
      <c r="M192" s="145" t="s">
        <v>190</v>
      </c>
      <c r="N192" s="145" t="s">
        <v>192</v>
      </c>
      <c r="O192" s="145" t="s">
        <v>426</v>
      </c>
    </row>
    <row r="193" spans="1:15">
      <c r="A193" s="140" t="s">
        <v>4559</v>
      </c>
      <c r="B193" s="145" t="s">
        <v>3566</v>
      </c>
      <c r="C193" s="145"/>
      <c r="D193" s="145" t="s">
        <v>426</v>
      </c>
      <c r="E193" s="140"/>
      <c r="F193" s="140"/>
      <c r="G193" s="140"/>
      <c r="H193" s="140">
        <f t="shared" si="6"/>
        <v>1</v>
      </c>
      <c r="I193" s="140"/>
      <c r="J193" s="298" t="s">
        <v>4558</v>
      </c>
      <c r="K193" s="145" t="str">
        <f t="shared" si="8"/>
        <v>C1811</v>
      </c>
      <c r="L193" s="277" t="str">
        <f t="shared" si="7"/>
        <v>C18.1.1 - Imprimerie de journaux</v>
      </c>
      <c r="M193" s="145"/>
      <c r="N193" s="145" t="s">
        <v>192</v>
      </c>
      <c r="O193" s="145" t="s">
        <v>426</v>
      </c>
    </row>
    <row r="194" spans="1:15">
      <c r="A194" s="140" t="s">
        <v>4560</v>
      </c>
      <c r="B194" s="145" t="s">
        <v>3567</v>
      </c>
      <c r="C194" s="145"/>
      <c r="D194" s="145" t="s">
        <v>426</v>
      </c>
      <c r="E194" s="140"/>
      <c r="F194" s="140"/>
      <c r="G194" s="140"/>
      <c r="H194" s="140">
        <f t="shared" si="6"/>
        <v>1</v>
      </c>
      <c r="I194" s="140"/>
      <c r="J194" s="298" t="s">
        <v>4559</v>
      </c>
      <c r="K194" s="145" t="str">
        <f t="shared" si="8"/>
        <v>C1812</v>
      </c>
      <c r="L194" s="277" t="str">
        <f t="shared" si="7"/>
        <v>C18.1.2 - Autre imprimerie (labeur)</v>
      </c>
      <c r="M194" s="145"/>
      <c r="N194" s="145" t="s">
        <v>192</v>
      </c>
      <c r="O194" s="145" t="s">
        <v>426</v>
      </c>
    </row>
    <row r="195" spans="1:15">
      <c r="A195" s="140" t="s">
        <v>4561</v>
      </c>
      <c r="B195" s="145" t="s">
        <v>3568</v>
      </c>
      <c r="C195" s="145"/>
      <c r="D195" s="145" t="s">
        <v>426</v>
      </c>
      <c r="E195" s="140"/>
      <c r="F195" s="140"/>
      <c r="G195" s="140"/>
      <c r="H195" s="140">
        <f t="shared" ref="H195:H258" si="9">COUNTIF($J$2:$J$1000,A195)</f>
        <v>1</v>
      </c>
      <c r="I195" s="140"/>
      <c r="J195" s="298" t="s">
        <v>4560</v>
      </c>
      <c r="K195" s="145" t="str">
        <f t="shared" si="8"/>
        <v>C1813</v>
      </c>
      <c r="L195" s="277" t="str">
        <f t="shared" si="7"/>
        <v>C18.1.3 - Activités de pré-presse</v>
      </c>
      <c r="M195" s="145"/>
      <c r="N195" s="145" t="s">
        <v>192</v>
      </c>
      <c r="O195" s="145" t="s">
        <v>426</v>
      </c>
    </row>
    <row r="196" spans="1:15">
      <c r="A196" s="140" t="s">
        <v>4562</v>
      </c>
      <c r="B196" s="145" t="s">
        <v>3569</v>
      </c>
      <c r="C196" s="145"/>
      <c r="D196" s="145" t="s">
        <v>426</v>
      </c>
      <c r="E196" s="140"/>
      <c r="F196" s="140"/>
      <c r="G196" s="140"/>
      <c r="H196" s="140">
        <f t="shared" si="9"/>
        <v>1</v>
      </c>
      <c r="I196" s="140"/>
      <c r="J196" s="298" t="s">
        <v>4561</v>
      </c>
      <c r="K196" s="145" t="str">
        <f t="shared" si="8"/>
        <v>C1814</v>
      </c>
      <c r="L196" s="277" t="str">
        <f t="shared" ref="L196:L259" si="10">J196</f>
        <v>C18.1.4 - Reliure et activités connexes</v>
      </c>
      <c r="M196" s="145"/>
      <c r="N196" s="145" t="s">
        <v>192</v>
      </c>
      <c r="O196" s="145" t="s">
        <v>426</v>
      </c>
    </row>
    <row r="197" spans="1:15">
      <c r="A197" s="140" t="s">
        <v>4563</v>
      </c>
      <c r="B197" s="145" t="s">
        <v>3570</v>
      </c>
      <c r="C197" s="145"/>
      <c r="D197" s="145" t="s">
        <v>426</v>
      </c>
      <c r="E197" s="140"/>
      <c r="F197" s="140"/>
      <c r="G197" s="140"/>
      <c r="H197" s="140">
        <f t="shared" si="9"/>
        <v>1</v>
      </c>
      <c r="I197" s="140"/>
      <c r="J197" s="297" t="s">
        <v>4562</v>
      </c>
      <c r="K197" s="145" t="str">
        <f t="shared" si="8"/>
        <v>C182</v>
      </c>
      <c r="L197" s="277" t="str">
        <f t="shared" si="10"/>
        <v>C18.2 - Reproduction d'enregistrements</v>
      </c>
      <c r="M197" s="145" t="s">
        <v>190</v>
      </c>
      <c r="N197" s="145" t="s">
        <v>192</v>
      </c>
      <c r="O197" s="145" t="s">
        <v>426</v>
      </c>
    </row>
    <row r="198" spans="1:15">
      <c r="A198" s="140" t="s">
        <v>4564</v>
      </c>
      <c r="B198" s="145" t="s">
        <v>3571</v>
      </c>
      <c r="C198" s="145"/>
      <c r="D198" s="145" t="s">
        <v>426</v>
      </c>
      <c r="E198" s="140"/>
      <c r="F198" s="140"/>
      <c r="G198" s="140"/>
      <c r="H198" s="140">
        <f t="shared" si="9"/>
        <v>1</v>
      </c>
      <c r="I198" s="140"/>
      <c r="J198" s="298" t="s">
        <v>4563</v>
      </c>
      <c r="K198" s="145" t="str">
        <f t="shared" ref="K198:K261" si="11">VLOOKUP(J198,$A$2:$B$1100,2,0)</f>
        <v>C1820</v>
      </c>
      <c r="L198" s="277" t="str">
        <f t="shared" si="10"/>
        <v>C18.2.0 - Reproduction d'enregistrements</v>
      </c>
      <c r="M198" s="145"/>
      <c r="N198" s="145" t="s">
        <v>192</v>
      </c>
      <c r="O198" s="145" t="s">
        <v>426</v>
      </c>
    </row>
    <row r="199" spans="1:15">
      <c r="A199" s="140" t="s">
        <v>4565</v>
      </c>
      <c r="B199" s="145" t="s">
        <v>3572</v>
      </c>
      <c r="C199" s="145"/>
      <c r="D199" s="145" t="s">
        <v>426</v>
      </c>
      <c r="E199" s="140"/>
      <c r="F199" s="140"/>
      <c r="G199" s="140"/>
      <c r="H199" s="140">
        <f t="shared" si="9"/>
        <v>1</v>
      </c>
      <c r="I199" s="140"/>
      <c r="J199" s="296" t="s">
        <v>4564</v>
      </c>
      <c r="K199" s="145" t="str">
        <f t="shared" si="11"/>
        <v>C19</v>
      </c>
      <c r="L199" s="277" t="str">
        <f t="shared" si="10"/>
        <v>C19 - Cokéfaction et raffinage</v>
      </c>
      <c r="M199" s="145" t="s">
        <v>190</v>
      </c>
      <c r="N199" s="145" t="s">
        <v>192</v>
      </c>
      <c r="O199" s="145" t="s">
        <v>426</v>
      </c>
    </row>
    <row r="200" spans="1:15">
      <c r="A200" s="140" t="s">
        <v>4566</v>
      </c>
      <c r="B200" s="145" t="s">
        <v>3573</v>
      </c>
      <c r="C200" s="145"/>
      <c r="D200" s="145" t="s">
        <v>426</v>
      </c>
      <c r="E200" s="140"/>
      <c r="F200" s="140"/>
      <c r="G200" s="140"/>
      <c r="H200" s="140">
        <f t="shared" si="9"/>
        <v>1</v>
      </c>
      <c r="I200" s="140"/>
      <c r="J200" s="297" t="s">
        <v>4565</v>
      </c>
      <c r="K200" s="145" t="str">
        <f t="shared" si="11"/>
        <v>C191</v>
      </c>
      <c r="L200" s="277" t="str">
        <f t="shared" si="10"/>
        <v>C19.1 - Cokéfaction</v>
      </c>
      <c r="M200" s="145" t="s">
        <v>190</v>
      </c>
      <c r="N200" s="145" t="s">
        <v>192</v>
      </c>
      <c r="O200" s="145" t="s">
        <v>426</v>
      </c>
    </row>
    <row r="201" spans="1:15">
      <c r="A201" s="140" t="s">
        <v>4567</v>
      </c>
      <c r="B201" s="145" t="s">
        <v>3574</v>
      </c>
      <c r="C201" s="145"/>
      <c r="D201" s="145" t="s">
        <v>426</v>
      </c>
      <c r="E201" s="140"/>
      <c r="F201" s="140"/>
      <c r="G201" s="140"/>
      <c r="H201" s="140">
        <f t="shared" si="9"/>
        <v>1</v>
      </c>
      <c r="I201" s="140"/>
      <c r="J201" s="298" t="s">
        <v>4566</v>
      </c>
      <c r="K201" s="145" t="str">
        <f t="shared" si="11"/>
        <v>C1910</v>
      </c>
      <c r="L201" s="277" t="str">
        <f t="shared" si="10"/>
        <v>C19.1.0 - Cokéfaction</v>
      </c>
      <c r="M201" s="145"/>
      <c r="N201" s="145" t="s">
        <v>192</v>
      </c>
      <c r="O201" s="145" t="s">
        <v>426</v>
      </c>
    </row>
    <row r="202" spans="1:15">
      <c r="A202" s="140" t="s">
        <v>4568</v>
      </c>
      <c r="B202" s="145" t="s">
        <v>3575</v>
      </c>
      <c r="C202" s="145"/>
      <c r="D202" s="145" t="s">
        <v>426</v>
      </c>
      <c r="E202" s="140"/>
      <c r="F202" s="140"/>
      <c r="G202" s="140"/>
      <c r="H202" s="140">
        <f t="shared" si="9"/>
        <v>1</v>
      </c>
      <c r="I202" s="140"/>
      <c r="J202" s="297" t="s">
        <v>4567</v>
      </c>
      <c r="K202" s="145" t="str">
        <f t="shared" si="11"/>
        <v>C192</v>
      </c>
      <c r="L202" s="277" t="str">
        <f t="shared" si="10"/>
        <v>C19.2 - Raffinage du pétrole</v>
      </c>
      <c r="M202" s="145" t="s">
        <v>190</v>
      </c>
      <c r="N202" s="145" t="s">
        <v>192</v>
      </c>
      <c r="O202" s="145" t="s">
        <v>426</v>
      </c>
    </row>
    <row r="203" spans="1:15">
      <c r="A203" s="140" t="s">
        <v>4569</v>
      </c>
      <c r="B203" s="145" t="s">
        <v>3576</v>
      </c>
      <c r="C203" s="145"/>
      <c r="D203" s="145" t="s">
        <v>426</v>
      </c>
      <c r="E203" s="140"/>
      <c r="F203" s="140"/>
      <c r="G203" s="140"/>
      <c r="H203" s="140">
        <f t="shared" si="9"/>
        <v>1</v>
      </c>
      <c r="I203" s="140"/>
      <c r="J203" s="298" t="s">
        <v>4568</v>
      </c>
      <c r="K203" s="145" t="str">
        <f t="shared" si="11"/>
        <v>C1920</v>
      </c>
      <c r="L203" s="277" t="str">
        <f t="shared" si="10"/>
        <v>C19.2.0 - Raffinage du pétrole</v>
      </c>
      <c r="M203" s="145"/>
      <c r="N203" s="145" t="s">
        <v>192</v>
      </c>
      <c r="O203" s="145" t="s">
        <v>426</v>
      </c>
    </row>
    <row r="204" spans="1:15">
      <c r="A204" s="140" t="s">
        <v>5320</v>
      </c>
      <c r="B204" s="145" t="s">
        <v>3577</v>
      </c>
      <c r="C204" s="145"/>
      <c r="D204" s="145" t="s">
        <v>426</v>
      </c>
      <c r="E204" s="140"/>
      <c r="F204" s="140"/>
      <c r="G204" s="140"/>
      <c r="H204" s="140">
        <f t="shared" si="9"/>
        <v>1</v>
      </c>
      <c r="I204" s="140"/>
      <c r="J204" s="296" t="s">
        <v>4569</v>
      </c>
      <c r="K204" s="145" t="str">
        <f t="shared" si="11"/>
        <v>C20</v>
      </c>
      <c r="L204" s="277" t="str">
        <f t="shared" si="10"/>
        <v>C20 - Industrie chimique</v>
      </c>
      <c r="M204" s="145" t="s">
        <v>190</v>
      </c>
      <c r="N204" s="145" t="s">
        <v>192</v>
      </c>
      <c r="O204" s="145" t="s">
        <v>426</v>
      </c>
    </row>
    <row r="205" spans="1:15">
      <c r="A205" s="140" t="s">
        <v>4570</v>
      </c>
      <c r="B205" s="145" t="s">
        <v>3578</v>
      </c>
      <c r="C205" s="145"/>
      <c r="D205" s="145" t="s">
        <v>426</v>
      </c>
      <c r="E205" s="140"/>
      <c r="F205" s="140"/>
      <c r="G205" s="140"/>
      <c r="H205" s="140">
        <f t="shared" si="9"/>
        <v>1</v>
      </c>
      <c r="I205" s="140"/>
      <c r="J205" s="297" t="s">
        <v>5320</v>
      </c>
      <c r="K205" s="145" t="str">
        <f t="shared" si="11"/>
        <v>C201</v>
      </c>
      <c r="L205" s="277" t="str">
        <f t="shared" si="10"/>
        <v>C20.1 - Fabrication produits chimiques azotés d'engrais caoutchouc synthétique</v>
      </c>
      <c r="M205" s="145" t="s">
        <v>190</v>
      </c>
      <c r="N205" s="145" t="s">
        <v>192</v>
      </c>
      <c r="O205" s="145" t="s">
        <v>426</v>
      </c>
    </row>
    <row r="206" spans="1:15">
      <c r="A206" s="140" t="s">
        <v>4571</v>
      </c>
      <c r="B206" s="145" t="s">
        <v>3579</v>
      </c>
      <c r="C206" s="145"/>
      <c r="D206" s="145" t="s">
        <v>426</v>
      </c>
      <c r="E206" s="140"/>
      <c r="F206" s="140"/>
      <c r="G206" s="140"/>
      <c r="H206" s="140">
        <f t="shared" si="9"/>
        <v>1</v>
      </c>
      <c r="I206" s="140"/>
      <c r="J206" s="298" t="s">
        <v>4570</v>
      </c>
      <c r="K206" s="145" t="str">
        <f t="shared" si="11"/>
        <v>C2011</v>
      </c>
      <c r="L206" s="277" t="str">
        <f t="shared" si="10"/>
        <v>C20.1.1 - Fabrication de gaz industriels</v>
      </c>
      <c r="M206" s="145"/>
      <c r="N206" s="145" t="s">
        <v>192</v>
      </c>
      <c r="O206" s="145" t="s">
        <v>426</v>
      </c>
    </row>
    <row r="207" spans="1:15">
      <c r="A207" s="140" t="s">
        <v>4572</v>
      </c>
      <c r="B207" s="145" t="s">
        <v>3580</v>
      </c>
      <c r="C207" s="145"/>
      <c r="D207" s="145" t="s">
        <v>426</v>
      </c>
      <c r="E207" s="140"/>
      <c r="F207" s="140"/>
      <c r="G207" s="140"/>
      <c r="H207" s="140">
        <f t="shared" si="9"/>
        <v>1</v>
      </c>
      <c r="I207" s="140"/>
      <c r="J207" s="298" t="s">
        <v>4571</v>
      </c>
      <c r="K207" s="145" t="str">
        <f t="shared" si="11"/>
        <v>C2012</v>
      </c>
      <c r="L207" s="277" t="str">
        <f t="shared" si="10"/>
        <v>C20.1.2 - Fabrication de colorants et de pigments</v>
      </c>
      <c r="M207" s="145"/>
      <c r="N207" s="145" t="s">
        <v>192</v>
      </c>
      <c r="O207" s="145" t="s">
        <v>426</v>
      </c>
    </row>
    <row r="208" spans="1:15">
      <c r="A208" s="140" t="s">
        <v>4573</v>
      </c>
      <c r="B208" s="145" t="s">
        <v>3581</v>
      </c>
      <c r="C208" s="145"/>
      <c r="D208" s="145" t="s">
        <v>426</v>
      </c>
      <c r="E208" s="140"/>
      <c r="F208" s="140"/>
      <c r="G208" s="140"/>
      <c r="H208" s="140">
        <f t="shared" si="9"/>
        <v>1</v>
      </c>
      <c r="I208" s="140"/>
      <c r="J208" s="298" t="s">
        <v>4572</v>
      </c>
      <c r="K208" s="145" t="str">
        <f t="shared" si="11"/>
        <v>C2013</v>
      </c>
      <c r="L208" s="277" t="str">
        <f t="shared" si="10"/>
        <v>C20.1.3 - Fabrication d'autres produits chimiques inorganiques de base</v>
      </c>
      <c r="M208" s="145"/>
      <c r="N208" s="145" t="s">
        <v>192</v>
      </c>
      <c r="O208" s="145" t="s">
        <v>426</v>
      </c>
    </row>
    <row r="209" spans="1:15">
      <c r="A209" s="140" t="s">
        <v>4574</v>
      </c>
      <c r="B209" s="145" t="s">
        <v>3582</v>
      </c>
      <c r="C209" s="145"/>
      <c r="D209" s="145" t="s">
        <v>426</v>
      </c>
      <c r="E209" s="140"/>
      <c r="F209" s="140"/>
      <c r="G209" s="140"/>
      <c r="H209" s="140">
        <f t="shared" si="9"/>
        <v>1</v>
      </c>
      <c r="I209" s="140"/>
      <c r="J209" s="298" t="s">
        <v>4573</v>
      </c>
      <c r="K209" s="145" t="str">
        <f t="shared" si="11"/>
        <v>C2014</v>
      </c>
      <c r="L209" s="277" t="str">
        <f t="shared" si="10"/>
        <v>C20.1.4 - Fabrication d'autres produits chimiques organiques de base</v>
      </c>
      <c r="M209" s="145"/>
      <c r="N209" s="145" t="s">
        <v>192</v>
      </c>
      <c r="O209" s="145" t="s">
        <v>426</v>
      </c>
    </row>
    <row r="210" spans="1:15">
      <c r="A210" s="140" t="s">
        <v>4575</v>
      </c>
      <c r="B210" s="145" t="s">
        <v>3583</v>
      </c>
      <c r="C210" s="145"/>
      <c r="D210" s="145" t="s">
        <v>426</v>
      </c>
      <c r="E210" s="140"/>
      <c r="F210" s="140"/>
      <c r="G210" s="140"/>
      <c r="H210" s="140">
        <f t="shared" si="9"/>
        <v>1</v>
      </c>
      <c r="I210" s="140"/>
      <c r="J210" s="298" t="s">
        <v>4574</v>
      </c>
      <c r="K210" s="145" t="str">
        <f t="shared" si="11"/>
        <v>C2015</v>
      </c>
      <c r="L210" s="277" t="str">
        <f t="shared" si="10"/>
        <v>C20.1.5 - Fabrication de produits azotés et d'engrais</v>
      </c>
      <c r="M210" s="145"/>
      <c r="N210" s="145" t="s">
        <v>192</v>
      </c>
      <c r="O210" s="145" t="s">
        <v>426</v>
      </c>
    </row>
    <row r="211" spans="1:15">
      <c r="A211" s="140" t="s">
        <v>4576</v>
      </c>
      <c r="B211" s="145" t="s">
        <v>3584</v>
      </c>
      <c r="C211" s="145"/>
      <c r="D211" s="145" t="s">
        <v>426</v>
      </c>
      <c r="E211" s="140"/>
      <c r="F211" s="140"/>
      <c r="G211" s="140"/>
      <c r="H211" s="140">
        <f t="shared" si="9"/>
        <v>1</v>
      </c>
      <c r="I211" s="140"/>
      <c r="J211" s="298" t="s">
        <v>4575</v>
      </c>
      <c r="K211" s="145" t="str">
        <f t="shared" si="11"/>
        <v>C2016</v>
      </c>
      <c r="L211" s="277" t="str">
        <f t="shared" si="10"/>
        <v>C20.1.6 - Fabrication de matières plastiques de base</v>
      </c>
      <c r="M211" s="145"/>
      <c r="N211" s="145" t="s">
        <v>192</v>
      </c>
      <c r="O211" s="145" t="s">
        <v>426</v>
      </c>
    </row>
    <row r="212" spans="1:15">
      <c r="A212" s="140" t="s">
        <v>4577</v>
      </c>
      <c r="B212" s="145" t="s">
        <v>3585</v>
      </c>
      <c r="C212" s="145"/>
      <c r="D212" s="145" t="s">
        <v>426</v>
      </c>
      <c r="E212" s="140"/>
      <c r="F212" s="140"/>
      <c r="G212" s="140"/>
      <c r="H212" s="140">
        <f t="shared" si="9"/>
        <v>1</v>
      </c>
      <c r="I212" s="140"/>
      <c r="J212" s="298" t="s">
        <v>4576</v>
      </c>
      <c r="K212" s="145" t="str">
        <f t="shared" si="11"/>
        <v>C2017</v>
      </c>
      <c r="L212" s="277" t="str">
        <f t="shared" si="10"/>
        <v>C20.1.7 - Fabrication de caoutchouc synthétique</v>
      </c>
      <c r="M212" s="145"/>
      <c r="N212" s="145" t="s">
        <v>192</v>
      </c>
      <c r="O212" s="145" t="s">
        <v>426</v>
      </c>
    </row>
    <row r="213" spans="1:15">
      <c r="A213" s="140" t="s">
        <v>4578</v>
      </c>
      <c r="B213" s="145" t="s">
        <v>3586</v>
      </c>
      <c r="C213" s="145"/>
      <c r="D213" s="145" t="s">
        <v>426</v>
      </c>
      <c r="E213" s="140"/>
      <c r="F213" s="140"/>
      <c r="G213" s="140"/>
      <c r="H213" s="140">
        <f t="shared" si="9"/>
        <v>1</v>
      </c>
      <c r="I213" s="140"/>
      <c r="J213" s="297" t="s">
        <v>4577</v>
      </c>
      <c r="K213" s="145" t="str">
        <f t="shared" si="11"/>
        <v>C202</v>
      </c>
      <c r="L213" s="277" t="str">
        <f t="shared" si="10"/>
        <v>C20.2 - Fabrication de produits agrochimiques</v>
      </c>
      <c r="M213" s="145" t="s">
        <v>190</v>
      </c>
      <c r="N213" s="145" t="s">
        <v>192</v>
      </c>
      <c r="O213" s="145" t="s">
        <v>426</v>
      </c>
    </row>
    <row r="214" spans="1:15">
      <c r="A214" s="140" t="s">
        <v>4579</v>
      </c>
      <c r="B214" s="145" t="s">
        <v>3587</v>
      </c>
      <c r="C214" s="145"/>
      <c r="D214" s="145" t="s">
        <v>426</v>
      </c>
      <c r="E214" s="140"/>
      <c r="F214" s="140"/>
      <c r="G214" s="140"/>
      <c r="H214" s="140">
        <f t="shared" si="9"/>
        <v>1</v>
      </c>
      <c r="I214" s="140"/>
      <c r="J214" s="298" t="s">
        <v>4578</v>
      </c>
      <c r="K214" s="145" t="str">
        <f t="shared" si="11"/>
        <v>C2020</v>
      </c>
      <c r="L214" s="277" t="str">
        <f t="shared" si="10"/>
        <v>C20.2.0 - Fabrication de produits agrochimiques</v>
      </c>
      <c r="M214" s="145"/>
      <c r="N214" s="145" t="s">
        <v>192</v>
      </c>
      <c r="O214" s="145" t="s">
        <v>426</v>
      </c>
    </row>
    <row r="215" spans="1:15">
      <c r="A215" s="140" t="s">
        <v>4580</v>
      </c>
      <c r="B215" s="145" t="s">
        <v>3588</v>
      </c>
      <c r="C215" s="145"/>
      <c r="D215" s="145" t="s">
        <v>426</v>
      </c>
      <c r="E215" s="140"/>
      <c r="F215" s="140"/>
      <c r="G215" s="140"/>
      <c r="H215" s="140">
        <f t="shared" si="9"/>
        <v>1</v>
      </c>
      <c r="I215" s="140"/>
      <c r="J215" s="297" t="s">
        <v>4579</v>
      </c>
      <c r="K215" s="145" t="str">
        <f t="shared" si="11"/>
        <v>C203</v>
      </c>
      <c r="L215" s="277" t="str">
        <f t="shared" si="10"/>
        <v>C20.3 - Fabrication de peintures et vernis</v>
      </c>
      <c r="M215" s="145" t="s">
        <v>190</v>
      </c>
      <c r="N215" s="145" t="s">
        <v>192</v>
      </c>
      <c r="O215" s="145" t="s">
        <v>426</v>
      </c>
    </row>
    <row r="216" spans="1:15">
      <c r="A216" s="140" t="s">
        <v>4581</v>
      </c>
      <c r="B216" s="145" t="s">
        <v>3589</v>
      </c>
      <c r="C216" s="145"/>
      <c r="D216" s="145" t="s">
        <v>426</v>
      </c>
      <c r="E216" s="140"/>
      <c r="F216" s="140"/>
      <c r="G216" s="140"/>
      <c r="H216" s="140">
        <f t="shared" si="9"/>
        <v>1</v>
      </c>
      <c r="I216" s="140"/>
      <c r="J216" s="298" t="s">
        <v>4580</v>
      </c>
      <c r="K216" s="145" t="str">
        <f t="shared" si="11"/>
        <v>C2030</v>
      </c>
      <c r="L216" s="277" t="str">
        <f t="shared" si="10"/>
        <v>C20.3.0 - Fabrication de peintures et vernis</v>
      </c>
      <c r="M216" s="145"/>
      <c r="N216" s="145" t="s">
        <v>192</v>
      </c>
      <c r="O216" s="145" t="s">
        <v>426</v>
      </c>
    </row>
    <row r="217" spans="1:15">
      <c r="A217" s="140" t="s">
        <v>4582</v>
      </c>
      <c r="B217" s="145" t="s">
        <v>3590</v>
      </c>
      <c r="C217" s="145"/>
      <c r="D217" s="145" t="s">
        <v>426</v>
      </c>
      <c r="E217" s="140"/>
      <c r="F217" s="140"/>
      <c r="G217" s="140"/>
      <c r="H217" s="140">
        <f t="shared" si="9"/>
        <v>1</v>
      </c>
      <c r="I217" s="140"/>
      <c r="J217" s="297" t="s">
        <v>4581</v>
      </c>
      <c r="K217" s="145" t="str">
        <f t="shared" si="11"/>
        <v>C204</v>
      </c>
      <c r="L217" s="277" t="str">
        <f t="shared" si="10"/>
        <v>C20.4 - Fabrication de savons de produits d'entretien et de parfums</v>
      </c>
      <c r="M217" s="145" t="s">
        <v>190</v>
      </c>
      <c r="N217" s="145" t="s">
        <v>192</v>
      </c>
      <c r="O217" s="145" t="s">
        <v>426</v>
      </c>
    </row>
    <row r="218" spans="1:15">
      <c r="A218" s="140" t="s">
        <v>4583</v>
      </c>
      <c r="B218" s="145" t="s">
        <v>3591</v>
      </c>
      <c r="C218" s="145"/>
      <c r="D218" s="145" t="s">
        <v>426</v>
      </c>
      <c r="E218" s="140"/>
      <c r="F218" s="140"/>
      <c r="G218" s="140"/>
      <c r="H218" s="140">
        <f t="shared" si="9"/>
        <v>1</v>
      </c>
      <c r="I218" s="140"/>
      <c r="J218" s="298" t="s">
        <v>4582</v>
      </c>
      <c r="K218" s="145" t="str">
        <f t="shared" si="11"/>
        <v>C2041</v>
      </c>
      <c r="L218" s="277" t="str">
        <f t="shared" si="10"/>
        <v>C20.4.1 - Fabrication de savons détergents et produits d'entretien</v>
      </c>
      <c r="M218" s="145"/>
      <c r="N218" s="145" t="s">
        <v>192</v>
      </c>
      <c r="O218" s="145" t="s">
        <v>426</v>
      </c>
    </row>
    <row r="219" spans="1:15">
      <c r="A219" s="140" t="s">
        <v>4584</v>
      </c>
      <c r="B219" s="145" t="s">
        <v>3592</v>
      </c>
      <c r="C219" s="145"/>
      <c r="D219" s="145" t="s">
        <v>426</v>
      </c>
      <c r="E219" s="140"/>
      <c r="F219" s="140"/>
      <c r="G219" s="140"/>
      <c r="H219" s="140">
        <f t="shared" si="9"/>
        <v>1</v>
      </c>
      <c r="I219" s="140"/>
      <c r="J219" s="298" t="s">
        <v>4583</v>
      </c>
      <c r="K219" s="145" t="str">
        <f t="shared" si="11"/>
        <v>C2042</v>
      </c>
      <c r="L219" s="277" t="str">
        <f t="shared" si="10"/>
        <v>C20.4.2 - Fabrication de parfums et de produits pour la toilette</v>
      </c>
      <c r="M219" s="145"/>
      <c r="N219" s="145" t="s">
        <v>192</v>
      </c>
      <c r="O219" s="145" t="s">
        <v>426</v>
      </c>
    </row>
    <row r="220" spans="1:15">
      <c r="A220" s="140" t="s">
        <v>4585</v>
      </c>
      <c r="B220" s="145" t="s">
        <v>3593</v>
      </c>
      <c r="C220" s="145"/>
      <c r="D220" s="145" t="s">
        <v>426</v>
      </c>
      <c r="E220" s="140"/>
      <c r="F220" s="140"/>
      <c r="G220" s="140"/>
      <c r="H220" s="140">
        <f t="shared" si="9"/>
        <v>1</v>
      </c>
      <c r="I220" s="140"/>
      <c r="J220" s="297" t="s">
        <v>4584</v>
      </c>
      <c r="K220" s="145" t="str">
        <f t="shared" si="11"/>
        <v>C205</v>
      </c>
      <c r="L220" s="277" t="str">
        <f t="shared" si="10"/>
        <v>C20.5 - Fabrication d'autres produits chimiques</v>
      </c>
      <c r="M220" s="145" t="s">
        <v>190</v>
      </c>
      <c r="N220" s="145" t="s">
        <v>192</v>
      </c>
      <c r="O220" s="145" t="s">
        <v>426</v>
      </c>
    </row>
    <row r="221" spans="1:15">
      <c r="A221" s="140" t="s">
        <v>4586</v>
      </c>
      <c r="B221" s="145" t="s">
        <v>3594</v>
      </c>
      <c r="C221" s="145"/>
      <c r="D221" s="145" t="s">
        <v>426</v>
      </c>
      <c r="E221" s="140"/>
      <c r="F221" s="140"/>
      <c r="G221" s="140"/>
      <c r="H221" s="140">
        <f t="shared" si="9"/>
        <v>1</v>
      </c>
      <c r="I221" s="140"/>
      <c r="J221" s="298" t="s">
        <v>4585</v>
      </c>
      <c r="K221" s="145" t="str">
        <f t="shared" si="11"/>
        <v>C2051</v>
      </c>
      <c r="L221" s="277" t="str">
        <f t="shared" si="10"/>
        <v>C20.5.1 - Fabrication de produits explosifs</v>
      </c>
      <c r="M221" s="145"/>
      <c r="N221" s="145" t="s">
        <v>192</v>
      </c>
      <c r="O221" s="145" t="s">
        <v>426</v>
      </c>
    </row>
    <row r="222" spans="1:15">
      <c r="A222" s="140" t="s">
        <v>4587</v>
      </c>
      <c r="B222" s="145" t="s">
        <v>3595</v>
      </c>
      <c r="C222" s="145"/>
      <c r="D222" s="145" t="s">
        <v>426</v>
      </c>
      <c r="E222" s="140"/>
      <c r="F222" s="140"/>
      <c r="G222" s="140"/>
      <c r="H222" s="140">
        <f t="shared" si="9"/>
        <v>1</v>
      </c>
      <c r="I222" s="140"/>
      <c r="J222" s="298" t="s">
        <v>4586</v>
      </c>
      <c r="K222" s="145" t="str">
        <f t="shared" si="11"/>
        <v>C2052</v>
      </c>
      <c r="L222" s="277" t="str">
        <f t="shared" si="10"/>
        <v>C20.5.2 - Fabrication de colles</v>
      </c>
      <c r="M222" s="145"/>
      <c r="N222" s="145" t="s">
        <v>192</v>
      </c>
      <c r="O222" s="145" t="s">
        <v>426</v>
      </c>
    </row>
    <row r="223" spans="1:15">
      <c r="A223" s="140" t="s">
        <v>4588</v>
      </c>
      <c r="B223" s="145" t="s">
        <v>3596</v>
      </c>
      <c r="C223" s="145"/>
      <c r="D223" s="145" t="s">
        <v>426</v>
      </c>
      <c r="E223" s="140"/>
      <c r="F223" s="140"/>
      <c r="G223" s="140"/>
      <c r="H223" s="140">
        <f t="shared" si="9"/>
        <v>1</v>
      </c>
      <c r="I223" s="140"/>
      <c r="J223" s="298" t="s">
        <v>4587</v>
      </c>
      <c r="K223" s="145" t="str">
        <f t="shared" si="11"/>
        <v>C2053</v>
      </c>
      <c r="L223" s="277" t="str">
        <f t="shared" si="10"/>
        <v>C20.5.3 - Fabrication d'huiles essentielles</v>
      </c>
      <c r="M223" s="145"/>
      <c r="N223" s="145" t="s">
        <v>192</v>
      </c>
      <c r="O223" s="145" t="s">
        <v>426</v>
      </c>
    </row>
    <row r="224" spans="1:15">
      <c r="A224" s="140" t="s">
        <v>4589</v>
      </c>
      <c r="B224" s="145" t="s">
        <v>3597</v>
      </c>
      <c r="C224" s="145"/>
      <c r="D224" s="145" t="s">
        <v>426</v>
      </c>
      <c r="E224" s="140"/>
      <c r="F224" s="140"/>
      <c r="G224" s="140"/>
      <c r="H224" s="140">
        <f t="shared" si="9"/>
        <v>1</v>
      </c>
      <c r="I224" s="140"/>
      <c r="J224" s="298" t="s">
        <v>4588</v>
      </c>
      <c r="K224" s="145" t="str">
        <f t="shared" si="11"/>
        <v>C2059</v>
      </c>
      <c r="L224" s="277" t="str">
        <f t="shared" si="10"/>
        <v>C20.5.9 - Fabrication d'autres produits chimiques nca</v>
      </c>
      <c r="M224" s="145"/>
      <c r="N224" s="145" t="s">
        <v>192</v>
      </c>
      <c r="O224" s="145" t="s">
        <v>426</v>
      </c>
    </row>
    <row r="225" spans="1:15">
      <c r="A225" s="140" t="s">
        <v>4590</v>
      </c>
      <c r="B225" s="145" t="s">
        <v>3598</v>
      </c>
      <c r="C225" s="145"/>
      <c r="D225" s="145" t="s">
        <v>426</v>
      </c>
      <c r="E225" s="140"/>
      <c r="F225" s="140"/>
      <c r="G225" s="140"/>
      <c r="H225" s="140">
        <f t="shared" si="9"/>
        <v>1</v>
      </c>
      <c r="I225" s="140"/>
      <c r="J225" s="297" t="s">
        <v>4589</v>
      </c>
      <c r="K225" s="145" t="str">
        <f t="shared" si="11"/>
        <v>C206</v>
      </c>
      <c r="L225" s="277" t="str">
        <f t="shared" si="10"/>
        <v>C20.6 - Fabrication de fibres artificielles ou synthétiques</v>
      </c>
      <c r="M225" s="145" t="s">
        <v>190</v>
      </c>
      <c r="N225" s="145" t="s">
        <v>192</v>
      </c>
      <c r="O225" s="145" t="s">
        <v>426</v>
      </c>
    </row>
    <row r="226" spans="1:15">
      <c r="A226" s="140" t="s">
        <v>4591</v>
      </c>
      <c r="B226" s="145" t="s">
        <v>3599</v>
      </c>
      <c r="C226" s="145"/>
      <c r="D226" s="145" t="s">
        <v>426</v>
      </c>
      <c r="E226" s="140"/>
      <c r="F226" s="140"/>
      <c r="G226" s="140"/>
      <c r="H226" s="140">
        <f t="shared" si="9"/>
        <v>1</v>
      </c>
      <c r="I226" s="140"/>
      <c r="J226" s="298" t="s">
        <v>4590</v>
      </c>
      <c r="K226" s="145" t="str">
        <f t="shared" si="11"/>
        <v>C2060</v>
      </c>
      <c r="L226" s="277" t="str">
        <f t="shared" si="10"/>
        <v>C20.6.0 - Fabrication de fibres artificielles ou synthétiques</v>
      </c>
      <c r="M226" s="145"/>
      <c r="N226" s="145" t="s">
        <v>192</v>
      </c>
      <c r="O226" s="145" t="s">
        <v>426</v>
      </c>
    </row>
    <row r="227" spans="1:15">
      <c r="A227" s="140" t="s">
        <v>4592</v>
      </c>
      <c r="B227" s="145" t="s">
        <v>3600</v>
      </c>
      <c r="C227" s="145"/>
      <c r="D227" s="145" t="s">
        <v>426</v>
      </c>
      <c r="E227" s="140"/>
      <c r="F227" s="140"/>
      <c r="G227" s="140"/>
      <c r="H227" s="140">
        <f t="shared" si="9"/>
        <v>1</v>
      </c>
      <c r="I227" s="140"/>
      <c r="J227" s="296" t="s">
        <v>4591</v>
      </c>
      <c r="K227" s="145" t="str">
        <f t="shared" si="11"/>
        <v>C21</v>
      </c>
      <c r="L227" s="277" t="str">
        <f t="shared" si="10"/>
        <v>C21 - Industrie pharmaceutique</v>
      </c>
      <c r="M227" s="145" t="s">
        <v>190</v>
      </c>
      <c r="N227" s="145" t="s">
        <v>192</v>
      </c>
      <c r="O227" s="145" t="s">
        <v>426</v>
      </c>
    </row>
    <row r="228" spans="1:15">
      <c r="A228" s="140" t="s">
        <v>4593</v>
      </c>
      <c r="B228" s="145" t="s">
        <v>3601</v>
      </c>
      <c r="C228" s="145"/>
      <c r="D228" s="145" t="s">
        <v>426</v>
      </c>
      <c r="E228" s="140"/>
      <c r="F228" s="140"/>
      <c r="G228" s="140"/>
      <c r="H228" s="140">
        <f t="shared" si="9"/>
        <v>1</v>
      </c>
      <c r="I228" s="140"/>
      <c r="J228" s="297" t="s">
        <v>4592</v>
      </c>
      <c r="K228" s="145" t="str">
        <f t="shared" si="11"/>
        <v>C211</v>
      </c>
      <c r="L228" s="277" t="str">
        <f t="shared" si="10"/>
        <v>C21.1 - Fabrication de produits pharmaceutiques de base</v>
      </c>
      <c r="M228" s="145" t="s">
        <v>190</v>
      </c>
      <c r="N228" s="145" t="s">
        <v>192</v>
      </c>
      <c r="O228" s="145" t="s">
        <v>426</v>
      </c>
    </row>
    <row r="229" spans="1:15">
      <c r="A229" s="140" t="s">
        <v>4594</v>
      </c>
      <c r="B229" s="145" t="s">
        <v>3602</v>
      </c>
      <c r="C229" s="145"/>
      <c r="D229" s="145" t="s">
        <v>426</v>
      </c>
      <c r="E229" s="140"/>
      <c r="F229" s="140"/>
      <c r="G229" s="140"/>
      <c r="H229" s="140">
        <f t="shared" si="9"/>
        <v>1</v>
      </c>
      <c r="I229" s="140"/>
      <c r="J229" s="298" t="s">
        <v>4593</v>
      </c>
      <c r="K229" s="145" t="str">
        <f t="shared" si="11"/>
        <v>C2110</v>
      </c>
      <c r="L229" s="277" t="str">
        <f t="shared" si="10"/>
        <v>C21.1.0 - Fabrication de produits pharmaceutiques de base</v>
      </c>
      <c r="M229" s="145"/>
      <c r="N229" s="145" t="s">
        <v>192</v>
      </c>
      <c r="O229" s="145" t="s">
        <v>426</v>
      </c>
    </row>
    <row r="230" spans="1:15">
      <c r="A230" s="140" t="s">
        <v>4595</v>
      </c>
      <c r="B230" s="145" t="s">
        <v>3603</v>
      </c>
      <c r="C230" s="145"/>
      <c r="D230" s="145" t="s">
        <v>426</v>
      </c>
      <c r="E230" s="140"/>
      <c r="F230" s="140"/>
      <c r="G230" s="140"/>
      <c r="H230" s="140">
        <f t="shared" si="9"/>
        <v>1</v>
      </c>
      <c r="I230" s="140"/>
      <c r="J230" s="297" t="s">
        <v>4594</v>
      </c>
      <c r="K230" s="145" t="str">
        <f t="shared" si="11"/>
        <v>C212</v>
      </c>
      <c r="L230" s="277" t="str">
        <f t="shared" si="10"/>
        <v>C21.2 - Fabrication de préparations pharmaceutiques</v>
      </c>
      <c r="M230" s="145" t="s">
        <v>190</v>
      </c>
      <c r="N230" s="145" t="s">
        <v>192</v>
      </c>
      <c r="O230" s="145" t="s">
        <v>426</v>
      </c>
    </row>
    <row r="231" spans="1:15">
      <c r="A231" s="140" t="s">
        <v>4596</v>
      </c>
      <c r="B231" s="145" t="s">
        <v>3604</v>
      </c>
      <c r="C231" s="145"/>
      <c r="D231" s="145" t="s">
        <v>426</v>
      </c>
      <c r="E231" s="140"/>
      <c r="F231" s="140"/>
      <c r="G231" s="140"/>
      <c r="H231" s="140">
        <f t="shared" si="9"/>
        <v>1</v>
      </c>
      <c r="I231" s="140"/>
      <c r="J231" s="298" t="s">
        <v>4595</v>
      </c>
      <c r="K231" s="145" t="str">
        <f t="shared" si="11"/>
        <v>C2120</v>
      </c>
      <c r="L231" s="277" t="str">
        <f t="shared" si="10"/>
        <v>C21.2.0 - Fabrication de préparations pharmaceutiques</v>
      </c>
      <c r="M231" s="145"/>
      <c r="N231" s="145" t="s">
        <v>192</v>
      </c>
      <c r="O231" s="145" t="s">
        <v>426</v>
      </c>
    </row>
    <row r="232" spans="1:15">
      <c r="A232" s="140" t="s">
        <v>4597</v>
      </c>
      <c r="B232" s="145" t="s">
        <v>3605</v>
      </c>
      <c r="C232" s="145"/>
      <c r="D232" s="145" t="s">
        <v>426</v>
      </c>
      <c r="E232" s="140"/>
      <c r="F232" s="140"/>
      <c r="G232" s="140"/>
      <c r="H232" s="140">
        <f t="shared" si="9"/>
        <v>1</v>
      </c>
      <c r="I232" s="140"/>
      <c r="J232" s="296" t="s">
        <v>4596</v>
      </c>
      <c r="K232" s="145" t="str">
        <f t="shared" si="11"/>
        <v>C22</v>
      </c>
      <c r="L232" s="277" t="str">
        <f t="shared" si="10"/>
        <v>C22 - Industrie du caoutchouc et des plastiques</v>
      </c>
      <c r="M232" s="145" t="s">
        <v>190</v>
      </c>
      <c r="N232" s="145" t="s">
        <v>192</v>
      </c>
      <c r="O232" s="145" t="s">
        <v>426</v>
      </c>
    </row>
    <row r="233" spans="1:15">
      <c r="A233" s="140" t="s">
        <v>4598</v>
      </c>
      <c r="B233" s="145" t="s">
        <v>3606</v>
      </c>
      <c r="C233" s="145"/>
      <c r="D233" s="145" t="s">
        <v>426</v>
      </c>
      <c r="E233" s="140"/>
      <c r="F233" s="140"/>
      <c r="G233" s="140"/>
      <c r="H233" s="140">
        <f t="shared" si="9"/>
        <v>1</v>
      </c>
      <c r="I233" s="140"/>
      <c r="J233" s="297" t="s">
        <v>4597</v>
      </c>
      <c r="K233" s="145" t="str">
        <f t="shared" si="11"/>
        <v>C221</v>
      </c>
      <c r="L233" s="277" t="str">
        <f t="shared" si="10"/>
        <v>C22.1 - Industrie du caoutchouc</v>
      </c>
      <c r="M233" s="145" t="s">
        <v>190</v>
      </c>
      <c r="N233" s="145" t="s">
        <v>192</v>
      </c>
      <c r="O233" s="145" t="s">
        <v>426</v>
      </c>
    </row>
    <row r="234" spans="1:15">
      <c r="A234" s="140" t="s">
        <v>4599</v>
      </c>
      <c r="B234" s="145" t="s">
        <v>3607</v>
      </c>
      <c r="C234" s="145"/>
      <c r="D234" s="145" t="s">
        <v>426</v>
      </c>
      <c r="E234" s="140"/>
      <c r="F234" s="140"/>
      <c r="G234" s="140"/>
      <c r="H234" s="140">
        <f t="shared" si="9"/>
        <v>1</v>
      </c>
      <c r="I234" s="140"/>
      <c r="J234" s="298" t="s">
        <v>4598</v>
      </c>
      <c r="K234" s="145" t="str">
        <f t="shared" si="11"/>
        <v>C2211</v>
      </c>
      <c r="L234" s="277" t="str">
        <f t="shared" si="10"/>
        <v>C22.1.1 - Fabrication et rechapage de pneumatiques</v>
      </c>
      <c r="M234" s="145"/>
      <c r="N234" s="145" t="s">
        <v>192</v>
      </c>
      <c r="O234" s="145" t="s">
        <v>426</v>
      </c>
    </row>
    <row r="235" spans="1:15">
      <c r="A235" s="140" t="s">
        <v>4600</v>
      </c>
      <c r="B235" s="145" t="s">
        <v>3608</v>
      </c>
      <c r="C235" s="145"/>
      <c r="D235" s="145" t="s">
        <v>426</v>
      </c>
      <c r="E235" s="140"/>
      <c r="F235" s="140"/>
      <c r="G235" s="140"/>
      <c r="H235" s="140">
        <f t="shared" si="9"/>
        <v>1</v>
      </c>
      <c r="I235" s="140"/>
      <c r="J235" s="298" t="s">
        <v>4599</v>
      </c>
      <c r="K235" s="145" t="str">
        <f t="shared" si="11"/>
        <v>C2219</v>
      </c>
      <c r="L235" s="277" t="str">
        <f t="shared" si="10"/>
        <v>C22.1.9 - Fabrication d'autres articles en caoutchouc</v>
      </c>
      <c r="M235" s="145"/>
      <c r="N235" s="145" t="s">
        <v>192</v>
      </c>
      <c r="O235" s="145" t="s">
        <v>426</v>
      </c>
    </row>
    <row r="236" spans="1:15">
      <c r="A236" s="140" t="s">
        <v>5321</v>
      </c>
      <c r="B236" s="145" t="s">
        <v>3609</v>
      </c>
      <c r="C236" s="145"/>
      <c r="D236" s="145" t="s">
        <v>426</v>
      </c>
      <c r="E236" s="140"/>
      <c r="F236" s="140"/>
      <c r="G236" s="140"/>
      <c r="H236" s="140">
        <f t="shared" si="9"/>
        <v>1</v>
      </c>
      <c r="I236" s="140"/>
      <c r="J236" s="297" t="s">
        <v>4600</v>
      </c>
      <c r="K236" s="145" t="str">
        <f t="shared" si="11"/>
        <v>C222</v>
      </c>
      <c r="L236" s="277" t="str">
        <f t="shared" si="10"/>
        <v>C22.2 - Transformation des matières plastiques</v>
      </c>
      <c r="M236" s="145" t="s">
        <v>190</v>
      </c>
      <c r="N236" s="145" t="s">
        <v>192</v>
      </c>
      <c r="O236" s="145" t="s">
        <v>426</v>
      </c>
    </row>
    <row r="237" spans="1:15">
      <c r="A237" s="140" t="s">
        <v>4601</v>
      </c>
      <c r="B237" s="145" t="s">
        <v>3610</v>
      </c>
      <c r="C237" s="145"/>
      <c r="D237" s="145" t="s">
        <v>426</v>
      </c>
      <c r="E237" s="140"/>
      <c r="F237" s="140"/>
      <c r="G237" s="140"/>
      <c r="H237" s="140">
        <f t="shared" si="9"/>
        <v>1</v>
      </c>
      <c r="I237" s="140"/>
      <c r="J237" s="298" t="s">
        <v>5321</v>
      </c>
      <c r="K237" s="145" t="str">
        <f t="shared" si="11"/>
        <v>C2221</v>
      </c>
      <c r="L237" s="277" t="str">
        <f t="shared" si="10"/>
        <v>C22.2.1 - Fabrication plaques feuilles tubes profilés en matières plastiques</v>
      </c>
      <c r="M237" s="145"/>
      <c r="N237" s="145" t="s">
        <v>192</v>
      </c>
      <c r="O237" s="145" t="s">
        <v>426</v>
      </c>
    </row>
    <row r="238" spans="1:15">
      <c r="A238" s="140" t="s">
        <v>5322</v>
      </c>
      <c r="B238" s="145" t="s">
        <v>3611</v>
      </c>
      <c r="C238" s="145"/>
      <c r="D238" s="145" t="s">
        <v>426</v>
      </c>
      <c r="E238" s="140"/>
      <c r="F238" s="140"/>
      <c r="G238" s="140"/>
      <c r="H238" s="140">
        <f t="shared" si="9"/>
        <v>1</v>
      </c>
      <c r="I238" s="140"/>
      <c r="J238" s="298" t="s">
        <v>4601</v>
      </c>
      <c r="K238" s="145" t="str">
        <f t="shared" si="11"/>
        <v>C2222</v>
      </c>
      <c r="L238" s="277" t="str">
        <f t="shared" si="10"/>
        <v>C22.2.2 - Fabrication d'emballages en matières plastiques</v>
      </c>
      <c r="M238" s="145"/>
      <c r="N238" s="145" t="s">
        <v>192</v>
      </c>
      <c r="O238" s="145" t="s">
        <v>426</v>
      </c>
    </row>
    <row r="239" spans="1:15">
      <c r="A239" s="140" t="s">
        <v>4602</v>
      </c>
      <c r="B239" s="145" t="s">
        <v>3612</v>
      </c>
      <c r="C239" s="145"/>
      <c r="D239" s="145" t="s">
        <v>426</v>
      </c>
      <c r="E239" s="140"/>
      <c r="F239" s="140"/>
      <c r="G239" s="140"/>
      <c r="H239" s="140">
        <f t="shared" si="9"/>
        <v>1</v>
      </c>
      <c r="I239" s="140"/>
      <c r="J239" s="298" t="s">
        <v>5322</v>
      </c>
      <c r="K239" s="145" t="str">
        <f t="shared" si="11"/>
        <v>C2223</v>
      </c>
      <c r="L239" s="277" t="str">
        <f t="shared" si="10"/>
        <v>C22.2.3 - Fabrication d'éléments en matières plastiques pour la construction</v>
      </c>
      <c r="M239" s="145"/>
      <c r="N239" s="145" t="s">
        <v>192</v>
      </c>
      <c r="O239" s="145" t="s">
        <v>426</v>
      </c>
    </row>
    <row r="240" spans="1:15">
      <c r="A240" s="140" t="s">
        <v>4603</v>
      </c>
      <c r="B240" s="145" t="s">
        <v>3613</v>
      </c>
      <c r="C240" s="145"/>
      <c r="D240" s="145" t="s">
        <v>426</v>
      </c>
      <c r="E240" s="140"/>
      <c r="F240" s="140"/>
      <c r="G240" s="140"/>
      <c r="H240" s="140">
        <f t="shared" si="9"/>
        <v>1</v>
      </c>
      <c r="I240" s="140"/>
      <c r="J240" s="298" t="s">
        <v>4602</v>
      </c>
      <c r="K240" s="145" t="str">
        <f t="shared" si="11"/>
        <v>C2229</v>
      </c>
      <c r="L240" s="277" t="str">
        <f t="shared" si="10"/>
        <v>C22.2.9 - Fabrication d'autres articles en matières plastiques</v>
      </c>
      <c r="M240" s="145"/>
      <c r="N240" s="145" t="s">
        <v>192</v>
      </c>
      <c r="O240" s="145" t="s">
        <v>426</v>
      </c>
    </row>
    <row r="241" spans="1:15">
      <c r="A241" s="140" t="s">
        <v>4604</v>
      </c>
      <c r="B241" s="145" t="s">
        <v>3614</v>
      </c>
      <c r="C241" s="145"/>
      <c r="D241" s="145" t="s">
        <v>426</v>
      </c>
      <c r="E241" s="140"/>
      <c r="F241" s="140"/>
      <c r="G241" s="140"/>
      <c r="H241" s="140">
        <f t="shared" si="9"/>
        <v>1</v>
      </c>
      <c r="I241" s="140"/>
      <c r="J241" s="296" t="s">
        <v>4603</v>
      </c>
      <c r="K241" s="145" t="str">
        <f t="shared" si="11"/>
        <v>C23</v>
      </c>
      <c r="L241" s="277" t="str">
        <f t="shared" si="10"/>
        <v>C23 - Fabrication d'autres produits minéraux non métalliques</v>
      </c>
      <c r="M241" s="145" t="s">
        <v>190</v>
      </c>
      <c r="N241" s="145" t="s">
        <v>192</v>
      </c>
      <c r="O241" s="145" t="s">
        <v>426</v>
      </c>
    </row>
    <row r="242" spans="1:15">
      <c r="A242" s="140" t="s">
        <v>4605</v>
      </c>
      <c r="B242" s="145" t="s">
        <v>3615</v>
      </c>
      <c r="C242" s="145"/>
      <c r="D242" s="145" t="s">
        <v>426</v>
      </c>
      <c r="E242" s="140"/>
      <c r="F242" s="140"/>
      <c r="G242" s="140"/>
      <c r="H242" s="140">
        <f t="shared" si="9"/>
        <v>1</v>
      </c>
      <c r="I242" s="140"/>
      <c r="J242" s="297" t="s">
        <v>4604</v>
      </c>
      <c r="K242" s="145" t="str">
        <f t="shared" si="11"/>
        <v>C231</v>
      </c>
      <c r="L242" s="277" t="str">
        <f t="shared" si="10"/>
        <v>C23.1 - Fabrication de verre et d'articles en verre</v>
      </c>
      <c r="M242" s="145" t="s">
        <v>190</v>
      </c>
      <c r="N242" s="145" t="s">
        <v>192</v>
      </c>
      <c r="O242" s="145" t="s">
        <v>426</v>
      </c>
    </row>
    <row r="243" spans="1:15">
      <c r="A243" s="140" t="s">
        <v>4606</v>
      </c>
      <c r="B243" s="145" t="s">
        <v>3616</v>
      </c>
      <c r="C243" s="145"/>
      <c r="D243" s="145" t="s">
        <v>426</v>
      </c>
      <c r="E243" s="140"/>
      <c r="F243" s="140"/>
      <c r="G243" s="140"/>
      <c r="H243" s="140">
        <f t="shared" si="9"/>
        <v>1</v>
      </c>
      <c r="I243" s="140"/>
      <c r="J243" s="298" t="s">
        <v>4605</v>
      </c>
      <c r="K243" s="145" t="str">
        <f t="shared" si="11"/>
        <v>C2311</v>
      </c>
      <c r="L243" s="277" t="str">
        <f t="shared" si="10"/>
        <v>C23.1.1 - Fabrication de verre plat</v>
      </c>
      <c r="M243" s="145"/>
      <c r="N243" s="145" t="s">
        <v>192</v>
      </c>
      <c r="O243" s="145" t="s">
        <v>426</v>
      </c>
    </row>
    <row r="244" spans="1:15">
      <c r="A244" s="140" t="s">
        <v>4607</v>
      </c>
      <c r="B244" s="145" t="s">
        <v>3617</v>
      </c>
      <c r="C244" s="145"/>
      <c r="D244" s="145" t="s">
        <v>426</v>
      </c>
      <c r="E244" s="140"/>
      <c r="F244" s="140"/>
      <c r="G244" s="140"/>
      <c r="H244" s="140">
        <f t="shared" si="9"/>
        <v>1</v>
      </c>
      <c r="I244" s="140"/>
      <c r="J244" s="298" t="s">
        <v>4606</v>
      </c>
      <c r="K244" s="145" t="str">
        <f t="shared" si="11"/>
        <v>C2312</v>
      </c>
      <c r="L244" s="277" t="str">
        <f t="shared" si="10"/>
        <v>C23.1.2 - Façonnage et transformation du verre plat</v>
      </c>
      <c r="M244" s="145"/>
      <c r="N244" s="145" t="s">
        <v>192</v>
      </c>
      <c r="O244" s="145" t="s">
        <v>426</v>
      </c>
    </row>
    <row r="245" spans="1:15">
      <c r="A245" s="140" t="s">
        <v>4608</v>
      </c>
      <c r="B245" s="145" t="s">
        <v>3618</v>
      </c>
      <c r="C245" s="145"/>
      <c r="D245" s="145" t="s">
        <v>426</v>
      </c>
      <c r="E245" s="140"/>
      <c r="F245" s="140"/>
      <c r="G245" s="140"/>
      <c r="H245" s="140">
        <f t="shared" si="9"/>
        <v>1</v>
      </c>
      <c r="I245" s="140"/>
      <c r="J245" s="298" t="s">
        <v>4607</v>
      </c>
      <c r="K245" s="145" t="str">
        <f t="shared" si="11"/>
        <v>C2313</v>
      </c>
      <c r="L245" s="277" t="str">
        <f t="shared" si="10"/>
        <v>C23.1.3 - Fabrication de verre creux</v>
      </c>
      <c r="M245" s="145"/>
      <c r="N245" s="145" t="s">
        <v>192</v>
      </c>
      <c r="O245" s="145" t="s">
        <v>426</v>
      </c>
    </row>
    <row r="246" spans="1:15">
      <c r="A246" s="140" t="s">
        <v>4609</v>
      </c>
      <c r="B246" s="145" t="s">
        <v>3619</v>
      </c>
      <c r="C246" s="145"/>
      <c r="D246" s="145" t="s">
        <v>426</v>
      </c>
      <c r="E246" s="140"/>
      <c r="F246" s="140"/>
      <c r="G246" s="140"/>
      <c r="H246" s="140">
        <f t="shared" si="9"/>
        <v>1</v>
      </c>
      <c r="I246" s="140"/>
      <c r="J246" s="298" t="s">
        <v>4608</v>
      </c>
      <c r="K246" s="145" t="str">
        <f t="shared" si="11"/>
        <v>C2314</v>
      </c>
      <c r="L246" s="277" t="str">
        <f t="shared" si="10"/>
        <v>C23.1.4 - Fabrication de fibres de verre</v>
      </c>
      <c r="M246" s="145"/>
      <c r="N246" s="145" t="s">
        <v>192</v>
      </c>
      <c r="O246" s="145" t="s">
        <v>426</v>
      </c>
    </row>
    <row r="247" spans="1:15">
      <c r="A247" s="140" t="s">
        <v>4610</v>
      </c>
      <c r="B247" s="145" t="s">
        <v>3620</v>
      </c>
      <c r="C247" s="145"/>
      <c r="D247" s="145" t="s">
        <v>426</v>
      </c>
      <c r="E247" s="140"/>
      <c r="F247" s="140"/>
      <c r="G247" s="140"/>
      <c r="H247" s="140">
        <f t="shared" si="9"/>
        <v>1</v>
      </c>
      <c r="I247" s="140"/>
      <c r="J247" s="298" t="s">
        <v>4609</v>
      </c>
      <c r="K247" s="145" t="str">
        <f t="shared" si="11"/>
        <v>C2319</v>
      </c>
      <c r="L247" s="277" t="str">
        <f t="shared" si="10"/>
        <v>C23.1.9 - Fabrication et façonnage d'autres articles en verre</v>
      </c>
      <c r="M247" s="145"/>
      <c r="N247" s="145" t="s">
        <v>192</v>
      </c>
      <c r="O247" s="145" t="s">
        <v>426</v>
      </c>
    </row>
    <row r="248" spans="1:15">
      <c r="A248" s="140" t="s">
        <v>4611</v>
      </c>
      <c r="B248" s="145" t="s">
        <v>3621</v>
      </c>
      <c r="C248" s="145"/>
      <c r="D248" s="145" t="s">
        <v>426</v>
      </c>
      <c r="E248" s="140"/>
      <c r="F248" s="140"/>
      <c r="G248" s="140"/>
      <c r="H248" s="140">
        <f t="shared" si="9"/>
        <v>1</v>
      </c>
      <c r="I248" s="140"/>
      <c r="J248" s="297" t="s">
        <v>4610</v>
      </c>
      <c r="K248" s="145" t="str">
        <f t="shared" si="11"/>
        <v>C232</v>
      </c>
      <c r="L248" s="277" t="str">
        <f t="shared" si="10"/>
        <v>C23.2 - Fabrication de produits réfractaires</v>
      </c>
      <c r="M248" s="145" t="s">
        <v>190</v>
      </c>
      <c r="N248" s="145" t="s">
        <v>192</v>
      </c>
      <c r="O248" s="145" t="s">
        <v>426</v>
      </c>
    </row>
    <row r="249" spans="1:15">
      <c r="A249" s="140" t="s">
        <v>4612</v>
      </c>
      <c r="B249" s="145" t="s">
        <v>3622</v>
      </c>
      <c r="C249" s="145"/>
      <c r="D249" s="145" t="s">
        <v>426</v>
      </c>
      <c r="E249" s="140"/>
      <c r="F249" s="140"/>
      <c r="G249" s="140"/>
      <c r="H249" s="140">
        <f t="shared" si="9"/>
        <v>1</v>
      </c>
      <c r="I249" s="140"/>
      <c r="J249" s="298" t="s">
        <v>4611</v>
      </c>
      <c r="K249" s="145" t="str">
        <f t="shared" si="11"/>
        <v>C2320</v>
      </c>
      <c r="L249" s="277" t="str">
        <f t="shared" si="10"/>
        <v>C23.2.0 - Fabrication de produits réfractaires</v>
      </c>
      <c r="M249" s="145"/>
      <c r="N249" s="145" t="s">
        <v>192</v>
      </c>
      <c r="O249" s="145" t="s">
        <v>426</v>
      </c>
    </row>
    <row r="250" spans="1:15">
      <c r="A250" s="140" t="s">
        <v>4613</v>
      </c>
      <c r="B250" s="145" t="s">
        <v>3623</v>
      </c>
      <c r="C250" s="145"/>
      <c r="D250" s="145" t="s">
        <v>426</v>
      </c>
      <c r="E250" s="140"/>
      <c r="F250" s="140"/>
      <c r="G250" s="140"/>
      <c r="H250" s="140">
        <f t="shared" si="9"/>
        <v>1</v>
      </c>
      <c r="I250" s="140"/>
      <c r="J250" s="297" t="s">
        <v>4612</v>
      </c>
      <c r="K250" s="145" t="str">
        <f t="shared" si="11"/>
        <v>C233</v>
      </c>
      <c r="L250" s="277" t="str">
        <f t="shared" si="10"/>
        <v>C23.3 - Fabrication de matériaux de construction en terre cuite</v>
      </c>
      <c r="M250" s="145" t="s">
        <v>190</v>
      </c>
      <c r="N250" s="145" t="s">
        <v>192</v>
      </c>
      <c r="O250" s="145" t="s">
        <v>426</v>
      </c>
    </row>
    <row r="251" spans="1:15">
      <c r="A251" s="140" t="s">
        <v>4614</v>
      </c>
      <c r="B251" s="145" t="s">
        <v>3624</v>
      </c>
      <c r="C251" s="145"/>
      <c r="D251" s="145" t="s">
        <v>426</v>
      </c>
      <c r="E251" s="140"/>
      <c r="F251" s="140"/>
      <c r="G251" s="140"/>
      <c r="H251" s="140">
        <f t="shared" si="9"/>
        <v>1</v>
      </c>
      <c r="I251" s="140"/>
      <c r="J251" s="298" t="s">
        <v>4613</v>
      </c>
      <c r="K251" s="145" t="str">
        <f t="shared" si="11"/>
        <v>C2331</v>
      </c>
      <c r="L251" s="277" t="str">
        <f t="shared" si="10"/>
        <v>C23.3.1 - Fabrication de carreaux en céramique</v>
      </c>
      <c r="M251" s="145"/>
      <c r="N251" s="145" t="s">
        <v>192</v>
      </c>
      <c r="O251" s="145" t="s">
        <v>426</v>
      </c>
    </row>
    <row r="252" spans="1:15">
      <c r="A252" s="140" t="s">
        <v>4615</v>
      </c>
      <c r="B252" s="145" t="s">
        <v>3625</v>
      </c>
      <c r="C252" s="145"/>
      <c r="D252" s="145" t="s">
        <v>426</v>
      </c>
      <c r="E252" s="140"/>
      <c r="F252" s="140"/>
      <c r="G252" s="140"/>
      <c r="H252" s="140">
        <f t="shared" si="9"/>
        <v>1</v>
      </c>
      <c r="I252" s="140"/>
      <c r="J252" s="298" t="s">
        <v>4614</v>
      </c>
      <c r="K252" s="145" t="str">
        <f t="shared" si="11"/>
        <v>C2332</v>
      </c>
      <c r="L252" s="277" t="str">
        <f t="shared" si="10"/>
        <v>C23.3.2 - Fabrication de tuiles et briques en terre cuite</v>
      </c>
      <c r="M252" s="145"/>
      <c r="N252" s="145" t="s">
        <v>192</v>
      </c>
      <c r="O252" s="145" t="s">
        <v>426</v>
      </c>
    </row>
    <row r="253" spans="1:15">
      <c r="A253" s="140" t="s">
        <v>5323</v>
      </c>
      <c r="B253" s="145" t="s">
        <v>3626</v>
      </c>
      <c r="C253" s="145"/>
      <c r="D253" s="145" t="s">
        <v>426</v>
      </c>
      <c r="E253" s="140"/>
      <c r="F253" s="140"/>
      <c r="G253" s="140"/>
      <c r="H253" s="140">
        <f t="shared" si="9"/>
        <v>1</v>
      </c>
      <c r="I253" s="140"/>
      <c r="J253" s="297" t="s">
        <v>4615</v>
      </c>
      <c r="K253" s="145" t="str">
        <f t="shared" si="11"/>
        <v>C234</v>
      </c>
      <c r="L253" s="277" t="str">
        <f t="shared" si="10"/>
        <v>C23.4 - Fabrication d'autres produits en céramique et en porcelaine</v>
      </c>
      <c r="M253" s="145" t="s">
        <v>190</v>
      </c>
      <c r="N253" s="145" t="s">
        <v>192</v>
      </c>
      <c r="O253" s="145" t="s">
        <v>426</v>
      </c>
    </row>
    <row r="254" spans="1:15">
      <c r="A254" s="140" t="s">
        <v>4616</v>
      </c>
      <c r="B254" s="145" t="s">
        <v>3627</v>
      </c>
      <c r="C254" s="145"/>
      <c r="D254" s="145" t="s">
        <v>426</v>
      </c>
      <c r="E254" s="140"/>
      <c r="F254" s="140"/>
      <c r="G254" s="140"/>
      <c r="H254" s="140">
        <f t="shared" si="9"/>
        <v>1</v>
      </c>
      <c r="I254" s="140"/>
      <c r="J254" s="298" t="s">
        <v>5323</v>
      </c>
      <c r="K254" s="145" t="str">
        <f t="shared" si="11"/>
        <v>C2341</v>
      </c>
      <c r="L254" s="277" t="str">
        <f t="shared" si="10"/>
        <v>C23.4.1 - Fabrication d'articles céramiques à usage domestique ou ornemental</v>
      </c>
      <c r="M254" s="145"/>
      <c r="N254" s="145" t="s">
        <v>192</v>
      </c>
      <c r="O254" s="145" t="s">
        <v>426</v>
      </c>
    </row>
    <row r="255" spans="1:15">
      <c r="A255" s="140" t="s">
        <v>4617</v>
      </c>
      <c r="B255" s="145" t="s">
        <v>3628</v>
      </c>
      <c r="C255" s="145"/>
      <c r="D255" s="145" t="s">
        <v>426</v>
      </c>
      <c r="E255" s="140"/>
      <c r="F255" s="140"/>
      <c r="G255" s="140"/>
      <c r="H255" s="140">
        <f t="shared" si="9"/>
        <v>1</v>
      </c>
      <c r="I255" s="140"/>
      <c r="J255" s="298" t="s">
        <v>4616</v>
      </c>
      <c r="K255" s="145" t="str">
        <f t="shared" si="11"/>
        <v>C2342</v>
      </c>
      <c r="L255" s="277" t="str">
        <f t="shared" si="10"/>
        <v>C23.4.2 - Fabrication d'appareils sanitaires en céramique</v>
      </c>
      <c r="M255" s="145"/>
      <c r="N255" s="145" t="s">
        <v>192</v>
      </c>
      <c r="O255" s="145" t="s">
        <v>426</v>
      </c>
    </row>
    <row r="256" spans="1:15">
      <c r="A256" s="140" t="s">
        <v>4618</v>
      </c>
      <c r="B256" s="145" t="s">
        <v>3629</v>
      </c>
      <c r="C256" s="145"/>
      <c r="D256" s="145" t="s">
        <v>426</v>
      </c>
      <c r="E256" s="140"/>
      <c r="F256" s="140"/>
      <c r="G256" s="140"/>
      <c r="H256" s="140">
        <f t="shared" si="9"/>
        <v>1</v>
      </c>
      <c r="I256" s="140"/>
      <c r="J256" s="298" t="s">
        <v>4617</v>
      </c>
      <c r="K256" s="145" t="str">
        <f t="shared" si="11"/>
        <v>C2343</v>
      </c>
      <c r="L256" s="277" t="str">
        <f t="shared" si="10"/>
        <v>C23.4.3 - Fabrication d'isolateurs et pièces isolantes en céramique</v>
      </c>
      <c r="M256" s="145"/>
      <c r="N256" s="145" t="s">
        <v>192</v>
      </c>
      <c r="O256" s="145" t="s">
        <v>426</v>
      </c>
    </row>
    <row r="257" spans="1:15">
      <c r="A257" s="140" t="s">
        <v>4619</v>
      </c>
      <c r="B257" s="145" t="s">
        <v>3630</v>
      </c>
      <c r="C257" s="145"/>
      <c r="D257" s="145" t="s">
        <v>426</v>
      </c>
      <c r="E257" s="140"/>
      <c r="F257" s="140"/>
      <c r="G257" s="140"/>
      <c r="H257" s="140">
        <f t="shared" si="9"/>
        <v>1</v>
      </c>
      <c r="I257" s="140"/>
      <c r="J257" s="298" t="s">
        <v>4618</v>
      </c>
      <c r="K257" s="145" t="str">
        <f t="shared" si="11"/>
        <v>C2344</v>
      </c>
      <c r="L257" s="277" t="str">
        <f t="shared" si="10"/>
        <v>C23.4.4 - Fabrication d'autres produits céramiques à usage technique</v>
      </c>
      <c r="M257" s="145"/>
      <c r="N257" s="145" t="s">
        <v>192</v>
      </c>
      <c r="O257" s="145" t="s">
        <v>426</v>
      </c>
    </row>
    <row r="258" spans="1:15">
      <c r="A258" s="140" t="s">
        <v>4620</v>
      </c>
      <c r="B258" s="145" t="s">
        <v>3631</v>
      </c>
      <c r="C258" s="145"/>
      <c r="D258" s="145" t="s">
        <v>426</v>
      </c>
      <c r="E258" s="140"/>
      <c r="F258" s="140"/>
      <c r="G258" s="140"/>
      <c r="H258" s="140">
        <f t="shared" si="9"/>
        <v>1</v>
      </c>
      <c r="I258" s="140"/>
      <c r="J258" s="298" t="s">
        <v>4619</v>
      </c>
      <c r="K258" s="145" t="str">
        <f t="shared" si="11"/>
        <v>C2349</v>
      </c>
      <c r="L258" s="277" t="str">
        <f t="shared" si="10"/>
        <v>C23.4.9 - Fabrication d'autres produits céramiques nca</v>
      </c>
      <c r="M258" s="145"/>
      <c r="N258" s="145" t="s">
        <v>192</v>
      </c>
      <c r="O258" s="145" t="s">
        <v>426</v>
      </c>
    </row>
    <row r="259" spans="1:15">
      <c r="A259" s="140" t="s">
        <v>4621</v>
      </c>
      <c r="B259" s="145" t="s">
        <v>3632</v>
      </c>
      <c r="C259" s="145"/>
      <c r="D259" s="145" t="s">
        <v>426</v>
      </c>
      <c r="E259" s="140"/>
      <c r="F259" s="140"/>
      <c r="G259" s="140"/>
      <c r="H259" s="140">
        <f t="shared" ref="H259:H322" si="12">COUNTIF($J$2:$J$1000,A259)</f>
        <v>1</v>
      </c>
      <c r="I259" s="140"/>
      <c r="J259" s="297" t="s">
        <v>4620</v>
      </c>
      <c r="K259" s="145" t="str">
        <f t="shared" si="11"/>
        <v>C235</v>
      </c>
      <c r="L259" s="277" t="str">
        <f t="shared" si="10"/>
        <v>C23.5 - Fabrication de ciment chaux et plâtre</v>
      </c>
      <c r="M259" s="145" t="s">
        <v>190</v>
      </c>
      <c r="N259" s="145" t="s">
        <v>192</v>
      </c>
      <c r="O259" s="145" t="s">
        <v>426</v>
      </c>
    </row>
    <row r="260" spans="1:15">
      <c r="A260" s="140" t="s">
        <v>4622</v>
      </c>
      <c r="B260" s="145" t="s">
        <v>3633</v>
      </c>
      <c r="C260" s="145"/>
      <c r="D260" s="145" t="s">
        <v>426</v>
      </c>
      <c r="E260" s="140"/>
      <c r="F260" s="140"/>
      <c r="G260" s="140"/>
      <c r="H260" s="140">
        <f t="shared" si="12"/>
        <v>1</v>
      </c>
      <c r="I260" s="140"/>
      <c r="J260" s="298" t="s">
        <v>4621</v>
      </c>
      <c r="K260" s="145" t="str">
        <f t="shared" si="11"/>
        <v>C2351</v>
      </c>
      <c r="L260" s="277" t="str">
        <f t="shared" ref="L260:L323" si="13">J260</f>
        <v>C23.5.1 - Fabrication de ciment</v>
      </c>
      <c r="M260" s="145"/>
      <c r="N260" s="145" t="s">
        <v>192</v>
      </c>
      <c r="O260" s="145" t="s">
        <v>426</v>
      </c>
    </row>
    <row r="261" spans="1:15">
      <c r="A261" s="140" t="s">
        <v>4623</v>
      </c>
      <c r="B261" s="145" t="s">
        <v>3634</v>
      </c>
      <c r="C261" s="145"/>
      <c r="D261" s="145" t="s">
        <v>426</v>
      </c>
      <c r="E261" s="140"/>
      <c r="F261" s="140"/>
      <c r="G261" s="140"/>
      <c r="H261" s="140">
        <f t="shared" si="12"/>
        <v>1</v>
      </c>
      <c r="I261" s="140"/>
      <c r="J261" s="298" t="s">
        <v>4622</v>
      </c>
      <c r="K261" s="145" t="str">
        <f t="shared" si="11"/>
        <v>C2352</v>
      </c>
      <c r="L261" s="277" t="str">
        <f t="shared" si="13"/>
        <v>C23.5.2 - Fabrication de chaux et plâtre</v>
      </c>
      <c r="M261" s="145"/>
      <c r="N261" s="145" t="s">
        <v>192</v>
      </c>
      <c r="O261" s="145" t="s">
        <v>426</v>
      </c>
    </row>
    <row r="262" spans="1:15">
      <c r="A262" s="140" t="s">
        <v>4624</v>
      </c>
      <c r="B262" s="145" t="s">
        <v>3635</v>
      </c>
      <c r="C262" s="145"/>
      <c r="D262" s="145" t="s">
        <v>426</v>
      </c>
      <c r="E262" s="140"/>
      <c r="F262" s="140"/>
      <c r="G262" s="140"/>
      <c r="H262" s="140">
        <f t="shared" si="12"/>
        <v>1</v>
      </c>
      <c r="I262" s="140"/>
      <c r="J262" s="297" t="s">
        <v>4623</v>
      </c>
      <c r="K262" s="145" t="str">
        <f t="shared" ref="K262:K325" si="14">VLOOKUP(J262,$A$2:$B$1100,2,0)</f>
        <v>C236</v>
      </c>
      <c r="L262" s="277" t="str">
        <f t="shared" si="13"/>
        <v>C23.6 - Fabrication d'ouvrages en béton en ciment ou en plâtre</v>
      </c>
      <c r="M262" s="145" t="s">
        <v>190</v>
      </c>
      <c r="N262" s="145" t="s">
        <v>192</v>
      </c>
      <c r="O262" s="145" t="s">
        <v>426</v>
      </c>
    </row>
    <row r="263" spans="1:15">
      <c r="A263" s="140" t="s">
        <v>4625</v>
      </c>
      <c r="B263" s="145" t="s">
        <v>3636</v>
      </c>
      <c r="C263" s="145"/>
      <c r="D263" s="145" t="s">
        <v>426</v>
      </c>
      <c r="E263" s="140"/>
      <c r="F263" s="140"/>
      <c r="G263" s="140"/>
      <c r="H263" s="140">
        <f t="shared" si="12"/>
        <v>1</v>
      </c>
      <c r="I263" s="140"/>
      <c r="J263" s="298" t="s">
        <v>4624</v>
      </c>
      <c r="K263" s="145" t="str">
        <f t="shared" si="14"/>
        <v>C2361</v>
      </c>
      <c r="L263" s="277" t="str">
        <f t="shared" si="13"/>
        <v>C23.6.1 - Fabrication d'éléments en béton pour la construction</v>
      </c>
      <c r="M263" s="145"/>
      <c r="N263" s="145" t="s">
        <v>192</v>
      </c>
      <c r="O263" s="145" t="s">
        <v>426</v>
      </c>
    </row>
    <row r="264" spans="1:15">
      <c r="A264" s="140" t="s">
        <v>4626</v>
      </c>
      <c r="B264" s="145" t="s">
        <v>3637</v>
      </c>
      <c r="C264" s="145"/>
      <c r="D264" s="145" t="s">
        <v>426</v>
      </c>
      <c r="E264" s="140"/>
      <c r="F264" s="140"/>
      <c r="G264" s="140"/>
      <c r="H264" s="140">
        <f t="shared" si="12"/>
        <v>1</v>
      </c>
      <c r="I264" s="140"/>
      <c r="J264" s="298" t="s">
        <v>4625</v>
      </c>
      <c r="K264" s="145" t="str">
        <f t="shared" si="14"/>
        <v>C2362</v>
      </c>
      <c r="L264" s="277" t="str">
        <f t="shared" si="13"/>
        <v>C23.6.2 - Fabrication d'éléments en plâtre pour la construction</v>
      </c>
      <c r="M264" s="145"/>
      <c r="N264" s="145" t="s">
        <v>192</v>
      </c>
      <c r="O264" s="145" t="s">
        <v>426</v>
      </c>
    </row>
    <row r="265" spans="1:15">
      <c r="A265" s="140" t="s">
        <v>4627</v>
      </c>
      <c r="B265" s="145" t="s">
        <v>3638</v>
      </c>
      <c r="C265" s="145"/>
      <c r="D265" s="145" t="s">
        <v>426</v>
      </c>
      <c r="E265" s="140"/>
      <c r="F265" s="140"/>
      <c r="G265" s="140"/>
      <c r="H265" s="140">
        <f t="shared" si="12"/>
        <v>1</v>
      </c>
      <c r="I265" s="140"/>
      <c r="J265" s="298" t="s">
        <v>4626</v>
      </c>
      <c r="K265" s="145" t="str">
        <f t="shared" si="14"/>
        <v>C2363</v>
      </c>
      <c r="L265" s="277" t="str">
        <f t="shared" si="13"/>
        <v>C23.6.3 - Fabrication de béton prêt à l'emploi</v>
      </c>
      <c r="M265" s="145"/>
      <c r="N265" s="145" t="s">
        <v>192</v>
      </c>
      <c r="O265" s="145" t="s">
        <v>426</v>
      </c>
    </row>
    <row r="266" spans="1:15">
      <c r="A266" s="140" t="s">
        <v>4628</v>
      </c>
      <c r="B266" s="145" t="s">
        <v>3639</v>
      </c>
      <c r="C266" s="145"/>
      <c r="D266" s="145" t="s">
        <v>426</v>
      </c>
      <c r="E266" s="140"/>
      <c r="F266" s="140"/>
      <c r="G266" s="140"/>
      <c r="H266" s="140">
        <f t="shared" si="12"/>
        <v>1</v>
      </c>
      <c r="I266" s="140"/>
      <c r="J266" s="298" t="s">
        <v>4627</v>
      </c>
      <c r="K266" s="145" t="str">
        <f t="shared" si="14"/>
        <v>C2364</v>
      </c>
      <c r="L266" s="277" t="str">
        <f t="shared" si="13"/>
        <v>C23.6.4 - Fabrication de mortiers et bétons secs</v>
      </c>
      <c r="M266" s="145"/>
      <c r="N266" s="145" t="s">
        <v>192</v>
      </c>
      <c r="O266" s="145" t="s">
        <v>426</v>
      </c>
    </row>
    <row r="267" spans="1:15">
      <c r="A267" s="140" t="s">
        <v>4629</v>
      </c>
      <c r="B267" s="145" t="s">
        <v>3640</v>
      </c>
      <c r="C267" s="145"/>
      <c r="D267" s="145" t="s">
        <v>426</v>
      </c>
      <c r="E267" s="140"/>
      <c r="F267" s="140"/>
      <c r="G267" s="140"/>
      <c r="H267" s="140">
        <f t="shared" si="12"/>
        <v>1</v>
      </c>
      <c r="I267" s="140"/>
      <c r="J267" s="298" t="s">
        <v>4628</v>
      </c>
      <c r="K267" s="145" t="str">
        <f t="shared" si="14"/>
        <v>C2365</v>
      </c>
      <c r="L267" s="277" t="str">
        <f t="shared" si="13"/>
        <v>C23.6.5 - Fabrication d'ouvrages en fibre-ciment</v>
      </c>
      <c r="M267" s="145"/>
      <c r="N267" s="145" t="s">
        <v>192</v>
      </c>
      <c r="O267" s="145" t="s">
        <v>426</v>
      </c>
    </row>
    <row r="268" spans="1:15">
      <c r="A268" s="140" t="s">
        <v>4630</v>
      </c>
      <c r="B268" s="145" t="s">
        <v>3641</v>
      </c>
      <c r="C268" s="145"/>
      <c r="D268" s="145" t="s">
        <v>426</v>
      </c>
      <c r="E268" s="140"/>
      <c r="F268" s="140"/>
      <c r="G268" s="140"/>
      <c r="H268" s="140">
        <f t="shared" si="12"/>
        <v>1</v>
      </c>
      <c r="I268" s="140"/>
      <c r="J268" s="298" t="s">
        <v>4629</v>
      </c>
      <c r="K268" s="145" t="str">
        <f t="shared" si="14"/>
        <v>C2369</v>
      </c>
      <c r="L268" s="277" t="str">
        <f t="shared" si="13"/>
        <v>C23.6.9 - Fabrication d'autres ouvrages en béton en ciment ou en plâtre</v>
      </c>
      <c r="M268" s="145"/>
      <c r="N268" s="145" t="s">
        <v>192</v>
      </c>
      <c r="O268" s="145" t="s">
        <v>426</v>
      </c>
    </row>
    <row r="269" spans="1:15">
      <c r="A269" s="140" t="s">
        <v>4631</v>
      </c>
      <c r="B269" s="145" t="s">
        <v>3642</v>
      </c>
      <c r="C269" s="145"/>
      <c r="D269" s="145" t="s">
        <v>426</v>
      </c>
      <c r="E269" s="140"/>
      <c r="F269" s="140"/>
      <c r="G269" s="140"/>
      <c r="H269" s="140">
        <f t="shared" si="12"/>
        <v>1</v>
      </c>
      <c r="I269" s="140"/>
      <c r="J269" s="297" t="s">
        <v>4630</v>
      </c>
      <c r="K269" s="145" t="str">
        <f t="shared" si="14"/>
        <v>C237</v>
      </c>
      <c r="L269" s="277" t="str">
        <f t="shared" si="13"/>
        <v>C23.7 - Taille façonnage et finissage de pierres</v>
      </c>
      <c r="M269" s="145" t="s">
        <v>190</v>
      </c>
      <c r="N269" s="145" t="s">
        <v>192</v>
      </c>
      <c r="O269" s="145" t="s">
        <v>426</v>
      </c>
    </row>
    <row r="270" spans="1:15">
      <c r="A270" s="140" t="s">
        <v>4632</v>
      </c>
      <c r="B270" s="145" t="s">
        <v>3643</v>
      </c>
      <c r="C270" s="145"/>
      <c r="D270" s="145" t="s">
        <v>426</v>
      </c>
      <c r="E270" s="140"/>
      <c r="F270" s="140"/>
      <c r="G270" s="140"/>
      <c r="H270" s="140">
        <f t="shared" si="12"/>
        <v>1</v>
      </c>
      <c r="I270" s="140"/>
      <c r="J270" s="298" t="s">
        <v>4631</v>
      </c>
      <c r="K270" s="145" t="str">
        <f t="shared" si="14"/>
        <v>C2370</v>
      </c>
      <c r="L270" s="277" t="str">
        <f t="shared" si="13"/>
        <v>C23.7.0 - Taille façonnage et finissage de pierres</v>
      </c>
      <c r="M270" s="145"/>
      <c r="N270" s="145" t="s">
        <v>192</v>
      </c>
      <c r="O270" s="145" t="s">
        <v>426</v>
      </c>
    </row>
    <row r="271" spans="1:15">
      <c r="A271" s="140" t="s">
        <v>4633</v>
      </c>
      <c r="B271" s="145" t="s">
        <v>3644</v>
      </c>
      <c r="C271" s="145"/>
      <c r="D271" s="145" t="s">
        <v>426</v>
      </c>
      <c r="E271" s="140"/>
      <c r="F271" s="140"/>
      <c r="G271" s="140"/>
      <c r="H271" s="140">
        <f t="shared" si="12"/>
        <v>1</v>
      </c>
      <c r="I271" s="140"/>
      <c r="J271" s="297" t="s">
        <v>4632</v>
      </c>
      <c r="K271" s="145" t="str">
        <f t="shared" si="14"/>
        <v>C239</v>
      </c>
      <c r="L271" s="277" t="str">
        <f t="shared" si="13"/>
        <v>C23.9 - Fabrication de produits minéraux non métalliques divers</v>
      </c>
      <c r="M271" s="145" t="s">
        <v>190</v>
      </c>
      <c r="N271" s="145" t="s">
        <v>192</v>
      </c>
      <c r="O271" s="145" t="s">
        <v>426</v>
      </c>
    </row>
    <row r="272" spans="1:15">
      <c r="A272" s="140" t="s">
        <v>4634</v>
      </c>
      <c r="B272" s="145" t="s">
        <v>3645</v>
      </c>
      <c r="C272" s="145"/>
      <c r="D272" s="145" t="s">
        <v>426</v>
      </c>
      <c r="E272" s="140"/>
      <c r="F272" s="140"/>
      <c r="G272" s="140"/>
      <c r="H272" s="140">
        <f t="shared" si="12"/>
        <v>1</v>
      </c>
      <c r="I272" s="140"/>
      <c r="J272" s="298" t="s">
        <v>4633</v>
      </c>
      <c r="K272" s="145" t="str">
        <f t="shared" si="14"/>
        <v>C2391</v>
      </c>
      <c r="L272" s="277" t="str">
        <f t="shared" si="13"/>
        <v>C23.9.1 - Fabrication de produits abrasifs</v>
      </c>
      <c r="M272" s="145"/>
      <c r="N272" s="145" t="s">
        <v>192</v>
      </c>
      <c r="O272" s="145" t="s">
        <v>426</v>
      </c>
    </row>
    <row r="273" spans="1:15">
      <c r="A273" s="140" t="s">
        <v>4635</v>
      </c>
      <c r="B273" s="145" t="s">
        <v>3646</v>
      </c>
      <c r="C273" s="145"/>
      <c r="D273" s="145" t="s">
        <v>426</v>
      </c>
      <c r="E273" s="140"/>
      <c r="F273" s="140"/>
      <c r="G273" s="140"/>
      <c r="H273" s="140">
        <f t="shared" si="12"/>
        <v>1</v>
      </c>
      <c r="I273" s="140"/>
      <c r="J273" s="298" t="s">
        <v>4634</v>
      </c>
      <c r="K273" s="145" t="str">
        <f t="shared" si="14"/>
        <v>C2399</v>
      </c>
      <c r="L273" s="277" t="str">
        <f t="shared" si="13"/>
        <v>C23.9.9 - Fabrication de produits minéraux non métalliques nca</v>
      </c>
      <c r="M273" s="145"/>
      <c r="N273" s="145" t="s">
        <v>192</v>
      </c>
      <c r="O273" s="145" t="s">
        <v>426</v>
      </c>
    </row>
    <row r="274" spans="1:15">
      <c r="A274" s="140" t="s">
        <v>4636</v>
      </c>
      <c r="B274" s="145" t="s">
        <v>3647</v>
      </c>
      <c r="C274" s="145"/>
      <c r="D274" s="145" t="s">
        <v>426</v>
      </c>
      <c r="E274" s="140"/>
      <c r="F274" s="140"/>
      <c r="G274" s="140"/>
      <c r="H274" s="140">
        <f t="shared" si="12"/>
        <v>1</v>
      </c>
      <c r="I274" s="140"/>
      <c r="J274" s="296" t="s">
        <v>4635</v>
      </c>
      <c r="K274" s="145" t="str">
        <f t="shared" si="14"/>
        <v>C24</v>
      </c>
      <c r="L274" s="277" t="str">
        <f t="shared" si="13"/>
        <v>C24 - Métallurgie</v>
      </c>
      <c r="M274" s="145" t="s">
        <v>190</v>
      </c>
      <c r="N274" s="145" t="s">
        <v>192</v>
      </c>
      <c r="O274" s="145" t="s">
        <v>426</v>
      </c>
    </row>
    <row r="275" spans="1:15">
      <c r="A275" s="140" t="s">
        <v>4637</v>
      </c>
      <c r="B275" s="145" t="s">
        <v>3648</v>
      </c>
      <c r="C275" s="145"/>
      <c r="D275" s="145" t="s">
        <v>426</v>
      </c>
      <c r="E275" s="140"/>
      <c r="F275" s="140"/>
      <c r="G275" s="140"/>
      <c r="H275" s="140">
        <f t="shared" si="12"/>
        <v>1</v>
      </c>
      <c r="I275" s="140"/>
      <c r="J275" s="297" t="s">
        <v>4636</v>
      </c>
      <c r="K275" s="145" t="str">
        <f t="shared" si="14"/>
        <v>C241</v>
      </c>
      <c r="L275" s="277" t="str">
        <f t="shared" si="13"/>
        <v>C24.1 - Sidérurgie</v>
      </c>
      <c r="M275" s="145" t="s">
        <v>190</v>
      </c>
      <c r="N275" s="145" t="s">
        <v>192</v>
      </c>
      <c r="O275" s="145" t="s">
        <v>426</v>
      </c>
    </row>
    <row r="276" spans="1:15">
      <c r="A276" s="140" t="s">
        <v>5324</v>
      </c>
      <c r="B276" s="145" t="s">
        <v>3649</v>
      </c>
      <c r="C276" s="145"/>
      <c r="D276" s="145" t="s">
        <v>426</v>
      </c>
      <c r="E276" s="140"/>
      <c r="F276" s="140"/>
      <c r="G276" s="140"/>
      <c r="H276" s="140">
        <f t="shared" si="12"/>
        <v>1</v>
      </c>
      <c r="I276" s="140"/>
      <c r="J276" s="298" t="s">
        <v>4637</v>
      </c>
      <c r="K276" s="145" t="str">
        <f t="shared" si="14"/>
        <v>C2410</v>
      </c>
      <c r="L276" s="277" t="str">
        <f t="shared" si="13"/>
        <v>C24.1.0 - Sidérurgie</v>
      </c>
      <c r="M276" s="145"/>
      <c r="N276" s="145" t="s">
        <v>192</v>
      </c>
      <c r="O276" s="145" t="s">
        <v>426</v>
      </c>
    </row>
    <row r="277" spans="1:15">
      <c r="A277" s="140" t="s">
        <v>5325</v>
      </c>
      <c r="B277" s="145" t="s">
        <v>3650</v>
      </c>
      <c r="C277" s="145"/>
      <c r="D277" s="145" t="s">
        <v>426</v>
      </c>
      <c r="E277" s="140"/>
      <c r="F277" s="140"/>
      <c r="G277" s="140"/>
      <c r="H277" s="140">
        <f t="shared" si="12"/>
        <v>1</v>
      </c>
      <c r="I277" s="140"/>
      <c r="J277" s="297" t="s">
        <v>5324</v>
      </c>
      <c r="K277" s="145" t="str">
        <f t="shared" si="14"/>
        <v>C242</v>
      </c>
      <c r="L277" s="277" t="str">
        <f t="shared" si="13"/>
        <v>C24.2 - Fabrication tubes tuyaux profilés creux accessoires corresp en acier</v>
      </c>
      <c r="M277" s="145" t="s">
        <v>190</v>
      </c>
      <c r="N277" s="145" t="s">
        <v>192</v>
      </c>
      <c r="O277" s="145" t="s">
        <v>426</v>
      </c>
    </row>
    <row r="278" spans="1:15">
      <c r="A278" s="140" t="s">
        <v>4638</v>
      </c>
      <c r="B278" s="145" t="s">
        <v>3651</v>
      </c>
      <c r="C278" s="145"/>
      <c r="D278" s="145" t="s">
        <v>426</v>
      </c>
      <c r="E278" s="140"/>
      <c r="F278" s="140"/>
      <c r="G278" s="140"/>
      <c r="H278" s="140">
        <f t="shared" si="12"/>
        <v>1</v>
      </c>
      <c r="I278" s="140"/>
      <c r="J278" s="298" t="s">
        <v>5325</v>
      </c>
      <c r="K278" s="145" t="str">
        <f t="shared" si="14"/>
        <v>C2420</v>
      </c>
      <c r="L278" s="277" t="str">
        <f t="shared" si="13"/>
        <v>C24.2.0 - Fabrication tubes tuyaux profilés creux accessoires corresp en acier</v>
      </c>
      <c r="M278" s="145"/>
      <c r="N278" s="145" t="s">
        <v>192</v>
      </c>
      <c r="O278" s="145" t="s">
        <v>426</v>
      </c>
    </row>
    <row r="279" spans="1:15">
      <c r="A279" s="140" t="s">
        <v>4639</v>
      </c>
      <c r="B279" s="145" t="s">
        <v>3652</v>
      </c>
      <c r="C279" s="145"/>
      <c r="D279" s="145" t="s">
        <v>426</v>
      </c>
      <c r="E279" s="140"/>
      <c r="F279" s="140"/>
      <c r="G279" s="140"/>
      <c r="H279" s="140">
        <f t="shared" si="12"/>
        <v>1</v>
      </c>
      <c r="I279" s="140"/>
      <c r="J279" s="297" t="s">
        <v>4638</v>
      </c>
      <c r="K279" s="145" t="str">
        <f t="shared" si="14"/>
        <v>C243</v>
      </c>
      <c r="L279" s="277" t="str">
        <f t="shared" si="13"/>
        <v>C24.3 - Fabrication d'autres produits première transformation acier</v>
      </c>
      <c r="M279" s="145" t="s">
        <v>190</v>
      </c>
      <c r="N279" s="145" t="s">
        <v>192</v>
      </c>
      <c r="O279" s="145" t="s">
        <v>426</v>
      </c>
    </row>
    <row r="280" spans="1:15">
      <c r="A280" s="140" t="s">
        <v>4640</v>
      </c>
      <c r="B280" s="145" t="s">
        <v>3653</v>
      </c>
      <c r="C280" s="145"/>
      <c r="D280" s="145" t="s">
        <v>426</v>
      </c>
      <c r="E280" s="140"/>
      <c r="F280" s="140"/>
      <c r="G280" s="140"/>
      <c r="H280" s="140">
        <f t="shared" si="12"/>
        <v>1</v>
      </c>
      <c r="I280" s="140"/>
      <c r="J280" s="298" t="s">
        <v>4639</v>
      </c>
      <c r="K280" s="145" t="str">
        <f t="shared" si="14"/>
        <v>C2431</v>
      </c>
      <c r="L280" s="277" t="str">
        <f t="shared" si="13"/>
        <v>C24.3.1 - Étirage à froid de barres</v>
      </c>
      <c r="M280" s="145"/>
      <c r="N280" s="145" t="s">
        <v>192</v>
      </c>
      <c r="O280" s="145" t="s">
        <v>426</v>
      </c>
    </row>
    <row r="281" spans="1:15">
      <c r="A281" s="140" t="s">
        <v>4641</v>
      </c>
      <c r="B281" s="145" t="s">
        <v>3654</v>
      </c>
      <c r="C281" s="145"/>
      <c r="D281" s="145" t="s">
        <v>426</v>
      </c>
      <c r="E281" s="140"/>
      <c r="F281" s="140"/>
      <c r="G281" s="140"/>
      <c r="H281" s="140">
        <f t="shared" si="12"/>
        <v>1</v>
      </c>
      <c r="I281" s="140"/>
      <c r="J281" s="298" t="s">
        <v>4640</v>
      </c>
      <c r="K281" s="145" t="str">
        <f t="shared" si="14"/>
        <v>C2432</v>
      </c>
      <c r="L281" s="277" t="str">
        <f t="shared" si="13"/>
        <v>C24.3.2 - Laminage à froid de feuillards</v>
      </c>
      <c r="M281" s="145"/>
      <c r="N281" s="145" t="s">
        <v>192</v>
      </c>
      <c r="O281" s="145" t="s">
        <v>426</v>
      </c>
    </row>
    <row r="282" spans="1:15">
      <c r="A282" s="140" t="s">
        <v>4642</v>
      </c>
      <c r="B282" s="145" t="s">
        <v>3655</v>
      </c>
      <c r="C282" s="145"/>
      <c r="D282" s="145" t="s">
        <v>426</v>
      </c>
      <c r="E282" s="140"/>
      <c r="F282" s="140"/>
      <c r="G282" s="140"/>
      <c r="H282" s="140">
        <f t="shared" si="12"/>
        <v>1</v>
      </c>
      <c r="I282" s="140"/>
      <c r="J282" s="298" t="s">
        <v>4641</v>
      </c>
      <c r="K282" s="145" t="str">
        <f t="shared" si="14"/>
        <v>C2433</v>
      </c>
      <c r="L282" s="277" t="str">
        <f t="shared" si="13"/>
        <v>C24.3.3 - Profilage à froid par formage ou pliage</v>
      </c>
      <c r="M282" s="145"/>
      <c r="N282" s="145" t="s">
        <v>192</v>
      </c>
      <c r="O282" s="145" t="s">
        <v>426</v>
      </c>
    </row>
    <row r="283" spans="1:15">
      <c r="A283" s="140" t="s">
        <v>4643</v>
      </c>
      <c r="B283" s="145" t="s">
        <v>3656</v>
      </c>
      <c r="C283" s="145"/>
      <c r="D283" s="145" t="s">
        <v>426</v>
      </c>
      <c r="E283" s="140"/>
      <c r="F283" s="140"/>
      <c r="G283" s="140"/>
      <c r="H283" s="140">
        <f t="shared" si="12"/>
        <v>1</v>
      </c>
      <c r="I283" s="140"/>
      <c r="J283" s="298" t="s">
        <v>4642</v>
      </c>
      <c r="K283" s="145" t="str">
        <f t="shared" si="14"/>
        <v>C2434</v>
      </c>
      <c r="L283" s="277" t="str">
        <f t="shared" si="13"/>
        <v>C24.3.4 - Tréfilage à froid</v>
      </c>
      <c r="M283" s="145"/>
      <c r="N283" s="145" t="s">
        <v>192</v>
      </c>
      <c r="O283" s="145" t="s">
        <v>426</v>
      </c>
    </row>
    <row r="284" spans="1:15">
      <c r="A284" s="140" t="s">
        <v>4644</v>
      </c>
      <c r="B284" s="145" t="s">
        <v>3657</v>
      </c>
      <c r="C284" s="145"/>
      <c r="D284" s="145" t="s">
        <v>426</v>
      </c>
      <c r="E284" s="140"/>
      <c r="F284" s="140"/>
      <c r="G284" s="140"/>
      <c r="H284" s="140">
        <f t="shared" si="12"/>
        <v>1</v>
      </c>
      <c r="I284" s="140"/>
      <c r="J284" s="297" t="s">
        <v>4643</v>
      </c>
      <c r="K284" s="145" t="str">
        <f t="shared" si="14"/>
        <v>C244</v>
      </c>
      <c r="L284" s="277" t="str">
        <f t="shared" si="13"/>
        <v>C24.4 - Production de métaux non ferreux</v>
      </c>
      <c r="M284" s="145" t="s">
        <v>190</v>
      </c>
      <c r="N284" s="145" t="s">
        <v>192</v>
      </c>
      <c r="O284" s="145" t="s">
        <v>426</v>
      </c>
    </row>
    <row r="285" spans="1:15">
      <c r="A285" s="140" t="s">
        <v>4645</v>
      </c>
      <c r="B285" s="145" t="s">
        <v>3658</v>
      </c>
      <c r="C285" s="145"/>
      <c r="D285" s="145" t="s">
        <v>426</v>
      </c>
      <c r="E285" s="140"/>
      <c r="F285" s="140"/>
      <c r="G285" s="140"/>
      <c r="H285" s="140">
        <f t="shared" si="12"/>
        <v>1</v>
      </c>
      <c r="I285" s="140"/>
      <c r="J285" s="298" t="s">
        <v>4644</v>
      </c>
      <c r="K285" s="145" t="str">
        <f t="shared" si="14"/>
        <v>C2441</v>
      </c>
      <c r="L285" s="277" t="str">
        <f t="shared" si="13"/>
        <v>C24.4.1 - Production de métaux précieux</v>
      </c>
      <c r="M285" s="145"/>
      <c r="N285" s="145" t="s">
        <v>192</v>
      </c>
      <c r="O285" s="145" t="s">
        <v>426</v>
      </c>
    </row>
    <row r="286" spans="1:15">
      <c r="A286" s="140" t="s">
        <v>4646</v>
      </c>
      <c r="B286" s="145" t="s">
        <v>3659</v>
      </c>
      <c r="C286" s="145"/>
      <c r="D286" s="145" t="s">
        <v>426</v>
      </c>
      <c r="E286" s="140"/>
      <c r="F286" s="140"/>
      <c r="G286" s="140"/>
      <c r="H286" s="140">
        <f t="shared" si="12"/>
        <v>1</v>
      </c>
      <c r="I286" s="140"/>
      <c r="J286" s="298" t="s">
        <v>4645</v>
      </c>
      <c r="K286" s="145" t="str">
        <f t="shared" si="14"/>
        <v>C2442</v>
      </c>
      <c r="L286" s="277" t="str">
        <f t="shared" si="13"/>
        <v>C24.4.2 - Métallurgie de l'aluminium</v>
      </c>
      <c r="M286" s="145"/>
      <c r="N286" s="145" t="s">
        <v>192</v>
      </c>
      <c r="O286" s="145" t="s">
        <v>426</v>
      </c>
    </row>
    <row r="287" spans="1:15">
      <c r="A287" s="140" t="s">
        <v>4647</v>
      </c>
      <c r="B287" s="145" t="s">
        <v>3660</v>
      </c>
      <c r="C287" s="145"/>
      <c r="D287" s="145" t="s">
        <v>426</v>
      </c>
      <c r="E287" s="140"/>
      <c r="F287" s="140"/>
      <c r="G287" s="140"/>
      <c r="H287" s="140">
        <f t="shared" si="12"/>
        <v>1</v>
      </c>
      <c r="I287" s="140"/>
      <c r="J287" s="298" t="s">
        <v>4646</v>
      </c>
      <c r="K287" s="145" t="str">
        <f t="shared" si="14"/>
        <v>C2443</v>
      </c>
      <c r="L287" s="277" t="str">
        <f t="shared" si="13"/>
        <v>C24.4.3 - Métallurgie du plomb du zinc ou de étain</v>
      </c>
      <c r="M287" s="145"/>
      <c r="N287" s="145" t="s">
        <v>192</v>
      </c>
      <c r="O287" s="145" t="s">
        <v>426</v>
      </c>
    </row>
    <row r="288" spans="1:15">
      <c r="A288" s="140" t="s">
        <v>4648</v>
      </c>
      <c r="B288" s="145" t="s">
        <v>3661</v>
      </c>
      <c r="C288" s="145"/>
      <c r="D288" s="145" t="s">
        <v>426</v>
      </c>
      <c r="E288" s="140"/>
      <c r="F288" s="140"/>
      <c r="G288" s="140"/>
      <c r="H288" s="140">
        <f t="shared" si="12"/>
        <v>1</v>
      </c>
      <c r="I288" s="140"/>
      <c r="J288" s="298" t="s">
        <v>4647</v>
      </c>
      <c r="K288" s="145" t="str">
        <f t="shared" si="14"/>
        <v>C2444</v>
      </c>
      <c r="L288" s="277" t="str">
        <f t="shared" si="13"/>
        <v>C24.4.4 - Métallurgie du cuivre</v>
      </c>
      <c r="M288" s="145"/>
      <c r="N288" s="145" t="s">
        <v>192</v>
      </c>
      <c r="O288" s="145" t="s">
        <v>426</v>
      </c>
    </row>
    <row r="289" spans="1:15">
      <c r="A289" s="140" t="s">
        <v>4649</v>
      </c>
      <c r="B289" s="145" t="s">
        <v>3662</v>
      </c>
      <c r="C289" s="145"/>
      <c r="D289" s="145" t="s">
        <v>426</v>
      </c>
      <c r="E289" s="140"/>
      <c r="F289" s="140"/>
      <c r="G289" s="140"/>
      <c r="H289" s="140">
        <f t="shared" si="12"/>
        <v>1</v>
      </c>
      <c r="I289" s="140"/>
      <c r="J289" s="298" t="s">
        <v>4648</v>
      </c>
      <c r="K289" s="145" t="str">
        <f t="shared" si="14"/>
        <v>C2445</v>
      </c>
      <c r="L289" s="277" t="str">
        <f t="shared" si="13"/>
        <v>C24.4.5 - Métallurgie des autres métaux non ferreux</v>
      </c>
      <c r="M289" s="145"/>
      <c r="N289" s="145" t="s">
        <v>192</v>
      </c>
      <c r="O289" s="145" t="s">
        <v>426</v>
      </c>
    </row>
    <row r="290" spans="1:15">
      <c r="A290" s="140" t="s">
        <v>4650</v>
      </c>
      <c r="B290" s="145" t="s">
        <v>3663</v>
      </c>
      <c r="C290" s="145"/>
      <c r="D290" s="145" t="s">
        <v>426</v>
      </c>
      <c r="E290" s="140"/>
      <c r="F290" s="140"/>
      <c r="G290" s="140"/>
      <c r="H290" s="140">
        <f t="shared" si="12"/>
        <v>1</v>
      </c>
      <c r="I290" s="140"/>
      <c r="J290" s="298" t="s">
        <v>4649</v>
      </c>
      <c r="K290" s="145" t="str">
        <f t="shared" si="14"/>
        <v>C2446</v>
      </c>
      <c r="L290" s="277" t="str">
        <f t="shared" si="13"/>
        <v>C24.4.6 - Élaboration et transformation de matières nucléaires</v>
      </c>
      <c r="M290" s="145"/>
      <c r="N290" s="145" t="s">
        <v>192</v>
      </c>
      <c r="O290" s="145" t="s">
        <v>426</v>
      </c>
    </row>
    <row r="291" spans="1:15">
      <c r="A291" s="140" t="s">
        <v>4651</v>
      </c>
      <c r="B291" s="145" t="s">
        <v>3664</v>
      </c>
      <c r="C291" s="145"/>
      <c r="D291" s="145" t="s">
        <v>426</v>
      </c>
      <c r="E291" s="140"/>
      <c r="F291" s="140"/>
      <c r="G291" s="140"/>
      <c r="H291" s="140">
        <f t="shared" si="12"/>
        <v>1</v>
      </c>
      <c r="I291" s="140"/>
      <c r="J291" s="297" t="s">
        <v>4650</v>
      </c>
      <c r="K291" s="145" t="str">
        <f t="shared" si="14"/>
        <v>C245</v>
      </c>
      <c r="L291" s="277" t="str">
        <f t="shared" si="13"/>
        <v>C24.5 - Fonderie</v>
      </c>
      <c r="M291" s="145" t="s">
        <v>190</v>
      </c>
      <c r="N291" s="145" t="s">
        <v>192</v>
      </c>
      <c r="O291" s="145" t="s">
        <v>426</v>
      </c>
    </row>
    <row r="292" spans="1:15">
      <c r="A292" s="140" t="s">
        <v>4652</v>
      </c>
      <c r="B292" s="145" t="s">
        <v>3665</v>
      </c>
      <c r="C292" s="145"/>
      <c r="D292" s="145" t="s">
        <v>426</v>
      </c>
      <c r="E292" s="140"/>
      <c r="F292" s="140"/>
      <c r="G292" s="140"/>
      <c r="H292" s="140">
        <f t="shared" si="12"/>
        <v>1</v>
      </c>
      <c r="I292" s="140"/>
      <c r="J292" s="298" t="s">
        <v>4651</v>
      </c>
      <c r="K292" s="145" t="str">
        <f t="shared" si="14"/>
        <v>C2451</v>
      </c>
      <c r="L292" s="277" t="str">
        <f t="shared" si="13"/>
        <v>C24.5.1 - Fonderie de fonte</v>
      </c>
      <c r="M292" s="145"/>
      <c r="N292" s="145" t="s">
        <v>192</v>
      </c>
      <c r="O292" s="145" t="s">
        <v>426</v>
      </c>
    </row>
    <row r="293" spans="1:15">
      <c r="A293" s="140" t="s">
        <v>4653</v>
      </c>
      <c r="B293" s="145" t="s">
        <v>3666</v>
      </c>
      <c r="C293" s="145"/>
      <c r="D293" s="145" t="s">
        <v>426</v>
      </c>
      <c r="E293" s="140"/>
      <c r="F293" s="140"/>
      <c r="G293" s="140"/>
      <c r="H293" s="140">
        <f t="shared" si="12"/>
        <v>1</v>
      </c>
      <c r="I293" s="140"/>
      <c r="J293" s="298" t="s">
        <v>4652</v>
      </c>
      <c r="K293" s="145" t="str">
        <f t="shared" si="14"/>
        <v>C2452</v>
      </c>
      <c r="L293" s="277" t="str">
        <f t="shared" si="13"/>
        <v>C24.5.2 - Fonderie d'acier</v>
      </c>
      <c r="M293" s="145"/>
      <c r="N293" s="145" t="s">
        <v>192</v>
      </c>
      <c r="O293" s="145" t="s">
        <v>426</v>
      </c>
    </row>
    <row r="294" spans="1:15">
      <c r="A294" s="140" t="s">
        <v>4654</v>
      </c>
      <c r="B294" s="145" t="s">
        <v>3667</v>
      </c>
      <c r="C294" s="145"/>
      <c r="D294" s="145" t="s">
        <v>426</v>
      </c>
      <c r="E294" s="140"/>
      <c r="F294" s="140"/>
      <c r="G294" s="140"/>
      <c r="H294" s="140">
        <f t="shared" si="12"/>
        <v>1</v>
      </c>
      <c r="I294" s="140"/>
      <c r="J294" s="298" t="s">
        <v>4653</v>
      </c>
      <c r="K294" s="145" t="str">
        <f t="shared" si="14"/>
        <v>C2453</v>
      </c>
      <c r="L294" s="277" t="str">
        <f t="shared" si="13"/>
        <v>C24.5.3 - Fonderie de métaux légers</v>
      </c>
      <c r="M294" s="145"/>
      <c r="N294" s="145" t="s">
        <v>192</v>
      </c>
      <c r="O294" s="145" t="s">
        <v>426</v>
      </c>
    </row>
    <row r="295" spans="1:15">
      <c r="A295" s="140" t="s">
        <v>4655</v>
      </c>
      <c r="B295" s="145" t="s">
        <v>3668</v>
      </c>
      <c r="C295" s="145"/>
      <c r="D295" s="145" t="s">
        <v>426</v>
      </c>
      <c r="E295" s="140"/>
      <c r="F295" s="140"/>
      <c r="G295" s="140"/>
      <c r="H295" s="140">
        <f t="shared" si="12"/>
        <v>1</v>
      </c>
      <c r="I295" s="140"/>
      <c r="J295" s="298" t="s">
        <v>4654</v>
      </c>
      <c r="K295" s="145" t="str">
        <f t="shared" si="14"/>
        <v>C2454</v>
      </c>
      <c r="L295" s="277" t="str">
        <f t="shared" si="13"/>
        <v>C24.5.4 - Fonderie d'autres métaux non ferreux</v>
      </c>
      <c r="M295" s="145"/>
      <c r="N295" s="145" t="s">
        <v>192</v>
      </c>
      <c r="O295" s="145" t="s">
        <v>426</v>
      </c>
    </row>
    <row r="296" spans="1:15">
      <c r="A296" s="140" t="s">
        <v>4656</v>
      </c>
      <c r="B296" s="145" t="s">
        <v>3669</v>
      </c>
      <c r="C296" s="145"/>
      <c r="D296" s="145" t="s">
        <v>426</v>
      </c>
      <c r="E296" s="140"/>
      <c r="F296" s="140"/>
      <c r="G296" s="140"/>
      <c r="H296" s="140">
        <f t="shared" si="12"/>
        <v>1</v>
      </c>
      <c r="I296" s="140"/>
      <c r="J296" s="296" t="s">
        <v>4655</v>
      </c>
      <c r="K296" s="145" t="str">
        <f t="shared" si="14"/>
        <v>C25</v>
      </c>
      <c r="L296" s="277" t="str">
        <f t="shared" si="13"/>
        <v>C25 - Travail des métaux</v>
      </c>
      <c r="M296" s="145" t="s">
        <v>190</v>
      </c>
      <c r="N296" s="145" t="s">
        <v>192</v>
      </c>
      <c r="O296" s="145" t="s">
        <v>426</v>
      </c>
    </row>
    <row r="297" spans="1:15">
      <c r="A297" s="140" t="s">
        <v>4657</v>
      </c>
      <c r="B297" s="145" t="s">
        <v>3670</v>
      </c>
      <c r="C297" s="145"/>
      <c r="D297" s="145" t="s">
        <v>426</v>
      </c>
      <c r="E297" s="140"/>
      <c r="F297" s="140"/>
      <c r="G297" s="140"/>
      <c r="H297" s="140">
        <f t="shared" si="12"/>
        <v>1</v>
      </c>
      <c r="I297" s="140"/>
      <c r="J297" s="297" t="s">
        <v>4656</v>
      </c>
      <c r="K297" s="145" t="str">
        <f t="shared" si="14"/>
        <v>C251</v>
      </c>
      <c r="L297" s="277" t="str">
        <f t="shared" si="13"/>
        <v>C25.1 - Fabrication d'éléments en métal pour la construction</v>
      </c>
      <c r="M297" s="145" t="s">
        <v>190</v>
      </c>
      <c r="N297" s="145" t="s">
        <v>192</v>
      </c>
      <c r="O297" s="145" t="s">
        <v>426</v>
      </c>
    </row>
    <row r="298" spans="1:15">
      <c r="A298" s="140" t="s">
        <v>4658</v>
      </c>
      <c r="B298" s="145" t="s">
        <v>3671</v>
      </c>
      <c r="C298" s="145"/>
      <c r="D298" s="145" t="s">
        <v>426</v>
      </c>
      <c r="E298" s="140"/>
      <c r="F298" s="140"/>
      <c r="G298" s="140"/>
      <c r="H298" s="140">
        <f t="shared" si="12"/>
        <v>1</v>
      </c>
      <c r="I298" s="140"/>
      <c r="J298" s="298" t="s">
        <v>4657</v>
      </c>
      <c r="K298" s="145" t="str">
        <f t="shared" si="14"/>
        <v>C2511</v>
      </c>
      <c r="L298" s="277" t="str">
        <f t="shared" si="13"/>
        <v>C25.1.1 - Fabrication de constructions métalliques</v>
      </c>
      <c r="M298" s="145"/>
      <c r="N298" s="145" t="s">
        <v>192</v>
      </c>
      <c r="O298" s="145" t="s">
        <v>426</v>
      </c>
    </row>
    <row r="299" spans="1:15">
      <c r="A299" s="140" t="s">
        <v>4659</v>
      </c>
      <c r="B299" s="145" t="s">
        <v>3672</v>
      </c>
      <c r="C299" s="145"/>
      <c r="D299" s="145" t="s">
        <v>426</v>
      </c>
      <c r="E299" s="140"/>
      <c r="F299" s="140"/>
      <c r="G299" s="140"/>
      <c r="H299" s="140">
        <f t="shared" si="12"/>
        <v>1</v>
      </c>
      <c r="I299" s="140"/>
      <c r="J299" s="298" t="s">
        <v>4658</v>
      </c>
      <c r="K299" s="145" t="str">
        <f t="shared" si="14"/>
        <v>C2512</v>
      </c>
      <c r="L299" s="277" t="str">
        <f t="shared" si="13"/>
        <v>C25.1.2 - Fabrication de menuiseries métalliques</v>
      </c>
      <c r="M299" s="145"/>
      <c r="N299" s="145" t="s">
        <v>192</v>
      </c>
      <c r="O299" s="145" t="s">
        <v>426</v>
      </c>
    </row>
    <row r="300" spans="1:15">
      <c r="A300" s="140" t="s">
        <v>4660</v>
      </c>
      <c r="B300" s="145" t="s">
        <v>3673</v>
      </c>
      <c r="C300" s="145"/>
      <c r="D300" s="145" t="s">
        <v>426</v>
      </c>
      <c r="E300" s="140"/>
      <c r="F300" s="140"/>
      <c r="G300" s="140"/>
      <c r="H300" s="140">
        <f t="shared" si="12"/>
        <v>1</v>
      </c>
      <c r="I300" s="140"/>
      <c r="J300" s="297" t="s">
        <v>4659</v>
      </c>
      <c r="K300" s="145" t="str">
        <f t="shared" si="14"/>
        <v>C252</v>
      </c>
      <c r="L300" s="277" t="str">
        <f t="shared" si="13"/>
        <v>C25.2 - Fabrication de réservoirs citernes et conteneurs métalliques</v>
      </c>
      <c r="M300" s="145" t="s">
        <v>190</v>
      </c>
      <c r="N300" s="145" t="s">
        <v>192</v>
      </c>
      <c r="O300" s="145" t="s">
        <v>426</v>
      </c>
    </row>
    <row r="301" spans="1:15">
      <c r="A301" s="140" t="s">
        <v>4661</v>
      </c>
      <c r="B301" s="145" t="s">
        <v>3674</v>
      </c>
      <c r="C301" s="145"/>
      <c r="D301" s="145" t="s">
        <v>426</v>
      </c>
      <c r="E301" s="140"/>
      <c r="F301" s="140"/>
      <c r="G301" s="140"/>
      <c r="H301" s="140">
        <f t="shared" si="12"/>
        <v>1</v>
      </c>
      <c r="I301" s="140"/>
      <c r="J301" s="298" t="s">
        <v>4660</v>
      </c>
      <c r="K301" s="145" t="str">
        <f t="shared" si="14"/>
        <v>C2521</v>
      </c>
      <c r="L301" s="277" t="str">
        <f t="shared" si="13"/>
        <v>C25.2.1 - Fabrication radiateurs chaudières pour le chauffage central</v>
      </c>
      <c r="M301" s="145"/>
      <c r="N301" s="145" t="s">
        <v>192</v>
      </c>
      <c r="O301" s="145" t="s">
        <v>426</v>
      </c>
    </row>
    <row r="302" spans="1:15">
      <c r="A302" s="140" t="s">
        <v>4662</v>
      </c>
      <c r="B302" s="145" t="s">
        <v>3675</v>
      </c>
      <c r="C302" s="145"/>
      <c r="D302" s="145" t="s">
        <v>426</v>
      </c>
      <c r="E302" s="140"/>
      <c r="F302" s="140"/>
      <c r="G302" s="140"/>
      <c r="H302" s="140">
        <f t="shared" si="12"/>
        <v>1</v>
      </c>
      <c r="I302" s="140"/>
      <c r="J302" s="298" t="s">
        <v>4661</v>
      </c>
      <c r="K302" s="145" t="str">
        <f t="shared" si="14"/>
        <v>C2529</v>
      </c>
      <c r="L302" s="277" t="str">
        <f t="shared" si="13"/>
        <v>C25.2.9 - Fabrication d'autres réservoirs citernes conteneurs métalliques</v>
      </c>
      <c r="M302" s="145"/>
      <c r="N302" s="145" t="s">
        <v>192</v>
      </c>
      <c r="O302" s="145" t="s">
        <v>426</v>
      </c>
    </row>
    <row r="303" spans="1:15">
      <c r="A303" s="140" t="s">
        <v>4663</v>
      </c>
      <c r="B303" s="145" t="s">
        <v>3676</v>
      </c>
      <c r="C303" s="145"/>
      <c r="D303" s="145" t="s">
        <v>426</v>
      </c>
      <c r="E303" s="140"/>
      <c r="F303" s="140"/>
      <c r="G303" s="140"/>
      <c r="H303" s="140">
        <f t="shared" si="12"/>
        <v>1</v>
      </c>
      <c r="I303" s="140"/>
      <c r="J303" s="297" t="s">
        <v>4662</v>
      </c>
      <c r="K303" s="145" t="str">
        <f t="shared" si="14"/>
        <v>C253</v>
      </c>
      <c r="L303" s="277" t="str">
        <f t="shared" si="13"/>
        <v>C25.3 - Chaudronnerie</v>
      </c>
      <c r="M303" s="145" t="s">
        <v>190</v>
      </c>
      <c r="N303" s="145" t="s">
        <v>192</v>
      </c>
      <c r="O303" s="145" t="s">
        <v>426</v>
      </c>
    </row>
    <row r="304" spans="1:15">
      <c r="A304" s="140" t="s">
        <v>4664</v>
      </c>
      <c r="B304" s="145" t="s">
        <v>3677</v>
      </c>
      <c r="C304" s="145"/>
      <c r="D304" s="145" t="s">
        <v>426</v>
      </c>
      <c r="E304" s="140"/>
      <c r="F304" s="140"/>
      <c r="G304" s="140"/>
      <c r="H304" s="140">
        <f t="shared" si="12"/>
        <v>1</v>
      </c>
      <c r="I304" s="140"/>
      <c r="J304" s="298" t="s">
        <v>4663</v>
      </c>
      <c r="K304" s="145" t="str">
        <f t="shared" si="14"/>
        <v>C2530</v>
      </c>
      <c r="L304" s="277" t="str">
        <f t="shared" si="13"/>
        <v>C25.3.0 - Chaudronnerie</v>
      </c>
      <c r="M304" s="145"/>
      <c r="N304" s="145" t="s">
        <v>192</v>
      </c>
      <c r="O304" s="145" t="s">
        <v>426</v>
      </c>
    </row>
    <row r="305" spans="1:15">
      <c r="A305" s="140" t="s">
        <v>4665</v>
      </c>
      <c r="B305" s="145" t="s">
        <v>3678</v>
      </c>
      <c r="C305" s="145"/>
      <c r="D305" s="145" t="s">
        <v>426</v>
      </c>
      <c r="E305" s="140"/>
      <c r="F305" s="140"/>
      <c r="G305" s="140"/>
      <c r="H305" s="140">
        <f t="shared" si="12"/>
        <v>1</v>
      </c>
      <c r="I305" s="140"/>
      <c r="J305" s="297" t="s">
        <v>4664</v>
      </c>
      <c r="K305" s="145" t="str">
        <f t="shared" si="14"/>
        <v>C254</v>
      </c>
      <c r="L305" s="277" t="str">
        <f t="shared" si="13"/>
        <v>C25.4 - Fabrication d'armes et de munitions</v>
      </c>
      <c r="M305" s="145" t="s">
        <v>190</v>
      </c>
      <c r="N305" s="145" t="s">
        <v>192</v>
      </c>
      <c r="O305" s="145" t="s">
        <v>426</v>
      </c>
    </row>
    <row r="306" spans="1:15">
      <c r="A306" s="140" t="s">
        <v>4666</v>
      </c>
      <c r="B306" s="145" t="s">
        <v>3679</v>
      </c>
      <c r="C306" s="145"/>
      <c r="D306" s="145" t="s">
        <v>426</v>
      </c>
      <c r="E306" s="140"/>
      <c r="F306" s="140"/>
      <c r="G306" s="140"/>
      <c r="H306" s="140">
        <f t="shared" si="12"/>
        <v>1</v>
      </c>
      <c r="I306" s="140"/>
      <c r="J306" s="298" t="s">
        <v>4665</v>
      </c>
      <c r="K306" s="145" t="str">
        <f t="shared" si="14"/>
        <v>C2540</v>
      </c>
      <c r="L306" s="277" t="str">
        <f t="shared" si="13"/>
        <v>C25.4.0 - Fabrication d'armes et de munitions</v>
      </c>
      <c r="M306" s="145"/>
      <c r="N306" s="145" t="s">
        <v>192</v>
      </c>
      <c r="O306" s="145" t="s">
        <v>426</v>
      </c>
    </row>
    <row r="307" spans="1:15">
      <c r="A307" s="140" t="s">
        <v>4667</v>
      </c>
      <c r="B307" s="145" t="s">
        <v>3680</v>
      </c>
      <c r="C307" s="145"/>
      <c r="D307" s="145" t="s">
        <v>426</v>
      </c>
      <c r="E307" s="140"/>
      <c r="F307" s="140"/>
      <c r="G307" s="140"/>
      <c r="H307" s="140">
        <f t="shared" si="12"/>
        <v>1</v>
      </c>
      <c r="I307" s="140"/>
      <c r="J307" s="297" t="s">
        <v>4666</v>
      </c>
      <c r="K307" s="145" t="str">
        <f t="shared" si="14"/>
        <v>C255</v>
      </c>
      <c r="L307" s="277" t="str">
        <f t="shared" si="13"/>
        <v>C25.5 - Forge emboutissage estampage; métallurgie des poudres</v>
      </c>
      <c r="M307" s="145" t="s">
        <v>190</v>
      </c>
      <c r="N307" s="145" t="s">
        <v>192</v>
      </c>
      <c r="O307" s="145" t="s">
        <v>426</v>
      </c>
    </row>
    <row r="308" spans="1:15">
      <c r="A308" s="140" t="s">
        <v>4668</v>
      </c>
      <c r="B308" s="145" t="s">
        <v>3681</v>
      </c>
      <c r="C308" s="145"/>
      <c r="D308" s="145" t="s">
        <v>426</v>
      </c>
      <c r="E308" s="140"/>
      <c r="F308" s="140"/>
      <c r="G308" s="140"/>
      <c r="H308" s="140">
        <f t="shared" si="12"/>
        <v>1</v>
      </c>
      <c r="I308" s="140"/>
      <c r="J308" s="298" t="s">
        <v>4667</v>
      </c>
      <c r="K308" s="145" t="str">
        <f t="shared" si="14"/>
        <v>C2550</v>
      </c>
      <c r="L308" s="277" t="str">
        <f t="shared" si="13"/>
        <v>C25.5.0 - Forge emboutissage estampage; métallurgie des poudres</v>
      </c>
      <c r="M308" s="145"/>
      <c r="N308" s="145" t="s">
        <v>192</v>
      </c>
      <c r="O308" s="145" t="s">
        <v>426</v>
      </c>
    </row>
    <row r="309" spans="1:15">
      <c r="A309" s="140" t="s">
        <v>4669</v>
      </c>
      <c r="B309" s="145" t="s">
        <v>3682</v>
      </c>
      <c r="C309" s="145"/>
      <c r="D309" s="145" t="s">
        <v>426</v>
      </c>
      <c r="E309" s="140"/>
      <c r="F309" s="140"/>
      <c r="G309" s="140"/>
      <c r="H309" s="140">
        <f t="shared" si="12"/>
        <v>1</v>
      </c>
      <c r="I309" s="140"/>
      <c r="J309" s="297" t="s">
        <v>4668</v>
      </c>
      <c r="K309" s="145" t="str">
        <f t="shared" si="14"/>
        <v>C256</v>
      </c>
      <c r="L309" s="277" t="str">
        <f t="shared" si="13"/>
        <v>C25.6 - Traitement et revêtement des métaux; usinage</v>
      </c>
      <c r="M309" s="145" t="s">
        <v>190</v>
      </c>
      <c r="N309" s="145" t="s">
        <v>192</v>
      </c>
      <c r="O309" s="145" t="s">
        <v>426</v>
      </c>
    </row>
    <row r="310" spans="1:15">
      <c r="A310" s="140" t="s">
        <v>4670</v>
      </c>
      <c r="B310" s="145" t="s">
        <v>3683</v>
      </c>
      <c r="C310" s="145"/>
      <c r="D310" s="145" t="s">
        <v>426</v>
      </c>
      <c r="E310" s="140"/>
      <c r="F310" s="140"/>
      <c r="G310" s="140"/>
      <c r="H310" s="140">
        <f t="shared" si="12"/>
        <v>1</v>
      </c>
      <c r="I310" s="140"/>
      <c r="J310" s="298" t="s">
        <v>4669</v>
      </c>
      <c r="K310" s="145" t="str">
        <f t="shared" si="14"/>
        <v>C2561</v>
      </c>
      <c r="L310" s="277" t="str">
        <f t="shared" si="13"/>
        <v>C25.6.1 - Traitement et revêtement des métaux</v>
      </c>
      <c r="M310" s="145"/>
      <c r="N310" s="145" t="s">
        <v>192</v>
      </c>
      <c r="O310" s="145" t="s">
        <v>426</v>
      </c>
    </row>
    <row r="311" spans="1:15">
      <c r="A311" s="140" t="s">
        <v>4671</v>
      </c>
      <c r="B311" s="145" t="s">
        <v>3684</v>
      </c>
      <c r="C311" s="145"/>
      <c r="D311" s="145" t="s">
        <v>426</v>
      </c>
      <c r="E311" s="140"/>
      <c r="F311" s="140"/>
      <c r="G311" s="140"/>
      <c r="H311" s="140">
        <f t="shared" si="12"/>
        <v>1</v>
      </c>
      <c r="I311" s="140"/>
      <c r="J311" s="298" t="s">
        <v>4670</v>
      </c>
      <c r="K311" s="145" t="str">
        <f t="shared" si="14"/>
        <v>C2562</v>
      </c>
      <c r="L311" s="277" t="str">
        <f t="shared" si="13"/>
        <v>C25.6.2 - Usinage</v>
      </c>
      <c r="M311" s="145"/>
      <c r="N311" s="145" t="s">
        <v>192</v>
      </c>
      <c r="O311" s="145" t="s">
        <v>426</v>
      </c>
    </row>
    <row r="312" spans="1:15">
      <c r="A312" s="140" t="s">
        <v>4672</v>
      </c>
      <c r="B312" s="145" t="s">
        <v>3685</v>
      </c>
      <c r="C312" s="145"/>
      <c r="D312" s="145" t="s">
        <v>426</v>
      </c>
      <c r="E312" s="140"/>
      <c r="F312" s="140"/>
      <c r="G312" s="140"/>
      <c r="H312" s="140">
        <f t="shared" si="12"/>
        <v>1</v>
      </c>
      <c r="I312" s="140"/>
      <c r="J312" s="297" t="s">
        <v>4671</v>
      </c>
      <c r="K312" s="145" t="str">
        <f t="shared" si="14"/>
        <v>C257</v>
      </c>
      <c r="L312" s="277" t="str">
        <f t="shared" si="13"/>
        <v>C25.7 - Fabrication de coutellerie d'outillage et de quincaillerie</v>
      </c>
      <c r="M312" s="145" t="s">
        <v>190</v>
      </c>
      <c r="N312" s="145" t="s">
        <v>192</v>
      </c>
      <c r="O312" s="145" t="s">
        <v>426</v>
      </c>
    </row>
    <row r="313" spans="1:15">
      <c r="A313" s="140" t="s">
        <v>4673</v>
      </c>
      <c r="B313" s="145" t="s">
        <v>3686</v>
      </c>
      <c r="C313" s="145"/>
      <c r="D313" s="145" t="s">
        <v>426</v>
      </c>
      <c r="E313" s="140"/>
      <c r="F313" s="140"/>
      <c r="G313" s="140"/>
      <c r="H313" s="140">
        <f t="shared" si="12"/>
        <v>1</v>
      </c>
      <c r="I313" s="140"/>
      <c r="J313" s="298" t="s">
        <v>4672</v>
      </c>
      <c r="K313" s="145" t="str">
        <f t="shared" si="14"/>
        <v>C2571</v>
      </c>
      <c r="L313" s="277" t="str">
        <f t="shared" si="13"/>
        <v>C25.7.1 - Fabrication de coutellerie</v>
      </c>
      <c r="M313" s="145"/>
      <c r="N313" s="145" t="s">
        <v>192</v>
      </c>
      <c r="O313" s="145" t="s">
        <v>426</v>
      </c>
    </row>
    <row r="314" spans="1:15">
      <c r="A314" s="140" t="s">
        <v>4674</v>
      </c>
      <c r="B314" s="145" t="s">
        <v>3687</v>
      </c>
      <c r="C314" s="145"/>
      <c r="D314" s="145" t="s">
        <v>426</v>
      </c>
      <c r="E314" s="140"/>
      <c r="F314" s="140"/>
      <c r="G314" s="140"/>
      <c r="H314" s="140">
        <f t="shared" si="12"/>
        <v>1</v>
      </c>
      <c r="I314" s="140"/>
      <c r="J314" s="298" t="s">
        <v>4673</v>
      </c>
      <c r="K314" s="145" t="str">
        <f t="shared" si="14"/>
        <v>C2572</v>
      </c>
      <c r="L314" s="277" t="str">
        <f t="shared" si="13"/>
        <v>C25.7.2 - Fabrication de serrures et de ferrures</v>
      </c>
      <c r="M314" s="145"/>
      <c r="N314" s="145" t="s">
        <v>192</v>
      </c>
      <c r="O314" s="145" t="s">
        <v>426</v>
      </c>
    </row>
    <row r="315" spans="1:15">
      <c r="A315" s="140" t="s">
        <v>4675</v>
      </c>
      <c r="B315" s="145" t="s">
        <v>3688</v>
      </c>
      <c r="C315" s="145"/>
      <c r="D315" s="145" t="s">
        <v>426</v>
      </c>
      <c r="E315" s="140"/>
      <c r="F315" s="140"/>
      <c r="G315" s="140"/>
      <c r="H315" s="140">
        <f t="shared" si="12"/>
        <v>1</v>
      </c>
      <c r="I315" s="140"/>
      <c r="J315" s="298" t="s">
        <v>4674</v>
      </c>
      <c r="K315" s="145" t="str">
        <f t="shared" si="14"/>
        <v>C2573</v>
      </c>
      <c r="L315" s="277" t="str">
        <f t="shared" si="13"/>
        <v>C25.7.3 - Fabrication d'outillage</v>
      </c>
      <c r="M315" s="145"/>
      <c r="N315" s="145" t="s">
        <v>192</v>
      </c>
      <c r="O315" s="145" t="s">
        <v>426</v>
      </c>
    </row>
    <row r="316" spans="1:15">
      <c r="A316" s="140" t="s">
        <v>4676</v>
      </c>
      <c r="B316" s="145" t="s">
        <v>3689</v>
      </c>
      <c r="C316" s="145"/>
      <c r="D316" s="145" t="s">
        <v>426</v>
      </c>
      <c r="E316" s="140"/>
      <c r="F316" s="140"/>
      <c r="G316" s="140"/>
      <c r="H316" s="140">
        <f t="shared" si="12"/>
        <v>1</v>
      </c>
      <c r="I316" s="140"/>
      <c r="J316" s="297" t="s">
        <v>4675</v>
      </c>
      <c r="K316" s="145" t="str">
        <f t="shared" si="14"/>
        <v>C259</v>
      </c>
      <c r="L316" s="277" t="str">
        <f t="shared" si="13"/>
        <v>C25.9 - Fabrication d'autres ouvrages en métaux</v>
      </c>
      <c r="M316" s="145" t="s">
        <v>190</v>
      </c>
      <c r="N316" s="145" t="s">
        <v>192</v>
      </c>
      <c r="O316" s="145" t="s">
        <v>426</v>
      </c>
    </row>
    <row r="317" spans="1:15">
      <c r="A317" s="140" t="s">
        <v>4677</v>
      </c>
      <c r="B317" s="145" t="s">
        <v>3690</v>
      </c>
      <c r="C317" s="145"/>
      <c r="D317" s="145" t="s">
        <v>426</v>
      </c>
      <c r="E317" s="140"/>
      <c r="F317" s="140"/>
      <c r="G317" s="140"/>
      <c r="H317" s="140">
        <f t="shared" si="12"/>
        <v>1</v>
      </c>
      <c r="I317" s="140"/>
      <c r="J317" s="298" t="s">
        <v>4676</v>
      </c>
      <c r="K317" s="145" t="str">
        <f t="shared" si="14"/>
        <v>C2591</v>
      </c>
      <c r="L317" s="277" t="str">
        <f t="shared" si="13"/>
        <v>C25.9.1 - Fabrication de fûts et emballages métalliques similaires</v>
      </c>
      <c r="M317" s="145"/>
      <c r="N317" s="145" t="s">
        <v>192</v>
      </c>
      <c r="O317" s="145" t="s">
        <v>426</v>
      </c>
    </row>
    <row r="318" spans="1:15">
      <c r="A318" s="140" t="s">
        <v>4678</v>
      </c>
      <c r="B318" s="145" t="s">
        <v>3691</v>
      </c>
      <c r="C318" s="145"/>
      <c r="D318" s="145" t="s">
        <v>426</v>
      </c>
      <c r="E318" s="140"/>
      <c r="F318" s="140"/>
      <c r="G318" s="140"/>
      <c r="H318" s="140">
        <f t="shared" si="12"/>
        <v>1</v>
      </c>
      <c r="I318" s="140"/>
      <c r="J318" s="298" t="s">
        <v>4677</v>
      </c>
      <c r="K318" s="145" t="str">
        <f t="shared" si="14"/>
        <v>C2592</v>
      </c>
      <c r="L318" s="277" t="str">
        <f t="shared" si="13"/>
        <v>C25.9.2 - Fabrication d'emballages métalliques légers</v>
      </c>
      <c r="M318" s="145"/>
      <c r="N318" s="145" t="s">
        <v>192</v>
      </c>
      <c r="O318" s="145" t="s">
        <v>426</v>
      </c>
    </row>
    <row r="319" spans="1:15">
      <c r="A319" s="140" t="s">
        <v>4679</v>
      </c>
      <c r="B319" s="145" t="s">
        <v>3692</v>
      </c>
      <c r="C319" s="145"/>
      <c r="D319" s="145" t="s">
        <v>426</v>
      </c>
      <c r="E319" s="140"/>
      <c r="F319" s="140"/>
      <c r="G319" s="140"/>
      <c r="H319" s="140">
        <f t="shared" si="12"/>
        <v>1</v>
      </c>
      <c r="I319" s="140"/>
      <c r="J319" s="298" t="s">
        <v>4678</v>
      </c>
      <c r="K319" s="145" t="str">
        <f t="shared" si="14"/>
        <v>C2593</v>
      </c>
      <c r="L319" s="277" t="str">
        <f t="shared" si="13"/>
        <v>C25.9.3 - Fabrication d'articles en fils métalliques chaînes ressorts</v>
      </c>
      <c r="M319" s="145"/>
      <c r="N319" s="145" t="s">
        <v>192</v>
      </c>
      <c r="O319" s="145" t="s">
        <v>426</v>
      </c>
    </row>
    <row r="320" spans="1:15">
      <c r="A320" s="140" t="s">
        <v>4680</v>
      </c>
      <c r="B320" s="145" t="s">
        <v>3693</v>
      </c>
      <c r="C320" s="145"/>
      <c r="D320" s="145" t="s">
        <v>426</v>
      </c>
      <c r="E320" s="140"/>
      <c r="F320" s="140"/>
      <c r="G320" s="140"/>
      <c r="H320" s="140">
        <f t="shared" si="12"/>
        <v>1</v>
      </c>
      <c r="I320" s="140"/>
      <c r="J320" s="298" t="s">
        <v>4679</v>
      </c>
      <c r="K320" s="145" t="str">
        <f t="shared" si="14"/>
        <v>C2594</v>
      </c>
      <c r="L320" s="277" t="str">
        <f t="shared" si="13"/>
        <v>C25.9.4 - Visserie et boulonnerie</v>
      </c>
      <c r="M320" s="145"/>
      <c r="N320" s="145" t="s">
        <v>192</v>
      </c>
      <c r="O320" s="145" t="s">
        <v>426</v>
      </c>
    </row>
    <row r="321" spans="1:15">
      <c r="A321" s="140" t="s">
        <v>4681</v>
      </c>
      <c r="B321" s="145" t="s">
        <v>3694</v>
      </c>
      <c r="C321" s="145"/>
      <c r="D321" s="145" t="s">
        <v>426</v>
      </c>
      <c r="E321" s="140"/>
      <c r="F321" s="140"/>
      <c r="G321" s="140"/>
      <c r="H321" s="140">
        <f t="shared" si="12"/>
        <v>1</v>
      </c>
      <c r="I321" s="140"/>
      <c r="J321" s="298" t="s">
        <v>4680</v>
      </c>
      <c r="K321" s="145" t="str">
        <f t="shared" si="14"/>
        <v>C2599</v>
      </c>
      <c r="L321" s="277" t="str">
        <f t="shared" si="13"/>
        <v>C25.9.9 - Fabrication d'ouvrages divers en métaux</v>
      </c>
      <c r="M321" s="145"/>
      <c r="N321" s="145" t="s">
        <v>192</v>
      </c>
      <c r="O321" s="145" t="s">
        <v>426</v>
      </c>
    </row>
    <row r="322" spans="1:15">
      <c r="A322" s="140" t="s">
        <v>4682</v>
      </c>
      <c r="B322" s="145" t="s">
        <v>3695</v>
      </c>
      <c r="C322" s="145"/>
      <c r="D322" s="145" t="s">
        <v>426</v>
      </c>
      <c r="E322" s="140"/>
      <c r="F322" s="140"/>
      <c r="G322" s="140"/>
      <c r="H322" s="140">
        <f t="shared" si="12"/>
        <v>1</v>
      </c>
      <c r="I322" s="140"/>
      <c r="J322" s="296" t="s">
        <v>4681</v>
      </c>
      <c r="K322" s="145" t="str">
        <f t="shared" si="14"/>
        <v>C26</v>
      </c>
      <c r="L322" s="277" t="str">
        <f t="shared" si="13"/>
        <v>C26 - Fabrication de produits informatiques électroniques et optiques</v>
      </c>
      <c r="M322" s="145" t="s">
        <v>190</v>
      </c>
      <c r="N322" s="145" t="s">
        <v>192</v>
      </c>
      <c r="O322" s="145" t="s">
        <v>426</v>
      </c>
    </row>
    <row r="323" spans="1:15">
      <c r="A323" s="140" t="s">
        <v>4683</v>
      </c>
      <c r="B323" s="145" t="s">
        <v>3696</v>
      </c>
      <c r="C323" s="145"/>
      <c r="D323" s="145" t="s">
        <v>426</v>
      </c>
      <c r="E323" s="140"/>
      <c r="F323" s="140"/>
      <c r="G323" s="140"/>
      <c r="H323" s="140">
        <f t="shared" ref="H323:H386" si="15">COUNTIF($J$2:$J$1000,A323)</f>
        <v>1</v>
      </c>
      <c r="I323" s="140"/>
      <c r="J323" s="297" t="s">
        <v>4682</v>
      </c>
      <c r="K323" s="145" t="str">
        <f t="shared" si="14"/>
        <v>C261</v>
      </c>
      <c r="L323" s="277" t="str">
        <f t="shared" si="13"/>
        <v>C26.1 - Fabrication de composants et cartes électroniques</v>
      </c>
      <c r="M323" s="145" t="s">
        <v>190</v>
      </c>
      <c r="N323" s="145" t="s">
        <v>192</v>
      </c>
      <c r="O323" s="145" t="s">
        <v>426</v>
      </c>
    </row>
    <row r="324" spans="1:15">
      <c r="A324" s="140" t="s">
        <v>4684</v>
      </c>
      <c r="B324" s="145" t="s">
        <v>3697</v>
      </c>
      <c r="C324" s="145"/>
      <c r="D324" s="145" t="s">
        <v>426</v>
      </c>
      <c r="E324" s="140"/>
      <c r="F324" s="140"/>
      <c r="G324" s="140"/>
      <c r="H324" s="140">
        <f t="shared" si="15"/>
        <v>1</v>
      </c>
      <c r="I324" s="140"/>
      <c r="J324" s="298" t="s">
        <v>4683</v>
      </c>
      <c r="K324" s="145" t="str">
        <f t="shared" si="14"/>
        <v>C2611</v>
      </c>
      <c r="L324" s="277" t="str">
        <f t="shared" ref="L324:L387" si="16">J324</f>
        <v>C26.1.1 - Fabrication de composants électroniques</v>
      </c>
      <c r="M324" s="145"/>
      <c r="N324" s="145" t="s">
        <v>192</v>
      </c>
      <c r="O324" s="145" t="s">
        <v>426</v>
      </c>
    </row>
    <row r="325" spans="1:15">
      <c r="A325" s="140" t="s">
        <v>4685</v>
      </c>
      <c r="B325" s="145" t="s">
        <v>3698</v>
      </c>
      <c r="C325" s="145"/>
      <c r="D325" s="145" t="s">
        <v>426</v>
      </c>
      <c r="E325" s="140"/>
      <c r="F325" s="140"/>
      <c r="G325" s="140"/>
      <c r="H325" s="140">
        <f t="shared" si="15"/>
        <v>1</v>
      </c>
      <c r="I325" s="140"/>
      <c r="J325" s="298" t="s">
        <v>4684</v>
      </c>
      <c r="K325" s="145" t="str">
        <f t="shared" si="14"/>
        <v>C2612</v>
      </c>
      <c r="L325" s="277" t="str">
        <f t="shared" si="16"/>
        <v>C26.1.2 - Fabrication de cartes électroniques assemblées</v>
      </c>
      <c r="M325" s="145"/>
      <c r="N325" s="145" t="s">
        <v>192</v>
      </c>
      <c r="O325" s="145" t="s">
        <v>426</v>
      </c>
    </row>
    <row r="326" spans="1:15">
      <c r="A326" s="140" t="s">
        <v>4686</v>
      </c>
      <c r="B326" s="145" t="s">
        <v>3699</v>
      </c>
      <c r="C326" s="145"/>
      <c r="D326" s="145" t="s">
        <v>426</v>
      </c>
      <c r="E326" s="140"/>
      <c r="F326" s="140"/>
      <c r="G326" s="140"/>
      <c r="H326" s="140">
        <f t="shared" si="15"/>
        <v>1</v>
      </c>
      <c r="I326" s="140"/>
      <c r="J326" s="297" t="s">
        <v>4685</v>
      </c>
      <c r="K326" s="145" t="str">
        <f t="shared" ref="K326:K389" si="17">VLOOKUP(J326,$A$2:$B$1100,2,0)</f>
        <v>C262</v>
      </c>
      <c r="L326" s="277" t="str">
        <f t="shared" si="16"/>
        <v>C26.2 - Fabrication d'ordinateurs et d'équipements périphériques</v>
      </c>
      <c r="M326" s="145" t="s">
        <v>190</v>
      </c>
      <c r="N326" s="145" t="s">
        <v>192</v>
      </c>
      <c r="O326" s="145" t="s">
        <v>426</v>
      </c>
    </row>
    <row r="327" spans="1:15">
      <c r="A327" s="140" t="s">
        <v>4687</v>
      </c>
      <c r="B327" s="145" t="s">
        <v>3700</v>
      </c>
      <c r="C327" s="145"/>
      <c r="D327" s="145" t="s">
        <v>426</v>
      </c>
      <c r="E327" s="140"/>
      <c r="F327" s="140"/>
      <c r="G327" s="140"/>
      <c r="H327" s="140">
        <f t="shared" si="15"/>
        <v>1</v>
      </c>
      <c r="I327" s="140"/>
      <c r="J327" s="298" t="s">
        <v>4686</v>
      </c>
      <c r="K327" s="145" t="str">
        <f t="shared" si="17"/>
        <v>C2620</v>
      </c>
      <c r="L327" s="277" t="str">
        <f t="shared" si="16"/>
        <v>C26.2.0 - Fabrication d'ordinateurs et d'équipements périphériques</v>
      </c>
      <c r="M327" s="145"/>
      <c r="N327" s="145" t="s">
        <v>192</v>
      </c>
      <c r="O327" s="145" t="s">
        <v>426</v>
      </c>
    </row>
    <row r="328" spans="1:15">
      <c r="A328" s="140" t="s">
        <v>4688</v>
      </c>
      <c r="B328" s="145" t="s">
        <v>3701</v>
      </c>
      <c r="C328" s="145"/>
      <c r="D328" s="145" t="s">
        <v>426</v>
      </c>
      <c r="E328" s="140"/>
      <c r="F328" s="140"/>
      <c r="G328" s="140"/>
      <c r="H328" s="140">
        <f t="shared" si="15"/>
        <v>1</v>
      </c>
      <c r="I328" s="140"/>
      <c r="J328" s="297" t="s">
        <v>4687</v>
      </c>
      <c r="K328" s="145" t="str">
        <f t="shared" si="17"/>
        <v>C263</v>
      </c>
      <c r="L328" s="277" t="str">
        <f t="shared" si="16"/>
        <v>C26.3 - Fabrication d'équipements de communication</v>
      </c>
      <c r="M328" s="145" t="s">
        <v>190</v>
      </c>
      <c r="N328" s="145" t="s">
        <v>192</v>
      </c>
      <c r="O328" s="145" t="s">
        <v>426</v>
      </c>
    </row>
    <row r="329" spans="1:15">
      <c r="A329" s="140" t="s">
        <v>4689</v>
      </c>
      <c r="B329" s="145" t="s">
        <v>3702</v>
      </c>
      <c r="C329" s="145"/>
      <c r="D329" s="145" t="s">
        <v>426</v>
      </c>
      <c r="E329" s="140"/>
      <c r="F329" s="140"/>
      <c r="G329" s="140"/>
      <c r="H329" s="140">
        <f t="shared" si="15"/>
        <v>1</v>
      </c>
      <c r="I329" s="140"/>
      <c r="J329" s="298" t="s">
        <v>4688</v>
      </c>
      <c r="K329" s="145" t="str">
        <f t="shared" si="17"/>
        <v>C2630</v>
      </c>
      <c r="L329" s="277" t="str">
        <f t="shared" si="16"/>
        <v>C26.3.0 - Fabrication d'équipements de communication</v>
      </c>
      <c r="M329" s="145"/>
      <c r="N329" s="145" t="s">
        <v>192</v>
      </c>
      <c r="O329" s="145" t="s">
        <v>426</v>
      </c>
    </row>
    <row r="330" spans="1:15">
      <c r="A330" s="140" t="s">
        <v>4690</v>
      </c>
      <c r="B330" s="145" t="s">
        <v>3703</v>
      </c>
      <c r="C330" s="145"/>
      <c r="D330" s="145" t="s">
        <v>426</v>
      </c>
      <c r="E330" s="140"/>
      <c r="F330" s="140"/>
      <c r="G330" s="140"/>
      <c r="H330" s="140">
        <f t="shared" si="15"/>
        <v>1</v>
      </c>
      <c r="I330" s="140"/>
      <c r="J330" s="297" t="s">
        <v>4689</v>
      </c>
      <c r="K330" s="145" t="str">
        <f t="shared" si="17"/>
        <v>C264</v>
      </c>
      <c r="L330" s="277" t="str">
        <f t="shared" si="16"/>
        <v>C26.4 - Fabrication de produits électroniques grand public</v>
      </c>
      <c r="M330" s="145" t="s">
        <v>190</v>
      </c>
      <c r="N330" s="145" t="s">
        <v>192</v>
      </c>
      <c r="O330" s="145" t="s">
        <v>426</v>
      </c>
    </row>
    <row r="331" spans="1:15">
      <c r="A331" s="140" t="s">
        <v>5326</v>
      </c>
      <c r="B331" s="145" t="s">
        <v>3704</v>
      </c>
      <c r="C331" s="145"/>
      <c r="D331" s="145" t="s">
        <v>426</v>
      </c>
      <c r="E331" s="140"/>
      <c r="F331" s="140"/>
      <c r="G331" s="140"/>
      <c r="H331" s="140">
        <f t="shared" si="15"/>
        <v>1</v>
      </c>
      <c r="I331" s="140"/>
      <c r="J331" s="298" t="s">
        <v>4690</v>
      </c>
      <c r="K331" s="145" t="str">
        <f t="shared" si="17"/>
        <v>C2640</v>
      </c>
      <c r="L331" s="277" t="str">
        <f t="shared" si="16"/>
        <v>C26.4.0 - Fabrication de produits électroniques grand public</v>
      </c>
      <c r="M331" s="145"/>
      <c r="N331" s="145" t="s">
        <v>192</v>
      </c>
      <c r="O331" s="145" t="s">
        <v>426</v>
      </c>
    </row>
    <row r="332" spans="1:15">
      <c r="A332" s="140" t="s">
        <v>4691</v>
      </c>
      <c r="B332" s="145" t="s">
        <v>3705</v>
      </c>
      <c r="C332" s="145"/>
      <c r="D332" s="145" t="s">
        <v>426</v>
      </c>
      <c r="E332" s="140"/>
      <c r="F332" s="140"/>
      <c r="G332" s="140"/>
      <c r="H332" s="140">
        <f t="shared" si="15"/>
        <v>1</v>
      </c>
      <c r="I332" s="140"/>
      <c r="J332" s="297" t="s">
        <v>5326</v>
      </c>
      <c r="K332" s="145" t="str">
        <f t="shared" si="17"/>
        <v>C265</v>
      </c>
      <c r="L332" s="277" t="str">
        <f t="shared" si="16"/>
        <v>C26.5 - Fabrication d'instruments et d'appareils de mesure; horlogerie</v>
      </c>
      <c r="M332" s="145" t="s">
        <v>190</v>
      </c>
      <c r="N332" s="145" t="s">
        <v>192</v>
      </c>
      <c r="O332" s="145" t="s">
        <v>426</v>
      </c>
    </row>
    <row r="333" spans="1:15">
      <c r="A333" s="140" t="s">
        <v>4692</v>
      </c>
      <c r="B333" s="145" t="s">
        <v>3706</v>
      </c>
      <c r="C333" s="145"/>
      <c r="D333" s="145" t="s">
        <v>426</v>
      </c>
      <c r="E333" s="140"/>
      <c r="F333" s="140"/>
      <c r="G333" s="140"/>
      <c r="H333" s="140">
        <f t="shared" si="15"/>
        <v>1</v>
      </c>
      <c r="I333" s="140"/>
      <c r="J333" s="298" t="s">
        <v>4691</v>
      </c>
      <c r="K333" s="145" t="str">
        <f t="shared" si="17"/>
        <v>C2651</v>
      </c>
      <c r="L333" s="277" t="str">
        <f t="shared" si="16"/>
        <v>C26.5.1 - Fabrication d'instruments d'appareils mesure d'essai navigation</v>
      </c>
      <c r="M333" s="145"/>
      <c r="N333" s="145" t="s">
        <v>192</v>
      </c>
      <c r="O333" s="145" t="s">
        <v>426</v>
      </c>
    </row>
    <row r="334" spans="1:15">
      <c r="A334" s="140" t="s">
        <v>5327</v>
      </c>
      <c r="B334" s="145" t="s">
        <v>3707</v>
      </c>
      <c r="C334" s="145"/>
      <c r="D334" s="145" t="s">
        <v>426</v>
      </c>
      <c r="E334" s="140"/>
      <c r="F334" s="140"/>
      <c r="G334" s="140"/>
      <c r="H334" s="140">
        <f t="shared" si="15"/>
        <v>1</v>
      </c>
      <c r="I334" s="140"/>
      <c r="J334" s="298" t="s">
        <v>4692</v>
      </c>
      <c r="K334" s="145" t="str">
        <f t="shared" si="17"/>
        <v>C2652</v>
      </c>
      <c r="L334" s="277" t="str">
        <f t="shared" si="16"/>
        <v>C26.5.2 - Horlogerie</v>
      </c>
      <c r="M334" s="145"/>
      <c r="N334" s="145" t="s">
        <v>192</v>
      </c>
      <c r="O334" s="145" t="s">
        <v>426</v>
      </c>
    </row>
    <row r="335" spans="1:15">
      <c r="A335" s="140" t="s">
        <v>5328</v>
      </c>
      <c r="B335" s="145" t="s">
        <v>3708</v>
      </c>
      <c r="C335" s="145"/>
      <c r="D335" s="145" t="s">
        <v>426</v>
      </c>
      <c r="E335" s="140"/>
      <c r="F335" s="140"/>
      <c r="G335" s="140"/>
      <c r="H335" s="140">
        <f t="shared" si="15"/>
        <v>1</v>
      </c>
      <c r="I335" s="140"/>
      <c r="J335" s="297" t="s">
        <v>5327</v>
      </c>
      <c r="K335" s="145" t="str">
        <f t="shared" si="17"/>
        <v>C266</v>
      </c>
      <c r="L335" s="277" t="str">
        <f t="shared" si="16"/>
        <v>C26.6 - Fabrication équipement irradiation médicale électroméd électrothérapeut</v>
      </c>
      <c r="M335" s="145" t="s">
        <v>190</v>
      </c>
      <c r="N335" s="145" t="s">
        <v>192</v>
      </c>
      <c r="O335" s="145" t="s">
        <v>426</v>
      </c>
    </row>
    <row r="336" spans="1:15">
      <c r="A336" s="140" t="s">
        <v>4693</v>
      </c>
      <c r="B336" s="145" t="s">
        <v>3709</v>
      </c>
      <c r="C336" s="145"/>
      <c r="D336" s="145" t="s">
        <v>426</v>
      </c>
      <c r="E336" s="140"/>
      <c r="F336" s="140"/>
      <c r="G336" s="140"/>
      <c r="H336" s="140">
        <f t="shared" si="15"/>
        <v>1</v>
      </c>
      <c r="I336" s="140"/>
      <c r="J336" s="298" t="s">
        <v>5328</v>
      </c>
      <c r="K336" s="145" t="str">
        <f t="shared" si="17"/>
        <v>C2660</v>
      </c>
      <c r="L336" s="277" t="str">
        <f t="shared" si="16"/>
        <v>C26.6.0 - Fabrication équipement irradiation médicale électroméd électrothérapeut</v>
      </c>
      <c r="M336" s="145"/>
      <c r="N336" s="145" t="s">
        <v>192</v>
      </c>
      <c r="O336" s="145" t="s">
        <v>426</v>
      </c>
    </row>
    <row r="337" spans="1:15">
      <c r="A337" s="140" t="s">
        <v>4694</v>
      </c>
      <c r="B337" s="145" t="s">
        <v>3710</v>
      </c>
      <c r="C337" s="145"/>
      <c r="D337" s="145" t="s">
        <v>426</v>
      </c>
      <c r="E337" s="140"/>
      <c r="F337" s="140"/>
      <c r="G337" s="140"/>
      <c r="H337" s="140">
        <f t="shared" si="15"/>
        <v>1</v>
      </c>
      <c r="I337" s="140"/>
      <c r="J337" s="297" t="s">
        <v>4693</v>
      </c>
      <c r="K337" s="145" t="str">
        <f t="shared" si="17"/>
        <v>C267</v>
      </c>
      <c r="L337" s="277" t="str">
        <f t="shared" si="16"/>
        <v>C26.7 - Fabrication de matériels optique et photographique</v>
      </c>
      <c r="M337" s="145" t="s">
        <v>190</v>
      </c>
      <c r="N337" s="145" t="s">
        <v>192</v>
      </c>
      <c r="O337" s="145" t="s">
        <v>426</v>
      </c>
    </row>
    <row r="338" spans="1:15">
      <c r="A338" s="140" t="s">
        <v>4695</v>
      </c>
      <c r="B338" s="145" t="s">
        <v>3711</v>
      </c>
      <c r="C338" s="145"/>
      <c r="D338" s="145" t="s">
        <v>426</v>
      </c>
      <c r="E338" s="140"/>
      <c r="F338" s="140"/>
      <c r="G338" s="140"/>
      <c r="H338" s="140">
        <f t="shared" si="15"/>
        <v>1</v>
      </c>
      <c r="I338" s="140"/>
      <c r="J338" s="298" t="s">
        <v>4694</v>
      </c>
      <c r="K338" s="145" t="str">
        <f t="shared" si="17"/>
        <v>C2670</v>
      </c>
      <c r="L338" s="277" t="str">
        <f t="shared" si="16"/>
        <v>C26.7.0 - Fabrication de matériels optique et photographique</v>
      </c>
      <c r="M338" s="145"/>
      <c r="N338" s="145" t="s">
        <v>192</v>
      </c>
      <c r="O338" s="145" t="s">
        <v>426</v>
      </c>
    </row>
    <row r="339" spans="1:15">
      <c r="A339" s="140" t="s">
        <v>4696</v>
      </c>
      <c r="B339" s="145" t="s">
        <v>3712</v>
      </c>
      <c r="C339" s="145"/>
      <c r="D339" s="145" t="s">
        <v>426</v>
      </c>
      <c r="E339" s="140"/>
      <c r="F339" s="140"/>
      <c r="G339" s="140"/>
      <c r="H339" s="140">
        <f t="shared" si="15"/>
        <v>1</v>
      </c>
      <c r="I339" s="140"/>
      <c r="J339" s="297" t="s">
        <v>4695</v>
      </c>
      <c r="K339" s="145" t="str">
        <f t="shared" si="17"/>
        <v>C268</v>
      </c>
      <c r="L339" s="277" t="str">
        <f t="shared" si="16"/>
        <v>C26.8 - Fabrication de supports magnétiques et optiques</v>
      </c>
      <c r="M339" s="145" t="s">
        <v>190</v>
      </c>
      <c r="N339" s="145" t="s">
        <v>192</v>
      </c>
      <c r="O339" s="145" t="s">
        <v>426</v>
      </c>
    </row>
    <row r="340" spans="1:15">
      <c r="A340" s="140" t="s">
        <v>4697</v>
      </c>
      <c r="B340" s="145" t="s">
        <v>3713</v>
      </c>
      <c r="C340" s="145"/>
      <c r="D340" s="145" t="s">
        <v>426</v>
      </c>
      <c r="E340" s="140"/>
      <c r="F340" s="140"/>
      <c r="G340" s="140"/>
      <c r="H340" s="140">
        <f t="shared" si="15"/>
        <v>1</v>
      </c>
      <c r="I340" s="140"/>
      <c r="J340" s="298" t="s">
        <v>4696</v>
      </c>
      <c r="K340" s="145" t="str">
        <f t="shared" si="17"/>
        <v>C2680</v>
      </c>
      <c r="L340" s="277" t="str">
        <f t="shared" si="16"/>
        <v>C26.8.0 - Fabrication de supports magnétiques et optiques</v>
      </c>
      <c r="M340" s="145"/>
      <c r="N340" s="145" t="s">
        <v>192</v>
      </c>
      <c r="O340" s="145" t="s">
        <v>426</v>
      </c>
    </row>
    <row r="341" spans="1:15">
      <c r="A341" s="140" t="s">
        <v>5329</v>
      </c>
      <c r="B341" s="145" t="s">
        <v>3714</v>
      </c>
      <c r="C341" s="145"/>
      <c r="D341" s="145" t="s">
        <v>426</v>
      </c>
      <c r="E341" s="140"/>
      <c r="F341" s="140"/>
      <c r="G341" s="140"/>
      <c r="H341" s="140">
        <f t="shared" si="15"/>
        <v>1</v>
      </c>
      <c r="I341" s="140"/>
      <c r="J341" s="296" t="s">
        <v>4697</v>
      </c>
      <c r="K341" s="145" t="str">
        <f t="shared" si="17"/>
        <v>C27</v>
      </c>
      <c r="L341" s="277" t="str">
        <f t="shared" si="16"/>
        <v>C27 - Fabrication d'équipements électriques</v>
      </c>
      <c r="M341" s="145" t="s">
        <v>190</v>
      </c>
      <c r="N341" s="145" t="s">
        <v>192</v>
      </c>
      <c r="O341" s="145" t="s">
        <v>426</v>
      </c>
    </row>
    <row r="342" spans="1:15">
      <c r="A342" s="140" t="s">
        <v>4698</v>
      </c>
      <c r="B342" s="145" t="s">
        <v>3715</v>
      </c>
      <c r="C342" s="145"/>
      <c r="D342" s="145" t="s">
        <v>426</v>
      </c>
      <c r="E342" s="140"/>
      <c r="F342" s="140"/>
      <c r="G342" s="140"/>
      <c r="H342" s="140">
        <f t="shared" si="15"/>
        <v>1</v>
      </c>
      <c r="I342" s="140"/>
      <c r="J342" s="297" t="s">
        <v>5329</v>
      </c>
      <c r="K342" s="145" t="str">
        <f t="shared" si="17"/>
        <v>C271</v>
      </c>
      <c r="L342" s="277" t="str">
        <f t="shared" si="16"/>
        <v>C27.1 - Fabrication moteurs génératrices transformateurs électriques</v>
      </c>
      <c r="M342" s="145" t="s">
        <v>190</v>
      </c>
      <c r="N342" s="145" t="s">
        <v>192</v>
      </c>
      <c r="O342" s="145" t="s">
        <v>426</v>
      </c>
    </row>
    <row r="343" spans="1:15">
      <c r="A343" s="140" t="s">
        <v>4699</v>
      </c>
      <c r="B343" s="145" t="s">
        <v>3716</v>
      </c>
      <c r="C343" s="145"/>
      <c r="D343" s="145" t="s">
        <v>426</v>
      </c>
      <c r="E343" s="140"/>
      <c r="F343" s="140"/>
      <c r="G343" s="140"/>
      <c r="H343" s="140">
        <f t="shared" si="15"/>
        <v>1</v>
      </c>
      <c r="I343" s="140"/>
      <c r="J343" s="298" t="s">
        <v>4698</v>
      </c>
      <c r="K343" s="145" t="str">
        <f t="shared" si="17"/>
        <v>C2711</v>
      </c>
      <c r="L343" s="277" t="str">
        <f t="shared" si="16"/>
        <v>C27.1.1 - Fabrication moteurs génératrices transformateurs électriques</v>
      </c>
      <c r="M343" s="145"/>
      <c r="N343" s="145" t="s">
        <v>192</v>
      </c>
      <c r="O343" s="145" t="s">
        <v>426</v>
      </c>
    </row>
    <row r="344" spans="1:15">
      <c r="A344" s="140" t="s">
        <v>4700</v>
      </c>
      <c r="B344" s="145" t="s">
        <v>3717</v>
      </c>
      <c r="C344" s="145"/>
      <c r="D344" s="145" t="s">
        <v>426</v>
      </c>
      <c r="E344" s="140"/>
      <c r="F344" s="140"/>
      <c r="G344" s="140"/>
      <c r="H344" s="140">
        <f t="shared" si="15"/>
        <v>1</v>
      </c>
      <c r="I344" s="140"/>
      <c r="J344" s="298" t="s">
        <v>4699</v>
      </c>
      <c r="K344" s="145" t="str">
        <f t="shared" si="17"/>
        <v>C2712</v>
      </c>
      <c r="L344" s="277" t="str">
        <f t="shared" si="16"/>
        <v>C27.1.2 - Fabrication de matériel de distribution et de commande électrique</v>
      </c>
      <c r="M344" s="145"/>
      <c r="N344" s="145" t="s">
        <v>192</v>
      </c>
      <c r="O344" s="145" t="s">
        <v>426</v>
      </c>
    </row>
    <row r="345" spans="1:15">
      <c r="A345" s="140" t="s">
        <v>4701</v>
      </c>
      <c r="B345" s="145" t="s">
        <v>3718</v>
      </c>
      <c r="C345" s="145"/>
      <c r="D345" s="145" t="s">
        <v>426</v>
      </c>
      <c r="E345" s="140"/>
      <c r="F345" s="140"/>
      <c r="G345" s="140"/>
      <c r="H345" s="140">
        <f t="shared" si="15"/>
        <v>1</v>
      </c>
      <c r="I345" s="140"/>
      <c r="J345" s="297" t="s">
        <v>4700</v>
      </c>
      <c r="K345" s="145" t="str">
        <f t="shared" si="17"/>
        <v>C272</v>
      </c>
      <c r="L345" s="277" t="str">
        <f t="shared" si="16"/>
        <v>C27.2 - Fabrication de piles et d'accumulateurs électriques</v>
      </c>
      <c r="M345" s="145" t="s">
        <v>190</v>
      </c>
      <c r="N345" s="145" t="s">
        <v>192</v>
      </c>
      <c r="O345" s="145" t="s">
        <v>426</v>
      </c>
    </row>
    <row r="346" spans="1:15">
      <c r="A346" s="140" t="s">
        <v>4702</v>
      </c>
      <c r="B346" s="145" t="s">
        <v>3719</v>
      </c>
      <c r="C346" s="145"/>
      <c r="D346" s="145" t="s">
        <v>426</v>
      </c>
      <c r="E346" s="140"/>
      <c r="F346" s="140"/>
      <c r="G346" s="140"/>
      <c r="H346" s="140">
        <f t="shared" si="15"/>
        <v>1</v>
      </c>
      <c r="I346" s="140"/>
      <c r="J346" s="298" t="s">
        <v>4701</v>
      </c>
      <c r="K346" s="145" t="str">
        <f t="shared" si="17"/>
        <v>C2720</v>
      </c>
      <c r="L346" s="277" t="str">
        <f t="shared" si="16"/>
        <v>C27.2.0 - Fabrication de piles et d'accumulateurs électriques</v>
      </c>
      <c r="M346" s="145"/>
      <c r="N346" s="145" t="s">
        <v>192</v>
      </c>
      <c r="O346" s="145" t="s">
        <v>426</v>
      </c>
    </row>
    <row r="347" spans="1:15">
      <c r="A347" s="140" t="s">
        <v>4703</v>
      </c>
      <c r="B347" s="145" t="s">
        <v>3720</v>
      </c>
      <c r="C347" s="145"/>
      <c r="D347" s="145" t="s">
        <v>426</v>
      </c>
      <c r="E347" s="140"/>
      <c r="F347" s="140"/>
      <c r="G347" s="140"/>
      <c r="H347" s="140">
        <f t="shared" si="15"/>
        <v>1</v>
      </c>
      <c r="I347" s="140"/>
      <c r="J347" s="297" t="s">
        <v>4702</v>
      </c>
      <c r="K347" s="145" t="str">
        <f t="shared" si="17"/>
        <v>C273</v>
      </c>
      <c r="L347" s="277" t="str">
        <f t="shared" si="16"/>
        <v>C27.3 - Fabrication fils et câbles et matériel d'installation électrique</v>
      </c>
      <c r="M347" s="145" t="s">
        <v>190</v>
      </c>
      <c r="N347" s="145" t="s">
        <v>192</v>
      </c>
      <c r="O347" s="145" t="s">
        <v>426</v>
      </c>
    </row>
    <row r="348" spans="1:15">
      <c r="A348" s="140" t="s">
        <v>4704</v>
      </c>
      <c r="B348" s="145" t="s">
        <v>3721</v>
      </c>
      <c r="C348" s="145"/>
      <c r="D348" s="145" t="s">
        <v>426</v>
      </c>
      <c r="E348" s="140"/>
      <c r="F348" s="140"/>
      <c r="G348" s="140"/>
      <c r="H348" s="140">
        <f t="shared" si="15"/>
        <v>1</v>
      </c>
      <c r="I348" s="140"/>
      <c r="J348" s="298" t="s">
        <v>4703</v>
      </c>
      <c r="K348" s="145" t="str">
        <f t="shared" si="17"/>
        <v>C2731</v>
      </c>
      <c r="L348" s="277" t="str">
        <f t="shared" si="16"/>
        <v>C27.3.1 - Fabrication de câbles de fibres optiques</v>
      </c>
      <c r="M348" s="145"/>
      <c r="N348" s="145" t="s">
        <v>192</v>
      </c>
      <c r="O348" s="145" t="s">
        <v>426</v>
      </c>
    </row>
    <row r="349" spans="1:15">
      <c r="A349" s="140" t="s">
        <v>4705</v>
      </c>
      <c r="B349" s="145" t="s">
        <v>3722</v>
      </c>
      <c r="C349" s="145"/>
      <c r="D349" s="145" t="s">
        <v>426</v>
      </c>
      <c r="E349" s="140"/>
      <c r="F349" s="140"/>
      <c r="G349" s="140"/>
      <c r="H349" s="140">
        <f t="shared" si="15"/>
        <v>1</v>
      </c>
      <c r="I349" s="140"/>
      <c r="J349" s="298" t="s">
        <v>4704</v>
      </c>
      <c r="K349" s="145" t="str">
        <f t="shared" si="17"/>
        <v>C2732</v>
      </c>
      <c r="L349" s="277" t="str">
        <f t="shared" si="16"/>
        <v>C27.3.2 - Fabrication d'autres fils et câbles électroniques ou électriques</v>
      </c>
      <c r="M349" s="145"/>
      <c r="N349" s="145" t="s">
        <v>192</v>
      </c>
      <c r="O349" s="145" t="s">
        <v>426</v>
      </c>
    </row>
    <row r="350" spans="1:15">
      <c r="A350" s="140" t="s">
        <v>4706</v>
      </c>
      <c r="B350" s="145" t="s">
        <v>3723</v>
      </c>
      <c r="C350" s="145"/>
      <c r="D350" s="145" t="s">
        <v>426</v>
      </c>
      <c r="E350" s="140"/>
      <c r="F350" s="140"/>
      <c r="G350" s="140"/>
      <c r="H350" s="140">
        <f t="shared" si="15"/>
        <v>1</v>
      </c>
      <c r="I350" s="140"/>
      <c r="J350" s="298" t="s">
        <v>4705</v>
      </c>
      <c r="K350" s="145" t="str">
        <f t="shared" si="17"/>
        <v>C2733</v>
      </c>
      <c r="L350" s="277" t="str">
        <f t="shared" si="16"/>
        <v>C27.3.3 - Fabrication de matériel d'installation électrique</v>
      </c>
      <c r="M350" s="145"/>
      <c r="N350" s="145" t="s">
        <v>192</v>
      </c>
      <c r="O350" s="145" t="s">
        <v>426</v>
      </c>
    </row>
    <row r="351" spans="1:15">
      <c r="A351" s="140" t="s">
        <v>4707</v>
      </c>
      <c r="B351" s="145" t="s">
        <v>3724</v>
      </c>
      <c r="C351" s="145"/>
      <c r="D351" s="145" t="s">
        <v>426</v>
      </c>
      <c r="E351" s="140"/>
      <c r="F351" s="140"/>
      <c r="G351" s="140"/>
      <c r="H351" s="140">
        <f t="shared" si="15"/>
        <v>1</v>
      </c>
      <c r="I351" s="140"/>
      <c r="J351" s="297" t="s">
        <v>4706</v>
      </c>
      <c r="K351" s="145" t="str">
        <f t="shared" si="17"/>
        <v>C274</v>
      </c>
      <c r="L351" s="277" t="str">
        <f t="shared" si="16"/>
        <v>C27.4 - Fabrication d'appareils d'éclairage électrique</v>
      </c>
      <c r="M351" s="145" t="s">
        <v>190</v>
      </c>
      <c r="N351" s="145" t="s">
        <v>192</v>
      </c>
      <c r="O351" s="145" t="s">
        <v>426</v>
      </c>
    </row>
    <row r="352" spans="1:15">
      <c r="A352" s="140" t="s">
        <v>4708</v>
      </c>
      <c r="B352" s="145" t="s">
        <v>3725</v>
      </c>
      <c r="C352" s="145"/>
      <c r="D352" s="145" t="s">
        <v>426</v>
      </c>
      <c r="E352" s="140"/>
      <c r="F352" s="140"/>
      <c r="G352" s="140"/>
      <c r="H352" s="140">
        <f t="shared" si="15"/>
        <v>1</v>
      </c>
      <c r="I352" s="140"/>
      <c r="J352" s="298" t="s">
        <v>4707</v>
      </c>
      <c r="K352" s="145" t="str">
        <f t="shared" si="17"/>
        <v>C2740</v>
      </c>
      <c r="L352" s="277" t="str">
        <f t="shared" si="16"/>
        <v>C27.4.0 - Fabrication d'appareils d'éclairage électrique</v>
      </c>
      <c r="M352" s="145"/>
      <c r="N352" s="145" t="s">
        <v>192</v>
      </c>
      <c r="O352" s="145" t="s">
        <v>426</v>
      </c>
    </row>
    <row r="353" spans="1:15">
      <c r="A353" s="140" t="s">
        <v>4709</v>
      </c>
      <c r="B353" s="145" t="s">
        <v>3726</v>
      </c>
      <c r="C353" s="145"/>
      <c r="D353" s="145" t="s">
        <v>426</v>
      </c>
      <c r="E353" s="140"/>
      <c r="F353" s="140"/>
      <c r="G353" s="140"/>
      <c r="H353" s="140">
        <f t="shared" si="15"/>
        <v>1</v>
      </c>
      <c r="I353" s="140"/>
      <c r="J353" s="297" t="s">
        <v>4708</v>
      </c>
      <c r="K353" s="145" t="str">
        <f t="shared" si="17"/>
        <v>C275</v>
      </c>
      <c r="L353" s="277" t="str">
        <f t="shared" si="16"/>
        <v>C27.5 - Fabrication d'appareils ménagers</v>
      </c>
      <c r="M353" s="145" t="s">
        <v>190</v>
      </c>
      <c r="N353" s="145" t="s">
        <v>192</v>
      </c>
      <c r="O353" s="145" t="s">
        <v>426</v>
      </c>
    </row>
    <row r="354" spans="1:15">
      <c r="A354" s="140" t="s">
        <v>4710</v>
      </c>
      <c r="B354" s="145" t="s">
        <v>3727</v>
      </c>
      <c r="C354" s="145"/>
      <c r="D354" s="145" t="s">
        <v>426</v>
      </c>
      <c r="E354" s="140"/>
      <c r="F354" s="140"/>
      <c r="G354" s="140"/>
      <c r="H354" s="140">
        <f t="shared" si="15"/>
        <v>1</v>
      </c>
      <c r="I354" s="140"/>
      <c r="J354" s="298" t="s">
        <v>4709</v>
      </c>
      <c r="K354" s="145" t="str">
        <f t="shared" si="17"/>
        <v>C2751</v>
      </c>
      <c r="L354" s="277" t="str">
        <f t="shared" si="16"/>
        <v>C27.5.1 - Fabrication d'appareils électroménagers</v>
      </c>
      <c r="M354" s="145"/>
      <c r="N354" s="145" t="s">
        <v>192</v>
      </c>
      <c r="O354" s="145" t="s">
        <v>426</v>
      </c>
    </row>
    <row r="355" spans="1:15">
      <c r="A355" s="140" t="s">
        <v>4711</v>
      </c>
      <c r="B355" s="145" t="s">
        <v>3728</v>
      </c>
      <c r="C355" s="145"/>
      <c r="D355" s="145" t="s">
        <v>426</v>
      </c>
      <c r="E355" s="140"/>
      <c r="F355" s="140"/>
      <c r="G355" s="140"/>
      <c r="H355" s="140">
        <f t="shared" si="15"/>
        <v>1</v>
      </c>
      <c r="I355" s="140"/>
      <c r="J355" s="298" t="s">
        <v>4710</v>
      </c>
      <c r="K355" s="145" t="str">
        <f t="shared" si="17"/>
        <v>C2752</v>
      </c>
      <c r="L355" s="277" t="str">
        <f t="shared" si="16"/>
        <v>C27.5.2 - Fabrication d'appareils ménagers non électriques</v>
      </c>
      <c r="M355" s="145"/>
      <c r="N355" s="145" t="s">
        <v>192</v>
      </c>
      <c r="O355" s="145" t="s">
        <v>426</v>
      </c>
    </row>
    <row r="356" spans="1:15">
      <c r="A356" s="140" t="s">
        <v>4712</v>
      </c>
      <c r="B356" s="145" t="s">
        <v>3729</v>
      </c>
      <c r="C356" s="145"/>
      <c r="D356" s="145" t="s">
        <v>426</v>
      </c>
      <c r="E356" s="140"/>
      <c r="F356" s="140"/>
      <c r="G356" s="140"/>
      <c r="H356" s="140">
        <f t="shared" si="15"/>
        <v>1</v>
      </c>
      <c r="I356" s="140"/>
      <c r="J356" s="297" t="s">
        <v>4711</v>
      </c>
      <c r="K356" s="145" t="str">
        <f t="shared" si="17"/>
        <v>C279</v>
      </c>
      <c r="L356" s="277" t="str">
        <f t="shared" si="16"/>
        <v>C27.9 - Fabrication d'autres matériels électriques</v>
      </c>
      <c r="M356" s="145" t="s">
        <v>190</v>
      </c>
      <c r="N356" s="145" t="s">
        <v>192</v>
      </c>
      <c r="O356" s="145" t="s">
        <v>426</v>
      </c>
    </row>
    <row r="357" spans="1:15">
      <c r="A357" s="140" t="s">
        <v>4713</v>
      </c>
      <c r="B357" s="145" t="s">
        <v>3730</v>
      </c>
      <c r="C357" s="145"/>
      <c r="D357" s="145" t="s">
        <v>426</v>
      </c>
      <c r="E357" s="140"/>
      <c r="F357" s="140"/>
      <c r="G357" s="140"/>
      <c r="H357" s="140">
        <f t="shared" si="15"/>
        <v>1</v>
      </c>
      <c r="I357" s="140"/>
      <c r="J357" s="298" t="s">
        <v>4712</v>
      </c>
      <c r="K357" s="145" t="str">
        <f t="shared" si="17"/>
        <v>C2790</v>
      </c>
      <c r="L357" s="277" t="str">
        <f t="shared" si="16"/>
        <v>C27.9.0 - Fabrication d'autres matériels électriques</v>
      </c>
      <c r="M357" s="145"/>
      <c r="N357" s="145" t="s">
        <v>192</v>
      </c>
      <c r="O357" s="145" t="s">
        <v>426</v>
      </c>
    </row>
    <row r="358" spans="1:15">
      <c r="A358" s="140" t="s">
        <v>4714</v>
      </c>
      <c r="B358" s="145" t="s">
        <v>3731</v>
      </c>
      <c r="C358" s="145"/>
      <c r="D358" s="145" t="s">
        <v>426</v>
      </c>
      <c r="E358" s="140"/>
      <c r="F358" s="140"/>
      <c r="G358" s="140"/>
      <c r="H358" s="140">
        <f t="shared" si="15"/>
        <v>1</v>
      </c>
      <c r="I358" s="140"/>
      <c r="J358" s="296" t="s">
        <v>4713</v>
      </c>
      <c r="K358" s="145" t="str">
        <f t="shared" si="17"/>
        <v>C28</v>
      </c>
      <c r="L358" s="277" t="str">
        <f t="shared" si="16"/>
        <v>C28 - Fabrication de machines et équipements nca</v>
      </c>
      <c r="M358" s="145" t="s">
        <v>190</v>
      </c>
      <c r="N358" s="145" t="s">
        <v>192</v>
      </c>
      <c r="O358" s="145" t="s">
        <v>426</v>
      </c>
    </row>
    <row r="359" spans="1:15">
      <c r="A359" s="140" t="s">
        <v>4715</v>
      </c>
      <c r="B359" s="145" t="s">
        <v>3732</v>
      </c>
      <c r="C359" s="145"/>
      <c r="D359" s="145" t="s">
        <v>426</v>
      </c>
      <c r="E359" s="140"/>
      <c r="F359" s="140"/>
      <c r="G359" s="140"/>
      <c r="H359" s="140">
        <f t="shared" si="15"/>
        <v>1</v>
      </c>
      <c r="I359" s="140"/>
      <c r="J359" s="297" t="s">
        <v>4714</v>
      </c>
      <c r="K359" s="145" t="str">
        <f t="shared" si="17"/>
        <v>C281</v>
      </c>
      <c r="L359" s="277" t="str">
        <f t="shared" si="16"/>
        <v>C28.1 - Fabrication de machines d'usage général</v>
      </c>
      <c r="M359" s="145" t="s">
        <v>190</v>
      </c>
      <c r="N359" s="145" t="s">
        <v>192</v>
      </c>
      <c r="O359" s="145" t="s">
        <v>426</v>
      </c>
    </row>
    <row r="360" spans="1:15">
      <c r="A360" s="140" t="s">
        <v>4716</v>
      </c>
      <c r="B360" s="145" t="s">
        <v>3733</v>
      </c>
      <c r="C360" s="145"/>
      <c r="D360" s="145" t="s">
        <v>426</v>
      </c>
      <c r="E360" s="140"/>
      <c r="F360" s="140"/>
      <c r="G360" s="140"/>
      <c r="H360" s="140">
        <f t="shared" si="15"/>
        <v>1</v>
      </c>
      <c r="I360" s="140"/>
      <c r="J360" s="298" t="s">
        <v>4715</v>
      </c>
      <c r="K360" s="145" t="str">
        <f t="shared" si="17"/>
        <v>C2811</v>
      </c>
      <c r="L360" s="277" t="str">
        <f t="shared" si="16"/>
        <v>C28.1.1 - Fabrication de moteurs et turbines</v>
      </c>
      <c r="M360" s="145"/>
      <c r="N360" s="145" t="s">
        <v>192</v>
      </c>
      <c r="O360" s="145" t="s">
        <v>426</v>
      </c>
    </row>
    <row r="361" spans="1:15">
      <c r="A361" s="140" t="s">
        <v>4717</v>
      </c>
      <c r="B361" s="145" t="s">
        <v>3734</v>
      </c>
      <c r="C361" s="145"/>
      <c r="D361" s="145" t="s">
        <v>426</v>
      </c>
      <c r="E361" s="140"/>
      <c r="F361" s="140"/>
      <c r="G361" s="140"/>
      <c r="H361" s="140">
        <f t="shared" si="15"/>
        <v>1</v>
      </c>
      <c r="I361" s="140"/>
      <c r="J361" s="298" t="s">
        <v>4716</v>
      </c>
      <c r="K361" s="145" t="str">
        <f t="shared" si="17"/>
        <v>C2812</v>
      </c>
      <c r="L361" s="277" t="str">
        <f t="shared" si="16"/>
        <v>C28.1.2 - Fabrication d'équipements hydrauliques et pneumatiques</v>
      </c>
      <c r="M361" s="145"/>
      <c r="N361" s="145" t="s">
        <v>192</v>
      </c>
      <c r="O361" s="145" t="s">
        <v>426</v>
      </c>
    </row>
    <row r="362" spans="1:15">
      <c r="A362" s="140" t="s">
        <v>4718</v>
      </c>
      <c r="B362" s="145" t="s">
        <v>3735</v>
      </c>
      <c r="C362" s="145"/>
      <c r="D362" s="145" t="s">
        <v>426</v>
      </c>
      <c r="E362" s="140"/>
      <c r="F362" s="140"/>
      <c r="G362" s="140"/>
      <c r="H362" s="140">
        <f t="shared" si="15"/>
        <v>1</v>
      </c>
      <c r="I362" s="140"/>
      <c r="J362" s="298" t="s">
        <v>4717</v>
      </c>
      <c r="K362" s="145" t="str">
        <f t="shared" si="17"/>
        <v>C2813</v>
      </c>
      <c r="L362" s="277" t="str">
        <f t="shared" si="16"/>
        <v>C28.1.3 - Fabrication d'autres pompes et compresseurs</v>
      </c>
      <c r="M362" s="145"/>
      <c r="N362" s="145" t="s">
        <v>192</v>
      </c>
      <c r="O362" s="145" t="s">
        <v>426</v>
      </c>
    </row>
    <row r="363" spans="1:15">
      <c r="A363" s="140" t="s">
        <v>4719</v>
      </c>
      <c r="B363" s="145" t="s">
        <v>3736</v>
      </c>
      <c r="C363" s="145"/>
      <c r="D363" s="145" t="s">
        <v>426</v>
      </c>
      <c r="E363" s="140"/>
      <c r="F363" s="140"/>
      <c r="G363" s="140"/>
      <c r="H363" s="140">
        <f t="shared" si="15"/>
        <v>1</v>
      </c>
      <c r="I363" s="140"/>
      <c r="J363" s="298" t="s">
        <v>4718</v>
      </c>
      <c r="K363" s="145" t="str">
        <f t="shared" si="17"/>
        <v>C2814</v>
      </c>
      <c r="L363" s="277" t="str">
        <f t="shared" si="16"/>
        <v>C28.1.4 - Fabrication d'articles de robinetterie</v>
      </c>
      <c r="M363" s="145"/>
      <c r="N363" s="145" t="s">
        <v>192</v>
      </c>
      <c r="O363" s="145" t="s">
        <v>426</v>
      </c>
    </row>
    <row r="364" spans="1:15">
      <c r="A364" s="140" t="s">
        <v>4720</v>
      </c>
      <c r="B364" s="145" t="s">
        <v>3737</v>
      </c>
      <c r="C364" s="145"/>
      <c r="D364" s="145" t="s">
        <v>426</v>
      </c>
      <c r="E364" s="140"/>
      <c r="F364" s="140"/>
      <c r="G364" s="140"/>
      <c r="H364" s="140">
        <f t="shared" si="15"/>
        <v>1</v>
      </c>
      <c r="I364" s="140"/>
      <c r="J364" s="298" t="s">
        <v>4719</v>
      </c>
      <c r="K364" s="145" t="str">
        <f t="shared" si="17"/>
        <v>C2815</v>
      </c>
      <c r="L364" s="277" t="str">
        <f t="shared" si="16"/>
        <v>C28.1.5 - Fabrication d'engrenages et d'organes mécaniques de transmission</v>
      </c>
      <c r="M364" s="145"/>
      <c r="N364" s="145" t="s">
        <v>192</v>
      </c>
      <c r="O364" s="145" t="s">
        <v>426</v>
      </c>
    </row>
    <row r="365" spans="1:15">
      <c r="A365" s="140" t="s">
        <v>4721</v>
      </c>
      <c r="B365" s="145" t="s">
        <v>3738</v>
      </c>
      <c r="C365" s="145"/>
      <c r="D365" s="145" t="s">
        <v>426</v>
      </c>
      <c r="E365" s="140"/>
      <c r="F365" s="140"/>
      <c r="G365" s="140"/>
      <c r="H365" s="140">
        <f t="shared" si="15"/>
        <v>1</v>
      </c>
      <c r="I365" s="140"/>
      <c r="J365" s="297" t="s">
        <v>4720</v>
      </c>
      <c r="K365" s="145" t="str">
        <f t="shared" si="17"/>
        <v>C282</v>
      </c>
      <c r="L365" s="277" t="str">
        <f t="shared" si="16"/>
        <v>C28.2 - Fabrication d'autres machines d'usage général</v>
      </c>
      <c r="M365" s="145" t="s">
        <v>190</v>
      </c>
      <c r="N365" s="145" t="s">
        <v>192</v>
      </c>
      <c r="O365" s="145" t="s">
        <v>426</v>
      </c>
    </row>
    <row r="366" spans="1:15">
      <c r="A366" s="140" t="s">
        <v>4722</v>
      </c>
      <c r="B366" s="145" t="s">
        <v>3739</v>
      </c>
      <c r="C366" s="145"/>
      <c r="D366" s="145" t="s">
        <v>426</v>
      </c>
      <c r="E366" s="140"/>
      <c r="F366" s="140"/>
      <c r="G366" s="140"/>
      <c r="H366" s="140">
        <f t="shared" si="15"/>
        <v>1</v>
      </c>
      <c r="I366" s="140"/>
      <c r="J366" s="298" t="s">
        <v>4721</v>
      </c>
      <c r="K366" s="145" t="str">
        <f t="shared" si="17"/>
        <v>C2821</v>
      </c>
      <c r="L366" s="277" t="str">
        <f t="shared" si="16"/>
        <v>C28.2.1 - Fabrication de fours et brûleurs</v>
      </c>
      <c r="M366" s="145"/>
      <c r="N366" s="145" t="s">
        <v>192</v>
      </c>
      <c r="O366" s="145" t="s">
        <v>426</v>
      </c>
    </row>
    <row r="367" spans="1:15">
      <c r="A367" s="140" t="s">
        <v>5330</v>
      </c>
      <c r="B367" s="145" t="s">
        <v>3740</v>
      </c>
      <c r="C367" s="145"/>
      <c r="D367" s="145" t="s">
        <v>426</v>
      </c>
      <c r="E367" s="140"/>
      <c r="F367" s="140"/>
      <c r="G367" s="140"/>
      <c r="H367" s="140">
        <f t="shared" si="15"/>
        <v>1</v>
      </c>
      <c r="I367" s="140"/>
      <c r="J367" s="298" t="s">
        <v>4722</v>
      </c>
      <c r="K367" s="145" t="str">
        <f t="shared" si="17"/>
        <v>C2822</v>
      </c>
      <c r="L367" s="277" t="str">
        <f t="shared" si="16"/>
        <v>C28.2.2 - Fabrication de matériel de levage et de manutention</v>
      </c>
      <c r="M367" s="145"/>
      <c r="N367" s="145" t="s">
        <v>192</v>
      </c>
      <c r="O367" s="145" t="s">
        <v>426</v>
      </c>
    </row>
    <row r="368" spans="1:15">
      <c r="A368" s="140" t="s">
        <v>4723</v>
      </c>
      <c r="B368" s="145" t="s">
        <v>3741</v>
      </c>
      <c r="C368" s="145"/>
      <c r="D368" s="145" t="s">
        <v>426</v>
      </c>
      <c r="E368" s="140"/>
      <c r="F368" s="140"/>
      <c r="G368" s="140"/>
      <c r="H368" s="140">
        <f t="shared" si="15"/>
        <v>1</v>
      </c>
      <c r="I368" s="140"/>
      <c r="J368" s="298" t="s">
        <v>5330</v>
      </c>
      <c r="K368" s="145" t="str">
        <f t="shared" si="17"/>
        <v>C2823</v>
      </c>
      <c r="L368" s="277" t="str">
        <f t="shared" si="16"/>
        <v>C28.2.3 - Fabrication machine équipement bureau sauf ordinateurs équipement périph</v>
      </c>
      <c r="M368" s="145"/>
      <c r="N368" s="145" t="s">
        <v>192</v>
      </c>
      <c r="O368" s="145" t="s">
        <v>426</v>
      </c>
    </row>
    <row r="369" spans="1:15">
      <c r="A369" s="140" t="s">
        <v>4724</v>
      </c>
      <c r="B369" s="145" t="s">
        <v>3742</v>
      </c>
      <c r="C369" s="145"/>
      <c r="D369" s="145" t="s">
        <v>426</v>
      </c>
      <c r="E369" s="140"/>
      <c r="F369" s="140"/>
      <c r="G369" s="140"/>
      <c r="H369" s="140">
        <f t="shared" si="15"/>
        <v>1</v>
      </c>
      <c r="I369" s="140"/>
      <c r="J369" s="298" t="s">
        <v>4723</v>
      </c>
      <c r="K369" s="145" t="str">
        <f t="shared" si="17"/>
        <v>C2824</v>
      </c>
      <c r="L369" s="277" t="str">
        <f t="shared" si="16"/>
        <v>C28.2.4 - Fabrication d'outillage portatif à moteur incorporé</v>
      </c>
      <c r="M369" s="145"/>
      <c r="N369" s="145" t="s">
        <v>192</v>
      </c>
      <c r="O369" s="145" t="s">
        <v>426</v>
      </c>
    </row>
    <row r="370" spans="1:15">
      <c r="A370" s="140" t="s">
        <v>4725</v>
      </c>
      <c r="B370" s="145" t="s">
        <v>3743</v>
      </c>
      <c r="C370" s="145"/>
      <c r="D370" s="145" t="s">
        <v>426</v>
      </c>
      <c r="E370" s="140"/>
      <c r="F370" s="140"/>
      <c r="G370" s="140"/>
      <c r="H370" s="140">
        <f t="shared" si="15"/>
        <v>1</v>
      </c>
      <c r="I370" s="140"/>
      <c r="J370" s="298" t="s">
        <v>4724</v>
      </c>
      <c r="K370" s="145" t="str">
        <f t="shared" si="17"/>
        <v>C2825</v>
      </c>
      <c r="L370" s="277" t="str">
        <f t="shared" si="16"/>
        <v>C28.2.5 - Fabrication d'équipements aérauliques frigorifiques industriels</v>
      </c>
      <c r="M370" s="145"/>
      <c r="N370" s="145" t="s">
        <v>192</v>
      </c>
      <c r="O370" s="145" t="s">
        <v>426</v>
      </c>
    </row>
    <row r="371" spans="1:15">
      <c r="A371" s="140" t="s">
        <v>4726</v>
      </c>
      <c r="B371" s="145" t="s">
        <v>3744</v>
      </c>
      <c r="C371" s="145"/>
      <c r="D371" s="145" t="s">
        <v>426</v>
      </c>
      <c r="E371" s="140"/>
      <c r="F371" s="140"/>
      <c r="G371" s="140"/>
      <c r="H371" s="140">
        <f t="shared" si="15"/>
        <v>1</v>
      </c>
      <c r="I371" s="140"/>
      <c r="J371" s="298" t="s">
        <v>4725</v>
      </c>
      <c r="K371" s="145" t="str">
        <f t="shared" si="17"/>
        <v>C2829</v>
      </c>
      <c r="L371" s="277" t="str">
        <f t="shared" si="16"/>
        <v>C28.2.9 - Fabrication de machines diverses d'usage général</v>
      </c>
      <c r="M371" s="145"/>
      <c r="N371" s="145" t="s">
        <v>192</v>
      </c>
      <c r="O371" s="145" t="s">
        <v>426</v>
      </c>
    </row>
    <row r="372" spans="1:15">
      <c r="A372" s="140" t="s">
        <v>4727</v>
      </c>
      <c r="B372" s="145" t="s">
        <v>3745</v>
      </c>
      <c r="C372" s="145"/>
      <c r="D372" s="145" t="s">
        <v>426</v>
      </c>
      <c r="E372" s="140"/>
      <c r="F372" s="140"/>
      <c r="G372" s="140"/>
      <c r="H372" s="140">
        <f t="shared" si="15"/>
        <v>1</v>
      </c>
      <c r="I372" s="140"/>
      <c r="J372" s="297" t="s">
        <v>4726</v>
      </c>
      <c r="K372" s="145" t="str">
        <f t="shared" si="17"/>
        <v>C283</v>
      </c>
      <c r="L372" s="277" t="str">
        <f t="shared" si="16"/>
        <v>C28.3 - Fabrication de machines agricoles et forestières</v>
      </c>
      <c r="M372" s="145" t="s">
        <v>190</v>
      </c>
      <c r="N372" s="145" t="s">
        <v>192</v>
      </c>
      <c r="O372" s="145" t="s">
        <v>426</v>
      </c>
    </row>
    <row r="373" spans="1:15">
      <c r="A373" s="140" t="s">
        <v>4728</v>
      </c>
      <c r="B373" s="145" t="s">
        <v>3746</v>
      </c>
      <c r="C373" s="145"/>
      <c r="D373" s="145" t="s">
        <v>426</v>
      </c>
      <c r="E373" s="140"/>
      <c r="F373" s="140"/>
      <c r="G373" s="140"/>
      <c r="H373" s="140">
        <f t="shared" si="15"/>
        <v>1</v>
      </c>
      <c r="I373" s="140"/>
      <c r="J373" s="298" t="s">
        <v>4727</v>
      </c>
      <c r="K373" s="145" t="str">
        <f t="shared" si="17"/>
        <v>C2830</v>
      </c>
      <c r="L373" s="277" t="str">
        <f t="shared" si="16"/>
        <v>C28.3.0 - Fabrication de machines agricoles et forestières</v>
      </c>
      <c r="M373" s="145"/>
      <c r="N373" s="145" t="s">
        <v>192</v>
      </c>
      <c r="O373" s="145" t="s">
        <v>426</v>
      </c>
    </row>
    <row r="374" spans="1:15">
      <c r="A374" s="140" t="s">
        <v>4729</v>
      </c>
      <c r="B374" s="145" t="s">
        <v>3747</v>
      </c>
      <c r="C374" s="145"/>
      <c r="D374" s="145" t="s">
        <v>426</v>
      </c>
      <c r="E374" s="140"/>
      <c r="F374" s="140"/>
      <c r="G374" s="140"/>
      <c r="H374" s="140">
        <f t="shared" si="15"/>
        <v>1</v>
      </c>
      <c r="I374" s="140"/>
      <c r="J374" s="297" t="s">
        <v>4728</v>
      </c>
      <c r="K374" s="145" t="str">
        <f t="shared" si="17"/>
        <v>C284</v>
      </c>
      <c r="L374" s="277" t="str">
        <f t="shared" si="16"/>
        <v>C28.4 - Fabrication machines formages métaux machines-outils</v>
      </c>
      <c r="M374" s="145" t="s">
        <v>190</v>
      </c>
      <c r="N374" s="145" t="s">
        <v>192</v>
      </c>
      <c r="O374" s="145" t="s">
        <v>426</v>
      </c>
    </row>
    <row r="375" spans="1:15">
      <c r="A375" s="140" t="s">
        <v>4730</v>
      </c>
      <c r="B375" s="145" t="s">
        <v>3748</v>
      </c>
      <c r="C375" s="145"/>
      <c r="D375" s="145" t="s">
        <v>426</v>
      </c>
      <c r="E375" s="140"/>
      <c r="F375" s="140"/>
      <c r="G375" s="140"/>
      <c r="H375" s="140">
        <f t="shared" si="15"/>
        <v>1</v>
      </c>
      <c r="I375" s="140"/>
      <c r="J375" s="298" t="s">
        <v>4729</v>
      </c>
      <c r="K375" s="145" t="str">
        <f t="shared" si="17"/>
        <v>C2841</v>
      </c>
      <c r="L375" s="277" t="str">
        <f t="shared" si="16"/>
        <v>C28.4.1 - Fabrication de machines-outils pour le travail des métaux</v>
      </c>
      <c r="M375" s="145"/>
      <c r="N375" s="145" t="s">
        <v>192</v>
      </c>
      <c r="O375" s="145" t="s">
        <v>426</v>
      </c>
    </row>
    <row r="376" spans="1:15">
      <c r="A376" s="140" t="s">
        <v>4731</v>
      </c>
      <c r="B376" s="145" t="s">
        <v>3749</v>
      </c>
      <c r="C376" s="145"/>
      <c r="D376" s="145" t="s">
        <v>426</v>
      </c>
      <c r="E376" s="140"/>
      <c r="F376" s="140"/>
      <c r="G376" s="140"/>
      <c r="H376" s="140">
        <f t="shared" si="15"/>
        <v>1</v>
      </c>
      <c r="I376" s="140"/>
      <c r="J376" s="298" t="s">
        <v>4730</v>
      </c>
      <c r="K376" s="145" t="str">
        <f t="shared" si="17"/>
        <v>C2849</v>
      </c>
      <c r="L376" s="277" t="str">
        <f t="shared" si="16"/>
        <v>C28.4.9 - Fabrication d'autres machines-outils nca</v>
      </c>
      <c r="M376" s="145"/>
      <c r="N376" s="145" t="s">
        <v>192</v>
      </c>
      <c r="O376" s="145" t="s">
        <v>426</v>
      </c>
    </row>
    <row r="377" spans="1:15">
      <c r="A377" s="140" t="s">
        <v>4732</v>
      </c>
      <c r="B377" s="145" t="s">
        <v>3750</v>
      </c>
      <c r="C377" s="145"/>
      <c r="D377" s="145" t="s">
        <v>426</v>
      </c>
      <c r="E377" s="140"/>
      <c r="F377" s="140"/>
      <c r="G377" s="140"/>
      <c r="H377" s="140">
        <f t="shared" si="15"/>
        <v>1</v>
      </c>
      <c r="I377" s="140"/>
      <c r="J377" s="297" t="s">
        <v>4731</v>
      </c>
      <c r="K377" s="145" t="str">
        <f t="shared" si="17"/>
        <v>C289</v>
      </c>
      <c r="L377" s="277" t="str">
        <f t="shared" si="16"/>
        <v>C28.9 - Fabrication d'autres machines d'usage spécifique</v>
      </c>
      <c r="M377" s="145" t="s">
        <v>190</v>
      </c>
      <c r="N377" s="145" t="s">
        <v>192</v>
      </c>
      <c r="O377" s="145" t="s">
        <v>426</v>
      </c>
    </row>
    <row r="378" spans="1:15">
      <c r="A378" s="140" t="s">
        <v>4733</v>
      </c>
      <c r="B378" s="145" t="s">
        <v>3751</v>
      </c>
      <c r="C378" s="145"/>
      <c r="D378" s="145" t="s">
        <v>426</v>
      </c>
      <c r="E378" s="140"/>
      <c r="F378" s="140"/>
      <c r="G378" s="140"/>
      <c r="H378" s="140">
        <f t="shared" si="15"/>
        <v>1</v>
      </c>
      <c r="I378" s="140"/>
      <c r="J378" s="298" t="s">
        <v>4732</v>
      </c>
      <c r="K378" s="145" t="str">
        <f t="shared" si="17"/>
        <v>C2891</v>
      </c>
      <c r="L378" s="277" t="str">
        <f t="shared" si="16"/>
        <v>C28.9.1 - Fabrication de machines pour la métallurgie</v>
      </c>
      <c r="M378" s="145"/>
      <c r="N378" s="145" t="s">
        <v>192</v>
      </c>
      <c r="O378" s="145" t="s">
        <v>426</v>
      </c>
    </row>
    <row r="379" spans="1:15">
      <c r="A379" s="140" t="s">
        <v>4734</v>
      </c>
      <c r="B379" s="145" t="s">
        <v>3752</v>
      </c>
      <c r="C379" s="145"/>
      <c r="D379" s="145" t="s">
        <v>426</v>
      </c>
      <c r="E379" s="140"/>
      <c r="F379" s="140"/>
      <c r="G379" s="140"/>
      <c r="H379" s="140">
        <f t="shared" si="15"/>
        <v>1</v>
      </c>
      <c r="I379" s="140"/>
      <c r="J379" s="298" t="s">
        <v>4733</v>
      </c>
      <c r="K379" s="145" t="str">
        <f t="shared" si="17"/>
        <v>C2892</v>
      </c>
      <c r="L379" s="277" t="str">
        <f t="shared" si="16"/>
        <v>C28.9.2 - Fabrication de machines pour extraction ou la construction</v>
      </c>
      <c r="M379" s="145"/>
      <c r="N379" s="145" t="s">
        <v>192</v>
      </c>
      <c r="O379" s="145" t="s">
        <v>426</v>
      </c>
    </row>
    <row r="380" spans="1:15">
      <c r="A380" s="140" t="s">
        <v>4735</v>
      </c>
      <c r="B380" s="145" t="s">
        <v>3753</v>
      </c>
      <c r="C380" s="145"/>
      <c r="D380" s="145" t="s">
        <v>426</v>
      </c>
      <c r="E380" s="140"/>
      <c r="F380" s="140"/>
      <c r="G380" s="140"/>
      <c r="H380" s="140">
        <f t="shared" si="15"/>
        <v>1</v>
      </c>
      <c r="I380" s="140"/>
      <c r="J380" s="298" t="s">
        <v>4734</v>
      </c>
      <c r="K380" s="145" t="str">
        <f t="shared" si="17"/>
        <v>C2893</v>
      </c>
      <c r="L380" s="277" t="str">
        <f t="shared" si="16"/>
        <v>C28.9.3 - Fabrication de machines pour industrie agro-alimentaire</v>
      </c>
      <c r="M380" s="145"/>
      <c r="N380" s="145" t="s">
        <v>192</v>
      </c>
      <c r="O380" s="145" t="s">
        <v>426</v>
      </c>
    </row>
    <row r="381" spans="1:15">
      <c r="A381" s="140" t="s">
        <v>4736</v>
      </c>
      <c r="B381" s="145" t="s">
        <v>3754</v>
      </c>
      <c r="C381" s="145"/>
      <c r="D381" s="145" t="s">
        <v>426</v>
      </c>
      <c r="E381" s="140"/>
      <c r="F381" s="140"/>
      <c r="G381" s="140"/>
      <c r="H381" s="140">
        <f t="shared" si="15"/>
        <v>1</v>
      </c>
      <c r="I381" s="140"/>
      <c r="J381" s="298" t="s">
        <v>4735</v>
      </c>
      <c r="K381" s="145" t="str">
        <f t="shared" si="17"/>
        <v>C2894</v>
      </c>
      <c r="L381" s="277" t="str">
        <f t="shared" si="16"/>
        <v>C28.9.4 - Fabrication de machines pour les industries textiles</v>
      </c>
      <c r="M381" s="145"/>
      <c r="N381" s="145" t="s">
        <v>192</v>
      </c>
      <c r="O381" s="145" t="s">
        <v>426</v>
      </c>
    </row>
    <row r="382" spans="1:15">
      <c r="A382" s="140" t="s">
        <v>4737</v>
      </c>
      <c r="B382" s="145" t="s">
        <v>3755</v>
      </c>
      <c r="C382" s="145"/>
      <c r="D382" s="145" t="s">
        <v>426</v>
      </c>
      <c r="E382" s="140"/>
      <c r="F382" s="140"/>
      <c r="G382" s="140"/>
      <c r="H382" s="140">
        <f t="shared" si="15"/>
        <v>1</v>
      </c>
      <c r="I382" s="140"/>
      <c r="J382" s="298" t="s">
        <v>4736</v>
      </c>
      <c r="K382" s="145" t="str">
        <f t="shared" si="17"/>
        <v>C2895</v>
      </c>
      <c r="L382" s="277" t="str">
        <f t="shared" si="16"/>
        <v>C28.9.5 - Fabrication machines pour les industries du papier du carton</v>
      </c>
      <c r="M382" s="145"/>
      <c r="N382" s="145" t="s">
        <v>192</v>
      </c>
      <c r="O382" s="145" t="s">
        <v>426</v>
      </c>
    </row>
    <row r="383" spans="1:15">
      <c r="A383" s="140" t="s">
        <v>4738</v>
      </c>
      <c r="B383" s="145" t="s">
        <v>3756</v>
      </c>
      <c r="C383" s="145"/>
      <c r="D383" s="145" t="s">
        <v>426</v>
      </c>
      <c r="E383" s="140"/>
      <c r="F383" s="140"/>
      <c r="G383" s="140"/>
      <c r="H383" s="140">
        <f t="shared" si="15"/>
        <v>1</v>
      </c>
      <c r="I383" s="140"/>
      <c r="J383" s="298" t="s">
        <v>4737</v>
      </c>
      <c r="K383" s="145" t="str">
        <f t="shared" si="17"/>
        <v>C2896</v>
      </c>
      <c r="L383" s="277" t="str">
        <f t="shared" si="16"/>
        <v>C28.9.6 - Fabrication machines pour le travail du caoutchouc ou plastiques</v>
      </c>
      <c r="M383" s="145"/>
      <c r="N383" s="145" t="s">
        <v>192</v>
      </c>
      <c r="O383" s="145" t="s">
        <v>426</v>
      </c>
    </row>
    <row r="384" spans="1:15">
      <c r="A384" s="140" t="s">
        <v>4739</v>
      </c>
      <c r="B384" s="145" t="s">
        <v>3757</v>
      </c>
      <c r="C384" s="145"/>
      <c r="D384" s="145" t="s">
        <v>426</v>
      </c>
      <c r="E384" s="140"/>
      <c r="F384" s="140"/>
      <c r="G384" s="140"/>
      <c r="H384" s="140">
        <f t="shared" si="15"/>
        <v>1</v>
      </c>
      <c r="I384" s="140"/>
      <c r="J384" s="298" t="s">
        <v>4738</v>
      </c>
      <c r="K384" s="145" t="str">
        <f t="shared" si="17"/>
        <v>C2899</v>
      </c>
      <c r="L384" s="277" t="str">
        <f t="shared" si="16"/>
        <v>C28.9.9 - Fabrication de machines diverses d'usage spécifique</v>
      </c>
      <c r="M384" s="145"/>
      <c r="N384" s="145" t="s">
        <v>192</v>
      </c>
      <c r="O384" s="145" t="s">
        <v>426</v>
      </c>
    </row>
    <row r="385" spans="1:15">
      <c r="A385" s="140" t="s">
        <v>4740</v>
      </c>
      <c r="B385" s="145" t="s">
        <v>3758</v>
      </c>
      <c r="C385" s="145"/>
      <c r="D385" s="145" t="s">
        <v>426</v>
      </c>
      <c r="E385" s="140"/>
      <c r="F385" s="140"/>
      <c r="G385" s="140"/>
      <c r="H385" s="140">
        <f t="shared" si="15"/>
        <v>1</v>
      </c>
      <c r="I385" s="140"/>
      <c r="J385" s="296" t="s">
        <v>4739</v>
      </c>
      <c r="K385" s="145" t="str">
        <f t="shared" si="17"/>
        <v>C29</v>
      </c>
      <c r="L385" s="277" t="str">
        <f t="shared" si="16"/>
        <v>C29 - Industrie automobile</v>
      </c>
      <c r="M385" s="145" t="s">
        <v>190</v>
      </c>
      <c r="N385" s="145" t="s">
        <v>192</v>
      </c>
      <c r="O385" s="145" t="s">
        <v>426</v>
      </c>
    </row>
    <row r="386" spans="1:15">
      <c r="A386" s="140" t="s">
        <v>4741</v>
      </c>
      <c r="B386" s="145" t="s">
        <v>3759</v>
      </c>
      <c r="C386" s="145"/>
      <c r="D386" s="145" t="s">
        <v>426</v>
      </c>
      <c r="E386" s="140"/>
      <c r="F386" s="140"/>
      <c r="G386" s="140"/>
      <c r="H386" s="140">
        <f t="shared" si="15"/>
        <v>1</v>
      </c>
      <c r="I386" s="140"/>
      <c r="J386" s="297" t="s">
        <v>4740</v>
      </c>
      <c r="K386" s="145" t="str">
        <f t="shared" si="17"/>
        <v>C291</v>
      </c>
      <c r="L386" s="277" t="str">
        <f t="shared" si="16"/>
        <v>C29.1 - Construction de véhicules automobiles</v>
      </c>
      <c r="M386" s="145" t="s">
        <v>190</v>
      </c>
      <c r="N386" s="145" t="s">
        <v>192</v>
      </c>
      <c r="O386" s="145" t="s">
        <v>426</v>
      </c>
    </row>
    <row r="387" spans="1:15">
      <c r="A387" s="140" t="s">
        <v>4742</v>
      </c>
      <c r="B387" s="145" t="s">
        <v>3760</v>
      </c>
      <c r="C387" s="145"/>
      <c r="D387" s="145" t="s">
        <v>426</v>
      </c>
      <c r="E387" s="140"/>
      <c r="F387" s="140"/>
      <c r="G387" s="140"/>
      <c r="H387" s="140">
        <f t="shared" ref="H387:H450" si="18">COUNTIF($J$2:$J$1000,A387)</f>
        <v>1</v>
      </c>
      <c r="I387" s="140"/>
      <c r="J387" s="298" t="s">
        <v>4741</v>
      </c>
      <c r="K387" s="145" t="str">
        <f t="shared" si="17"/>
        <v>C2910</v>
      </c>
      <c r="L387" s="277" t="str">
        <f t="shared" si="16"/>
        <v>C29.1.0 - Construction de véhicules automobiles</v>
      </c>
      <c r="M387" s="145"/>
      <c r="N387" s="145" t="s">
        <v>192</v>
      </c>
      <c r="O387" s="145" t="s">
        <v>426</v>
      </c>
    </row>
    <row r="388" spans="1:15">
      <c r="A388" s="140" t="s">
        <v>4743</v>
      </c>
      <c r="B388" s="145" t="s">
        <v>3761</v>
      </c>
      <c r="C388" s="145"/>
      <c r="D388" s="145" t="s">
        <v>426</v>
      </c>
      <c r="E388" s="140"/>
      <c r="F388" s="140"/>
      <c r="G388" s="140"/>
      <c r="H388" s="140">
        <f t="shared" si="18"/>
        <v>1</v>
      </c>
      <c r="I388" s="140"/>
      <c r="J388" s="297" t="s">
        <v>4742</v>
      </c>
      <c r="K388" s="145" t="str">
        <f t="shared" si="17"/>
        <v>C292</v>
      </c>
      <c r="L388" s="277" t="str">
        <f t="shared" ref="L388:L451" si="19">J388</f>
        <v>C29.2 - Fabrication de carrosseries et remorques</v>
      </c>
      <c r="M388" s="145" t="s">
        <v>190</v>
      </c>
      <c r="N388" s="145" t="s">
        <v>192</v>
      </c>
      <c r="O388" s="145" t="s">
        <v>426</v>
      </c>
    </row>
    <row r="389" spans="1:15">
      <c r="A389" s="140" t="s">
        <v>4744</v>
      </c>
      <c r="B389" s="145" t="s">
        <v>3762</v>
      </c>
      <c r="C389" s="145"/>
      <c r="D389" s="145" t="s">
        <v>426</v>
      </c>
      <c r="E389" s="140"/>
      <c r="F389" s="140"/>
      <c r="G389" s="140"/>
      <c r="H389" s="140">
        <f t="shared" si="18"/>
        <v>1</v>
      </c>
      <c r="I389" s="140"/>
      <c r="J389" s="298" t="s">
        <v>4743</v>
      </c>
      <c r="K389" s="145" t="str">
        <f t="shared" si="17"/>
        <v>C2920</v>
      </c>
      <c r="L389" s="277" t="str">
        <f t="shared" si="19"/>
        <v>C29.2.0 - Fabrication de carrosseries et remorques</v>
      </c>
      <c r="M389" s="145"/>
      <c r="N389" s="145" t="s">
        <v>192</v>
      </c>
      <c r="O389" s="145" t="s">
        <v>426</v>
      </c>
    </row>
    <row r="390" spans="1:15">
      <c r="A390" s="140" t="s">
        <v>4745</v>
      </c>
      <c r="B390" s="145" t="s">
        <v>3763</v>
      </c>
      <c r="C390" s="145"/>
      <c r="D390" s="145" t="s">
        <v>426</v>
      </c>
      <c r="E390" s="140"/>
      <c r="F390" s="140"/>
      <c r="G390" s="140"/>
      <c r="H390" s="140">
        <f t="shared" si="18"/>
        <v>1</v>
      </c>
      <c r="I390" s="140"/>
      <c r="J390" s="297" t="s">
        <v>4744</v>
      </c>
      <c r="K390" s="145" t="str">
        <f t="shared" ref="K390:K453" si="20">VLOOKUP(J390,$A$2:$B$1100,2,0)</f>
        <v>C293</v>
      </c>
      <c r="L390" s="277" t="str">
        <f t="shared" si="19"/>
        <v>C29.3 - Fabrication d'équipements automobiles</v>
      </c>
      <c r="M390" s="145" t="s">
        <v>190</v>
      </c>
      <c r="N390" s="145" t="s">
        <v>192</v>
      </c>
      <c r="O390" s="145" t="s">
        <v>426</v>
      </c>
    </row>
    <row r="391" spans="1:15">
      <c r="A391" s="140" t="s">
        <v>4746</v>
      </c>
      <c r="B391" s="145" t="s">
        <v>3764</v>
      </c>
      <c r="C391" s="145"/>
      <c r="D391" s="145" t="s">
        <v>426</v>
      </c>
      <c r="E391" s="140"/>
      <c r="F391" s="140"/>
      <c r="G391" s="140"/>
      <c r="H391" s="140">
        <f t="shared" si="18"/>
        <v>1</v>
      </c>
      <c r="I391" s="140"/>
      <c r="J391" s="298" t="s">
        <v>4745</v>
      </c>
      <c r="K391" s="145" t="str">
        <f t="shared" si="20"/>
        <v>C2931</v>
      </c>
      <c r="L391" s="277" t="str">
        <f t="shared" si="19"/>
        <v>C29.3.1 - Fabrication d'équipements électriques électroniques automobiles</v>
      </c>
      <c r="M391" s="145"/>
      <c r="N391" s="145" t="s">
        <v>192</v>
      </c>
      <c r="O391" s="145" t="s">
        <v>426</v>
      </c>
    </row>
    <row r="392" spans="1:15">
      <c r="A392" s="140" t="s">
        <v>4747</v>
      </c>
      <c r="B392" s="145" t="s">
        <v>3765</v>
      </c>
      <c r="C392" s="145"/>
      <c r="D392" s="145" t="s">
        <v>426</v>
      </c>
      <c r="E392" s="140"/>
      <c r="F392" s="140"/>
      <c r="G392" s="140"/>
      <c r="H392" s="140">
        <f t="shared" si="18"/>
        <v>1</v>
      </c>
      <c r="I392" s="140"/>
      <c r="J392" s="298" t="s">
        <v>4746</v>
      </c>
      <c r="K392" s="145" t="str">
        <f t="shared" si="20"/>
        <v>C2932</v>
      </c>
      <c r="L392" s="277" t="str">
        <f t="shared" si="19"/>
        <v>C29.3.2 - Fabrication d'autres équipements automobiles</v>
      </c>
      <c r="M392" s="145"/>
      <c r="N392" s="145" t="s">
        <v>192</v>
      </c>
      <c r="O392" s="145" t="s">
        <v>426</v>
      </c>
    </row>
    <row r="393" spans="1:15">
      <c r="A393" s="140" t="s">
        <v>4748</v>
      </c>
      <c r="B393" s="145" t="s">
        <v>3766</v>
      </c>
      <c r="C393" s="145"/>
      <c r="D393" s="145" t="s">
        <v>426</v>
      </c>
      <c r="E393" s="140"/>
      <c r="F393" s="140"/>
      <c r="G393" s="140"/>
      <c r="H393" s="140">
        <f t="shared" si="18"/>
        <v>1</v>
      </c>
      <c r="I393" s="140"/>
      <c r="J393" s="296" t="s">
        <v>4747</v>
      </c>
      <c r="K393" s="145" t="str">
        <f t="shared" si="20"/>
        <v>C30</v>
      </c>
      <c r="L393" s="277" t="str">
        <f t="shared" si="19"/>
        <v>C30 - Fabrication d'autres matériels de transport</v>
      </c>
      <c r="M393" s="145" t="s">
        <v>190</v>
      </c>
      <c r="N393" s="145" t="s">
        <v>192</v>
      </c>
      <c r="O393" s="145" t="s">
        <v>426</v>
      </c>
    </row>
    <row r="394" spans="1:15">
      <c r="A394" s="140" t="s">
        <v>4749</v>
      </c>
      <c r="B394" s="145" t="s">
        <v>3767</v>
      </c>
      <c r="C394" s="145"/>
      <c r="D394" s="145" t="s">
        <v>426</v>
      </c>
      <c r="E394" s="140"/>
      <c r="F394" s="140"/>
      <c r="G394" s="140"/>
      <c r="H394" s="140">
        <f t="shared" si="18"/>
        <v>1</v>
      </c>
      <c r="I394" s="140"/>
      <c r="J394" s="297" t="s">
        <v>4748</v>
      </c>
      <c r="K394" s="145" t="str">
        <f t="shared" si="20"/>
        <v>C301</v>
      </c>
      <c r="L394" s="277" t="str">
        <f t="shared" si="19"/>
        <v>C30.1 - Construction navale</v>
      </c>
      <c r="M394" s="145" t="s">
        <v>190</v>
      </c>
      <c r="N394" s="145" t="s">
        <v>192</v>
      </c>
      <c r="O394" s="145" t="s">
        <v>426</v>
      </c>
    </row>
    <row r="395" spans="1:15">
      <c r="A395" s="140" t="s">
        <v>4750</v>
      </c>
      <c r="B395" s="145" t="s">
        <v>3768</v>
      </c>
      <c r="C395" s="145"/>
      <c r="D395" s="145" t="s">
        <v>426</v>
      </c>
      <c r="E395" s="140"/>
      <c r="F395" s="140"/>
      <c r="G395" s="140"/>
      <c r="H395" s="140">
        <f t="shared" si="18"/>
        <v>1</v>
      </c>
      <c r="I395" s="140"/>
      <c r="J395" s="298" t="s">
        <v>4749</v>
      </c>
      <c r="K395" s="145" t="str">
        <f t="shared" si="20"/>
        <v>C3011</v>
      </c>
      <c r="L395" s="277" t="str">
        <f t="shared" si="19"/>
        <v>C30.1.1 - Construction de navires et de structures flottantes</v>
      </c>
      <c r="M395" s="145"/>
      <c r="N395" s="145" t="s">
        <v>192</v>
      </c>
      <c r="O395" s="145" t="s">
        <v>426</v>
      </c>
    </row>
    <row r="396" spans="1:15">
      <c r="A396" s="140" t="s">
        <v>4751</v>
      </c>
      <c r="B396" s="145" t="s">
        <v>3769</v>
      </c>
      <c r="C396" s="145"/>
      <c r="D396" s="145" t="s">
        <v>426</v>
      </c>
      <c r="E396" s="140"/>
      <c r="F396" s="140"/>
      <c r="G396" s="140"/>
      <c r="H396" s="140">
        <f t="shared" si="18"/>
        <v>1</v>
      </c>
      <c r="I396" s="140"/>
      <c r="J396" s="298" t="s">
        <v>4750</v>
      </c>
      <c r="K396" s="145" t="str">
        <f t="shared" si="20"/>
        <v>C3012</v>
      </c>
      <c r="L396" s="277" t="str">
        <f t="shared" si="19"/>
        <v>C30.1.2 - Construction de bateaux de plaisance</v>
      </c>
      <c r="M396" s="145"/>
      <c r="N396" s="145" t="s">
        <v>192</v>
      </c>
      <c r="O396" s="145" t="s">
        <v>426</v>
      </c>
    </row>
    <row r="397" spans="1:15">
      <c r="A397" s="140" t="s">
        <v>4752</v>
      </c>
      <c r="B397" s="145" t="s">
        <v>3770</v>
      </c>
      <c r="C397" s="145"/>
      <c r="D397" s="145" t="s">
        <v>426</v>
      </c>
      <c r="E397" s="140"/>
      <c r="F397" s="140"/>
      <c r="G397" s="140"/>
      <c r="H397" s="140">
        <f t="shared" si="18"/>
        <v>1</v>
      </c>
      <c r="I397" s="140"/>
      <c r="J397" s="297" t="s">
        <v>4751</v>
      </c>
      <c r="K397" s="145" t="str">
        <f t="shared" si="20"/>
        <v>C302</v>
      </c>
      <c r="L397" s="277" t="str">
        <f t="shared" si="19"/>
        <v>C30.2 - Construction de matériel ferroviaire roulant</v>
      </c>
      <c r="M397" s="145" t="s">
        <v>190</v>
      </c>
      <c r="N397" s="145" t="s">
        <v>192</v>
      </c>
      <c r="O397" s="145" t="s">
        <v>426</v>
      </c>
    </row>
    <row r="398" spans="1:15">
      <c r="A398" s="140" t="s">
        <v>4753</v>
      </c>
      <c r="B398" s="145" t="s">
        <v>3771</v>
      </c>
      <c r="C398" s="145"/>
      <c r="D398" s="145" t="s">
        <v>426</v>
      </c>
      <c r="E398" s="140"/>
      <c r="F398" s="140"/>
      <c r="G398" s="140"/>
      <c r="H398" s="140">
        <f t="shared" si="18"/>
        <v>1</v>
      </c>
      <c r="I398" s="140"/>
      <c r="J398" s="298" t="s">
        <v>4752</v>
      </c>
      <c r="K398" s="145" t="str">
        <f t="shared" si="20"/>
        <v>C3020</v>
      </c>
      <c r="L398" s="277" t="str">
        <f t="shared" si="19"/>
        <v>C30.2.0 - Construction de matériel ferroviaire roulant</v>
      </c>
      <c r="M398" s="145"/>
      <c r="N398" s="145" t="s">
        <v>192</v>
      </c>
      <c r="O398" s="145" t="s">
        <v>426</v>
      </c>
    </row>
    <row r="399" spans="1:15">
      <c r="A399" s="140" t="s">
        <v>4754</v>
      </c>
      <c r="B399" s="145" t="s">
        <v>3772</v>
      </c>
      <c r="C399" s="145"/>
      <c r="D399" s="145" t="s">
        <v>426</v>
      </c>
      <c r="E399" s="140"/>
      <c r="F399" s="140"/>
      <c r="G399" s="140"/>
      <c r="H399" s="140">
        <f t="shared" si="18"/>
        <v>1</v>
      </c>
      <c r="I399" s="140"/>
      <c r="J399" s="297" t="s">
        <v>4753</v>
      </c>
      <c r="K399" s="145" t="str">
        <f t="shared" si="20"/>
        <v>C303</v>
      </c>
      <c r="L399" s="277" t="str">
        <f t="shared" si="19"/>
        <v>C30.3 - Construction aéronautique et spatiale</v>
      </c>
      <c r="M399" s="145" t="s">
        <v>190</v>
      </c>
      <c r="N399" s="145" t="s">
        <v>192</v>
      </c>
      <c r="O399" s="145" t="s">
        <v>426</v>
      </c>
    </row>
    <row r="400" spans="1:15">
      <c r="A400" s="140" t="s">
        <v>4755</v>
      </c>
      <c r="B400" s="145" t="s">
        <v>3773</v>
      </c>
      <c r="C400" s="145"/>
      <c r="D400" s="145" t="s">
        <v>426</v>
      </c>
      <c r="E400" s="140"/>
      <c r="F400" s="140"/>
      <c r="G400" s="140"/>
      <c r="H400" s="140">
        <f t="shared" si="18"/>
        <v>1</v>
      </c>
      <c r="I400" s="140"/>
      <c r="J400" s="298" t="s">
        <v>4754</v>
      </c>
      <c r="K400" s="145" t="str">
        <f t="shared" si="20"/>
        <v>C3030</v>
      </c>
      <c r="L400" s="277" t="str">
        <f t="shared" si="19"/>
        <v>C30.3.0 - Construction aéronautique et spatiale</v>
      </c>
      <c r="M400" s="145"/>
      <c r="N400" s="145" t="s">
        <v>192</v>
      </c>
      <c r="O400" s="145" t="s">
        <v>426</v>
      </c>
    </row>
    <row r="401" spans="1:15">
      <c r="A401" s="140" t="s">
        <v>4756</v>
      </c>
      <c r="B401" s="145" t="s">
        <v>3774</v>
      </c>
      <c r="C401" s="145"/>
      <c r="D401" s="145" t="s">
        <v>426</v>
      </c>
      <c r="E401" s="140"/>
      <c r="F401" s="140"/>
      <c r="G401" s="140"/>
      <c r="H401" s="140">
        <f t="shared" si="18"/>
        <v>1</v>
      </c>
      <c r="I401" s="140"/>
      <c r="J401" s="297" t="s">
        <v>4755</v>
      </c>
      <c r="K401" s="145" t="str">
        <f t="shared" si="20"/>
        <v>C304</v>
      </c>
      <c r="L401" s="277" t="str">
        <f t="shared" si="19"/>
        <v>C30.4 - Construction de véhicules militaires de combat</v>
      </c>
      <c r="M401" s="145" t="s">
        <v>190</v>
      </c>
      <c r="N401" s="145" t="s">
        <v>192</v>
      </c>
      <c r="O401" s="145" t="s">
        <v>426</v>
      </c>
    </row>
    <row r="402" spans="1:15">
      <c r="A402" s="140" t="s">
        <v>4757</v>
      </c>
      <c r="B402" s="145" t="s">
        <v>3775</v>
      </c>
      <c r="C402" s="145"/>
      <c r="D402" s="145" t="s">
        <v>426</v>
      </c>
      <c r="E402" s="140"/>
      <c r="F402" s="140"/>
      <c r="G402" s="140"/>
      <c r="H402" s="140">
        <f t="shared" si="18"/>
        <v>1</v>
      </c>
      <c r="I402" s="140"/>
      <c r="J402" s="298" t="s">
        <v>4756</v>
      </c>
      <c r="K402" s="145" t="str">
        <f t="shared" si="20"/>
        <v>C3040</v>
      </c>
      <c r="L402" s="277" t="str">
        <f t="shared" si="19"/>
        <v>C30.4.0 - Construction de véhicules militaires de combat</v>
      </c>
      <c r="M402" s="145"/>
      <c r="N402" s="145" t="s">
        <v>192</v>
      </c>
      <c r="O402" s="145" t="s">
        <v>426</v>
      </c>
    </row>
    <row r="403" spans="1:15">
      <c r="A403" s="140" t="s">
        <v>4758</v>
      </c>
      <c r="B403" s="145" t="s">
        <v>3776</v>
      </c>
      <c r="C403" s="145"/>
      <c r="D403" s="145" t="s">
        <v>426</v>
      </c>
      <c r="E403" s="140"/>
      <c r="F403" s="140"/>
      <c r="G403" s="140"/>
      <c r="H403" s="140">
        <f t="shared" si="18"/>
        <v>1</v>
      </c>
      <c r="I403" s="140"/>
      <c r="J403" s="297" t="s">
        <v>4757</v>
      </c>
      <c r="K403" s="145" t="str">
        <f t="shared" si="20"/>
        <v>C309</v>
      </c>
      <c r="L403" s="277" t="str">
        <f t="shared" si="19"/>
        <v>C30.9 - Fabrication de matériels de transport nca</v>
      </c>
      <c r="M403" s="145" t="s">
        <v>190</v>
      </c>
      <c r="N403" s="145" t="s">
        <v>192</v>
      </c>
      <c r="O403" s="145" t="s">
        <v>426</v>
      </c>
    </row>
    <row r="404" spans="1:15">
      <c r="A404" s="140" t="s">
        <v>4759</v>
      </c>
      <c r="B404" s="145" t="s">
        <v>3777</v>
      </c>
      <c r="C404" s="145"/>
      <c r="D404" s="145" t="s">
        <v>426</v>
      </c>
      <c r="E404" s="140"/>
      <c r="F404" s="140"/>
      <c r="G404" s="140"/>
      <c r="H404" s="140">
        <f t="shared" si="18"/>
        <v>1</v>
      </c>
      <c r="I404" s="140"/>
      <c r="J404" s="298" t="s">
        <v>4758</v>
      </c>
      <c r="K404" s="145" t="str">
        <f t="shared" si="20"/>
        <v>C3091</v>
      </c>
      <c r="L404" s="277" t="str">
        <f t="shared" si="19"/>
        <v>C30.9.1 - Fabrication de motocycles</v>
      </c>
      <c r="M404" s="145"/>
      <c r="N404" s="145" t="s">
        <v>192</v>
      </c>
      <c r="O404" s="145" t="s">
        <v>426</v>
      </c>
    </row>
    <row r="405" spans="1:15">
      <c r="A405" s="140" t="s">
        <v>4760</v>
      </c>
      <c r="B405" s="145" t="s">
        <v>3778</v>
      </c>
      <c r="C405" s="145"/>
      <c r="D405" s="145" t="s">
        <v>426</v>
      </c>
      <c r="E405" s="140"/>
      <c r="F405" s="140"/>
      <c r="G405" s="140"/>
      <c r="H405" s="140">
        <f t="shared" si="18"/>
        <v>1</v>
      </c>
      <c r="I405" s="140"/>
      <c r="J405" s="298" t="s">
        <v>4759</v>
      </c>
      <c r="K405" s="145" t="str">
        <f t="shared" si="20"/>
        <v>C3092</v>
      </c>
      <c r="L405" s="277" t="str">
        <f t="shared" si="19"/>
        <v>C30.9.2 - Fabrication de bicyclettes et de véhicules pour invalides</v>
      </c>
      <c r="M405" s="145"/>
      <c r="N405" s="145" t="s">
        <v>192</v>
      </c>
      <c r="O405" s="145" t="s">
        <v>426</v>
      </c>
    </row>
    <row r="406" spans="1:15">
      <c r="A406" s="140" t="s">
        <v>4761</v>
      </c>
      <c r="B406" s="145" t="s">
        <v>3779</v>
      </c>
      <c r="C406" s="145"/>
      <c r="D406" s="145" t="s">
        <v>426</v>
      </c>
      <c r="E406" s="140"/>
      <c r="F406" s="140"/>
      <c r="G406" s="140"/>
      <c r="H406" s="140">
        <f t="shared" si="18"/>
        <v>1</v>
      </c>
      <c r="I406" s="140"/>
      <c r="J406" s="298" t="s">
        <v>4760</v>
      </c>
      <c r="K406" s="145" t="str">
        <f t="shared" si="20"/>
        <v>C3099</v>
      </c>
      <c r="L406" s="277" t="str">
        <f t="shared" si="19"/>
        <v>C30.9.9 - Fabrication de divers matériels de transport</v>
      </c>
      <c r="M406" s="145"/>
      <c r="N406" s="145" t="s">
        <v>192</v>
      </c>
      <c r="O406" s="145" t="s">
        <v>426</v>
      </c>
    </row>
    <row r="407" spans="1:15">
      <c r="A407" s="140" t="s">
        <v>4762</v>
      </c>
      <c r="B407" s="145" t="s">
        <v>3780</v>
      </c>
      <c r="C407" s="145"/>
      <c r="D407" s="145" t="s">
        <v>426</v>
      </c>
      <c r="E407" s="140"/>
      <c r="F407" s="140"/>
      <c r="G407" s="140"/>
      <c r="H407" s="140">
        <f t="shared" si="18"/>
        <v>1</v>
      </c>
      <c r="I407" s="140"/>
      <c r="J407" s="296" t="s">
        <v>4761</v>
      </c>
      <c r="K407" s="145" t="str">
        <f t="shared" si="20"/>
        <v>C31</v>
      </c>
      <c r="L407" s="277" t="str">
        <f t="shared" si="19"/>
        <v>C31 - Fabrication de meubles</v>
      </c>
      <c r="M407" s="145" t="s">
        <v>190</v>
      </c>
      <c r="N407" s="145" t="s">
        <v>192</v>
      </c>
      <c r="O407" s="145" t="s">
        <v>426</v>
      </c>
    </row>
    <row r="408" spans="1:15">
      <c r="A408" s="140" t="s">
        <v>4763</v>
      </c>
      <c r="B408" s="145" t="s">
        <v>3781</v>
      </c>
      <c r="C408" s="145"/>
      <c r="D408" s="145" t="s">
        <v>426</v>
      </c>
      <c r="E408" s="140"/>
      <c r="F408" s="140"/>
      <c r="G408" s="140"/>
      <c r="H408" s="140">
        <f t="shared" si="18"/>
        <v>1</v>
      </c>
      <c r="I408" s="140"/>
      <c r="J408" s="297" t="s">
        <v>4762</v>
      </c>
      <c r="K408" s="145" t="str">
        <f t="shared" si="20"/>
        <v>C310</v>
      </c>
      <c r="L408" s="277" t="str">
        <f t="shared" si="19"/>
        <v>C31.0 - Fabrication de meubles</v>
      </c>
      <c r="M408" s="145" t="s">
        <v>190</v>
      </c>
      <c r="N408" s="145" t="s">
        <v>192</v>
      </c>
      <c r="O408" s="145" t="s">
        <v>426</v>
      </c>
    </row>
    <row r="409" spans="1:15">
      <c r="A409" s="140" t="s">
        <v>4764</v>
      </c>
      <c r="B409" s="145" t="s">
        <v>3782</v>
      </c>
      <c r="C409" s="145"/>
      <c r="D409" s="145" t="s">
        <v>426</v>
      </c>
      <c r="E409" s="140"/>
      <c r="F409" s="140"/>
      <c r="G409" s="140"/>
      <c r="H409" s="140">
        <f t="shared" si="18"/>
        <v>1</v>
      </c>
      <c r="I409" s="140"/>
      <c r="J409" s="298" t="s">
        <v>4763</v>
      </c>
      <c r="K409" s="145" t="str">
        <f t="shared" si="20"/>
        <v>C3101</v>
      </c>
      <c r="L409" s="277" t="str">
        <f t="shared" si="19"/>
        <v>C31.0.1 - Fabrication de meubles de bureau et de magasin</v>
      </c>
      <c r="M409" s="145"/>
      <c r="N409" s="145" t="s">
        <v>192</v>
      </c>
      <c r="O409" s="145" t="s">
        <v>426</v>
      </c>
    </row>
    <row r="410" spans="1:15">
      <c r="A410" s="140" t="s">
        <v>4765</v>
      </c>
      <c r="B410" s="145" t="s">
        <v>3783</v>
      </c>
      <c r="C410" s="145"/>
      <c r="D410" s="145" t="s">
        <v>426</v>
      </c>
      <c r="E410" s="140"/>
      <c r="F410" s="140"/>
      <c r="G410" s="140"/>
      <c r="H410" s="140">
        <f t="shared" si="18"/>
        <v>1</v>
      </c>
      <c r="I410" s="140"/>
      <c r="J410" s="298" t="s">
        <v>4764</v>
      </c>
      <c r="K410" s="145" t="str">
        <f t="shared" si="20"/>
        <v>C3102</v>
      </c>
      <c r="L410" s="277" t="str">
        <f t="shared" si="19"/>
        <v>C31.0.2 - Fabrication de meubles de cuisine</v>
      </c>
      <c r="M410" s="145"/>
      <c r="N410" s="145" t="s">
        <v>192</v>
      </c>
      <c r="O410" s="145" t="s">
        <v>426</v>
      </c>
    </row>
    <row r="411" spans="1:15">
      <c r="A411" s="140" t="s">
        <v>4766</v>
      </c>
      <c r="B411" s="145" t="s">
        <v>3784</v>
      </c>
      <c r="C411" s="145"/>
      <c r="D411" s="145" t="s">
        <v>426</v>
      </c>
      <c r="E411" s="140"/>
      <c r="F411" s="140"/>
      <c r="G411" s="140"/>
      <c r="H411" s="140">
        <f t="shared" si="18"/>
        <v>1</v>
      </c>
      <c r="I411" s="140"/>
      <c r="J411" s="298" t="s">
        <v>4765</v>
      </c>
      <c r="K411" s="145" t="str">
        <f t="shared" si="20"/>
        <v>C3103</v>
      </c>
      <c r="L411" s="277" t="str">
        <f t="shared" si="19"/>
        <v>C31.0.3 - Fabrication de matelas</v>
      </c>
      <c r="M411" s="145"/>
      <c r="N411" s="145" t="s">
        <v>192</v>
      </c>
      <c r="O411" s="145" t="s">
        <v>426</v>
      </c>
    </row>
    <row r="412" spans="1:15">
      <c r="A412" s="140" t="s">
        <v>4767</v>
      </c>
      <c r="B412" s="145" t="s">
        <v>3785</v>
      </c>
      <c r="C412" s="145"/>
      <c r="D412" s="145" t="s">
        <v>426</v>
      </c>
      <c r="E412" s="140"/>
      <c r="F412" s="140"/>
      <c r="G412" s="140"/>
      <c r="H412" s="140">
        <f t="shared" si="18"/>
        <v>1</v>
      </c>
      <c r="I412" s="140"/>
      <c r="J412" s="298" t="s">
        <v>4766</v>
      </c>
      <c r="K412" s="145" t="str">
        <f t="shared" si="20"/>
        <v>C3109</v>
      </c>
      <c r="L412" s="277" t="str">
        <f t="shared" si="19"/>
        <v>C31.0.9 - Fabrication d'autres meubles</v>
      </c>
      <c r="M412" s="145"/>
      <c r="N412" s="145" t="s">
        <v>192</v>
      </c>
      <c r="O412" s="145" t="s">
        <v>426</v>
      </c>
    </row>
    <row r="413" spans="1:15">
      <c r="A413" s="140" t="s">
        <v>4768</v>
      </c>
      <c r="B413" s="145" t="s">
        <v>3786</v>
      </c>
      <c r="C413" s="145"/>
      <c r="D413" s="145" t="s">
        <v>426</v>
      </c>
      <c r="E413" s="140"/>
      <c r="F413" s="140"/>
      <c r="G413" s="140"/>
      <c r="H413" s="140">
        <f t="shared" si="18"/>
        <v>1</v>
      </c>
      <c r="I413" s="140"/>
      <c r="J413" s="296" t="s">
        <v>4767</v>
      </c>
      <c r="K413" s="145" t="str">
        <f t="shared" si="20"/>
        <v>C32</v>
      </c>
      <c r="L413" s="277" t="str">
        <f t="shared" si="19"/>
        <v>C32 - Autres industries manufacturières</v>
      </c>
      <c r="M413" s="145" t="s">
        <v>190</v>
      </c>
      <c r="N413" s="145" t="s">
        <v>192</v>
      </c>
      <c r="O413" s="145" t="s">
        <v>426</v>
      </c>
    </row>
    <row r="414" spans="1:15">
      <c r="A414" s="140" t="s">
        <v>4769</v>
      </c>
      <c r="B414" s="145" t="s">
        <v>3787</v>
      </c>
      <c r="C414" s="145"/>
      <c r="D414" s="145" t="s">
        <v>426</v>
      </c>
      <c r="E414" s="140"/>
      <c r="F414" s="140"/>
      <c r="G414" s="140"/>
      <c r="H414" s="140">
        <f t="shared" si="18"/>
        <v>1</v>
      </c>
      <c r="I414" s="140"/>
      <c r="J414" s="297" t="s">
        <v>4768</v>
      </c>
      <c r="K414" s="145" t="str">
        <f t="shared" si="20"/>
        <v>C321</v>
      </c>
      <c r="L414" s="277" t="str">
        <f t="shared" si="19"/>
        <v>C32.1 - Bijouterie et frappe de monnaie</v>
      </c>
      <c r="M414" s="145" t="s">
        <v>190</v>
      </c>
      <c r="N414" s="145" t="s">
        <v>192</v>
      </c>
      <c r="O414" s="145" t="s">
        <v>426</v>
      </c>
    </row>
    <row r="415" spans="1:15">
      <c r="A415" s="140" t="s">
        <v>4770</v>
      </c>
      <c r="B415" s="145" t="s">
        <v>3788</v>
      </c>
      <c r="C415" s="145"/>
      <c r="D415" s="145" t="s">
        <v>426</v>
      </c>
      <c r="E415" s="140"/>
      <c r="F415" s="140"/>
      <c r="G415" s="140"/>
      <c r="H415" s="140">
        <f t="shared" si="18"/>
        <v>1</v>
      </c>
      <c r="I415" s="140"/>
      <c r="J415" s="298" t="s">
        <v>4769</v>
      </c>
      <c r="K415" s="145" t="str">
        <f t="shared" si="20"/>
        <v>C3211</v>
      </c>
      <c r="L415" s="277" t="str">
        <f t="shared" si="19"/>
        <v>C32.1.1 - Frappe de monnaie</v>
      </c>
      <c r="M415" s="145"/>
      <c r="N415" s="145" t="s">
        <v>192</v>
      </c>
      <c r="O415" s="145" t="s">
        <v>426</v>
      </c>
    </row>
    <row r="416" spans="1:15">
      <c r="A416" s="140" t="s">
        <v>4771</v>
      </c>
      <c r="B416" s="145" t="s">
        <v>3789</v>
      </c>
      <c r="C416" s="145"/>
      <c r="D416" s="145" t="s">
        <v>426</v>
      </c>
      <c r="E416" s="140"/>
      <c r="F416" s="140"/>
      <c r="G416" s="140"/>
      <c r="H416" s="140">
        <f t="shared" si="18"/>
        <v>1</v>
      </c>
      <c r="I416" s="140"/>
      <c r="J416" s="298" t="s">
        <v>4770</v>
      </c>
      <c r="K416" s="145" t="str">
        <f t="shared" si="20"/>
        <v>C3212</v>
      </c>
      <c r="L416" s="277" t="str">
        <f t="shared" si="19"/>
        <v>C32.1.2 - Bijouterie joaillerie orfèvrerie</v>
      </c>
      <c r="M416" s="145"/>
      <c r="N416" s="145" t="s">
        <v>192</v>
      </c>
      <c r="O416" s="145" t="s">
        <v>426</v>
      </c>
    </row>
    <row r="417" spans="1:15">
      <c r="A417" s="140" t="s">
        <v>4772</v>
      </c>
      <c r="B417" s="145" t="s">
        <v>3790</v>
      </c>
      <c r="C417" s="145"/>
      <c r="D417" s="145" t="s">
        <v>426</v>
      </c>
      <c r="E417" s="140"/>
      <c r="F417" s="140"/>
      <c r="G417" s="140"/>
      <c r="H417" s="140">
        <f t="shared" si="18"/>
        <v>1</v>
      </c>
      <c r="I417" s="140"/>
      <c r="J417" s="298" t="s">
        <v>4771</v>
      </c>
      <c r="K417" s="145" t="str">
        <f t="shared" si="20"/>
        <v>C3213</v>
      </c>
      <c r="L417" s="277" t="str">
        <f t="shared" si="19"/>
        <v>C32.1.3 - Bijouterie fantaisie</v>
      </c>
      <c r="M417" s="145"/>
      <c r="N417" s="145" t="s">
        <v>192</v>
      </c>
      <c r="O417" s="145" t="s">
        <v>426</v>
      </c>
    </row>
    <row r="418" spans="1:15">
      <c r="A418" s="140" t="s">
        <v>4773</v>
      </c>
      <c r="B418" s="145" t="s">
        <v>3791</v>
      </c>
      <c r="C418" s="145"/>
      <c r="D418" s="145" t="s">
        <v>426</v>
      </c>
      <c r="E418" s="140"/>
      <c r="F418" s="140"/>
      <c r="G418" s="140"/>
      <c r="H418" s="140">
        <f t="shared" si="18"/>
        <v>1</v>
      </c>
      <c r="I418" s="140"/>
      <c r="J418" s="297" t="s">
        <v>4772</v>
      </c>
      <c r="K418" s="145" t="str">
        <f t="shared" si="20"/>
        <v>C322</v>
      </c>
      <c r="L418" s="277" t="str">
        <f t="shared" si="19"/>
        <v>C32.2 - Fabrication d'instruments de musique</v>
      </c>
      <c r="M418" s="145" t="s">
        <v>190</v>
      </c>
      <c r="N418" s="145" t="s">
        <v>192</v>
      </c>
      <c r="O418" s="145" t="s">
        <v>426</v>
      </c>
    </row>
    <row r="419" spans="1:15">
      <c r="A419" s="140" t="s">
        <v>4774</v>
      </c>
      <c r="B419" s="145" t="s">
        <v>3792</v>
      </c>
      <c r="C419" s="145"/>
      <c r="D419" s="145" t="s">
        <v>426</v>
      </c>
      <c r="E419" s="140"/>
      <c r="F419" s="140"/>
      <c r="G419" s="140"/>
      <c r="H419" s="140">
        <f t="shared" si="18"/>
        <v>1</v>
      </c>
      <c r="I419" s="140"/>
      <c r="J419" s="298" t="s">
        <v>4773</v>
      </c>
      <c r="K419" s="145" t="str">
        <f t="shared" si="20"/>
        <v>C3220</v>
      </c>
      <c r="L419" s="277" t="str">
        <f t="shared" si="19"/>
        <v>C32.2.0 - Fabrication d'instruments de musique</v>
      </c>
      <c r="M419" s="145"/>
      <c r="N419" s="145" t="s">
        <v>192</v>
      </c>
      <c r="O419" s="145" t="s">
        <v>426</v>
      </c>
    </row>
    <row r="420" spans="1:15">
      <c r="A420" s="140" t="s">
        <v>4775</v>
      </c>
      <c r="B420" s="145" t="s">
        <v>3793</v>
      </c>
      <c r="C420" s="145"/>
      <c r="D420" s="145" t="s">
        <v>426</v>
      </c>
      <c r="E420" s="140"/>
      <c r="F420" s="140"/>
      <c r="G420" s="140"/>
      <c r="H420" s="140">
        <f t="shared" si="18"/>
        <v>1</v>
      </c>
      <c r="I420" s="140"/>
      <c r="J420" s="297" t="s">
        <v>4774</v>
      </c>
      <c r="K420" s="145" t="str">
        <f t="shared" si="20"/>
        <v>C323</v>
      </c>
      <c r="L420" s="277" t="str">
        <f t="shared" si="19"/>
        <v>C32.3 - Fabrication d'articles de sport</v>
      </c>
      <c r="M420" s="145" t="s">
        <v>190</v>
      </c>
      <c r="N420" s="145" t="s">
        <v>192</v>
      </c>
      <c r="O420" s="145" t="s">
        <v>426</v>
      </c>
    </row>
    <row r="421" spans="1:15">
      <c r="A421" s="140" t="s">
        <v>4776</v>
      </c>
      <c r="B421" s="145" t="s">
        <v>3794</v>
      </c>
      <c r="C421" s="145"/>
      <c r="D421" s="145" t="s">
        <v>426</v>
      </c>
      <c r="E421" s="140"/>
      <c r="F421" s="140"/>
      <c r="G421" s="140"/>
      <c r="H421" s="140">
        <f t="shared" si="18"/>
        <v>1</v>
      </c>
      <c r="I421" s="140"/>
      <c r="J421" s="298" t="s">
        <v>4775</v>
      </c>
      <c r="K421" s="145" t="str">
        <f t="shared" si="20"/>
        <v>C3230</v>
      </c>
      <c r="L421" s="277" t="str">
        <f t="shared" si="19"/>
        <v>C32.3.0 - Fabrication d'articles de sport</v>
      </c>
      <c r="M421" s="145"/>
      <c r="N421" s="145" t="s">
        <v>192</v>
      </c>
      <c r="O421" s="145" t="s">
        <v>426</v>
      </c>
    </row>
    <row r="422" spans="1:15">
      <c r="A422" s="140" t="s">
        <v>4777</v>
      </c>
      <c r="B422" s="145" t="s">
        <v>3795</v>
      </c>
      <c r="C422" s="145"/>
      <c r="D422" s="145" t="s">
        <v>426</v>
      </c>
      <c r="E422" s="140"/>
      <c r="F422" s="140"/>
      <c r="G422" s="140"/>
      <c r="H422" s="140">
        <f t="shared" si="18"/>
        <v>1</v>
      </c>
      <c r="I422" s="140"/>
      <c r="J422" s="297" t="s">
        <v>4776</v>
      </c>
      <c r="K422" s="145" t="str">
        <f t="shared" si="20"/>
        <v>C324</v>
      </c>
      <c r="L422" s="277" t="str">
        <f t="shared" si="19"/>
        <v>C32.4 - Fabrication de jeux et jouets</v>
      </c>
      <c r="M422" s="145" t="s">
        <v>190</v>
      </c>
      <c r="N422" s="145" t="s">
        <v>192</v>
      </c>
      <c r="O422" s="145" t="s">
        <v>426</v>
      </c>
    </row>
    <row r="423" spans="1:15">
      <c r="A423" s="140" t="s">
        <v>4778</v>
      </c>
      <c r="B423" s="145" t="s">
        <v>3796</v>
      </c>
      <c r="C423" s="145"/>
      <c r="D423" s="145" t="s">
        <v>426</v>
      </c>
      <c r="E423" s="140"/>
      <c r="F423" s="140"/>
      <c r="G423" s="140"/>
      <c r="H423" s="140">
        <f t="shared" si="18"/>
        <v>1</v>
      </c>
      <c r="I423" s="140"/>
      <c r="J423" s="298" t="s">
        <v>4777</v>
      </c>
      <c r="K423" s="145" t="str">
        <f t="shared" si="20"/>
        <v>C3240</v>
      </c>
      <c r="L423" s="277" t="str">
        <f t="shared" si="19"/>
        <v>C32.4.0 - Fabrication de jeux et jouets</v>
      </c>
      <c r="M423" s="145"/>
      <c r="N423" s="145" t="s">
        <v>192</v>
      </c>
      <c r="O423" s="145" t="s">
        <v>426</v>
      </c>
    </row>
    <row r="424" spans="1:15">
      <c r="A424" s="140" t="s">
        <v>4779</v>
      </c>
      <c r="B424" s="145" t="s">
        <v>3797</v>
      </c>
      <c r="C424" s="145"/>
      <c r="D424" s="145" t="s">
        <v>426</v>
      </c>
      <c r="E424" s="140"/>
      <c r="F424" s="140"/>
      <c r="G424" s="140"/>
      <c r="H424" s="140">
        <f t="shared" si="18"/>
        <v>1</v>
      </c>
      <c r="I424" s="140"/>
      <c r="J424" s="297" t="s">
        <v>4778</v>
      </c>
      <c r="K424" s="145" t="str">
        <f t="shared" si="20"/>
        <v>C325</v>
      </c>
      <c r="L424" s="277" t="str">
        <f t="shared" si="19"/>
        <v>C32.5 - Fabrication d'instruments fournitures à usage médical et dentaire</v>
      </c>
      <c r="M424" s="145" t="s">
        <v>190</v>
      </c>
      <c r="N424" s="145" t="s">
        <v>192</v>
      </c>
      <c r="O424" s="145" t="s">
        <v>426</v>
      </c>
    </row>
    <row r="425" spans="1:15">
      <c r="A425" s="140" t="s">
        <v>4780</v>
      </c>
      <c r="B425" s="145" t="s">
        <v>3798</v>
      </c>
      <c r="C425" s="145"/>
      <c r="D425" s="145" t="s">
        <v>426</v>
      </c>
      <c r="E425" s="140"/>
      <c r="F425" s="140"/>
      <c r="G425" s="140"/>
      <c r="H425" s="140">
        <f t="shared" si="18"/>
        <v>1</v>
      </c>
      <c r="I425" s="140"/>
      <c r="J425" s="298" t="s">
        <v>4779</v>
      </c>
      <c r="K425" s="145" t="str">
        <f t="shared" si="20"/>
        <v>C3250</v>
      </c>
      <c r="L425" s="277" t="str">
        <f t="shared" si="19"/>
        <v>C32.5.0 - Fabrication d'instruments fournitures à usage médical et dentaire</v>
      </c>
      <c r="M425" s="145"/>
      <c r="N425" s="145" t="s">
        <v>192</v>
      </c>
      <c r="O425" s="145" t="s">
        <v>426</v>
      </c>
    </row>
    <row r="426" spans="1:15">
      <c r="A426" s="140" t="s">
        <v>4781</v>
      </c>
      <c r="B426" s="145" t="s">
        <v>3799</v>
      </c>
      <c r="C426" s="145"/>
      <c r="D426" s="145" t="s">
        <v>426</v>
      </c>
      <c r="E426" s="140"/>
      <c r="F426" s="140"/>
      <c r="G426" s="140"/>
      <c r="H426" s="140">
        <f t="shared" si="18"/>
        <v>1</v>
      </c>
      <c r="I426" s="140"/>
      <c r="J426" s="297" t="s">
        <v>4780</v>
      </c>
      <c r="K426" s="145" t="str">
        <f t="shared" si="20"/>
        <v>C329</v>
      </c>
      <c r="L426" s="277" t="str">
        <f t="shared" si="19"/>
        <v>C32.9 - Autres industries diverses</v>
      </c>
      <c r="M426" s="145" t="s">
        <v>190</v>
      </c>
      <c r="N426" s="145" t="s">
        <v>192</v>
      </c>
      <c r="O426" s="145" t="s">
        <v>426</v>
      </c>
    </row>
    <row r="427" spans="1:15">
      <c r="A427" s="140" t="s">
        <v>4782</v>
      </c>
      <c r="B427" s="145" t="s">
        <v>3800</v>
      </c>
      <c r="C427" s="145"/>
      <c r="D427" s="145" t="s">
        <v>426</v>
      </c>
      <c r="E427" s="140"/>
      <c r="F427" s="140"/>
      <c r="G427" s="140"/>
      <c r="H427" s="140">
        <f t="shared" si="18"/>
        <v>1</v>
      </c>
      <c r="I427" s="140"/>
      <c r="J427" s="298" t="s">
        <v>4781</v>
      </c>
      <c r="K427" s="145" t="str">
        <f t="shared" si="20"/>
        <v>C3291</v>
      </c>
      <c r="L427" s="277" t="str">
        <f t="shared" si="19"/>
        <v>C32.9.1 - Industrie de la brosserie</v>
      </c>
      <c r="M427" s="145"/>
      <c r="N427" s="145" t="s">
        <v>192</v>
      </c>
      <c r="O427" s="145" t="s">
        <v>426</v>
      </c>
    </row>
    <row r="428" spans="1:15">
      <c r="A428" s="140" t="s">
        <v>4783</v>
      </c>
      <c r="B428" s="145" t="s">
        <v>3801</v>
      </c>
      <c r="C428" s="145"/>
      <c r="D428" s="145" t="s">
        <v>426</v>
      </c>
      <c r="E428" s="140"/>
      <c r="F428" s="140"/>
      <c r="G428" s="140"/>
      <c r="H428" s="140">
        <f t="shared" si="18"/>
        <v>1</v>
      </c>
      <c r="I428" s="140"/>
      <c r="J428" s="298" t="s">
        <v>4782</v>
      </c>
      <c r="K428" s="145" t="str">
        <f t="shared" si="20"/>
        <v>C3299</v>
      </c>
      <c r="L428" s="277" t="str">
        <f t="shared" si="19"/>
        <v>C32.9.9 - Autres activités manufacturières nca</v>
      </c>
      <c r="M428" s="145"/>
      <c r="N428" s="145" t="s">
        <v>192</v>
      </c>
      <c r="O428" s="145" t="s">
        <v>426</v>
      </c>
    </row>
    <row r="429" spans="1:15">
      <c r="A429" s="140" t="s">
        <v>4784</v>
      </c>
      <c r="B429" s="145" t="s">
        <v>3802</v>
      </c>
      <c r="C429" s="145"/>
      <c r="D429" s="145" t="s">
        <v>426</v>
      </c>
      <c r="E429" s="140"/>
      <c r="F429" s="140"/>
      <c r="G429" s="140"/>
      <c r="H429" s="140">
        <f t="shared" si="18"/>
        <v>1</v>
      </c>
      <c r="I429" s="140"/>
      <c r="J429" s="296" t="s">
        <v>4783</v>
      </c>
      <c r="K429" s="145" t="str">
        <f t="shared" si="20"/>
        <v>C33</v>
      </c>
      <c r="L429" s="277" t="str">
        <f t="shared" si="19"/>
        <v>C33 - Réparation et install de machines et d'équipements</v>
      </c>
      <c r="M429" s="145" t="s">
        <v>190</v>
      </c>
      <c r="N429" s="145" t="s">
        <v>192</v>
      </c>
      <c r="O429" s="145" t="s">
        <v>426</v>
      </c>
    </row>
    <row r="430" spans="1:15">
      <c r="A430" s="140" t="s">
        <v>4785</v>
      </c>
      <c r="B430" s="145" t="s">
        <v>3803</v>
      </c>
      <c r="C430" s="145"/>
      <c r="D430" s="145" t="s">
        <v>426</v>
      </c>
      <c r="E430" s="140"/>
      <c r="F430" s="140"/>
      <c r="G430" s="140"/>
      <c r="H430" s="140">
        <f t="shared" si="18"/>
        <v>1</v>
      </c>
      <c r="I430" s="140"/>
      <c r="J430" s="297" t="s">
        <v>4784</v>
      </c>
      <c r="K430" s="145" t="str">
        <f t="shared" si="20"/>
        <v>C331</v>
      </c>
      <c r="L430" s="277" t="str">
        <f t="shared" si="19"/>
        <v>C33.1 - Réparation d'ouvrages en métaux de machines et d'équipements</v>
      </c>
      <c r="M430" s="145" t="s">
        <v>190</v>
      </c>
      <c r="N430" s="145" t="s">
        <v>192</v>
      </c>
      <c r="O430" s="145" t="s">
        <v>426</v>
      </c>
    </row>
    <row r="431" spans="1:15">
      <c r="A431" s="140" t="s">
        <v>4786</v>
      </c>
      <c r="B431" s="145" t="s">
        <v>3804</v>
      </c>
      <c r="C431" s="145"/>
      <c r="D431" s="145" t="s">
        <v>426</v>
      </c>
      <c r="E431" s="140"/>
      <c r="F431" s="140"/>
      <c r="G431" s="140"/>
      <c r="H431" s="140">
        <f t="shared" si="18"/>
        <v>1</v>
      </c>
      <c r="I431" s="140"/>
      <c r="J431" s="298" t="s">
        <v>4785</v>
      </c>
      <c r="K431" s="145" t="str">
        <f t="shared" si="20"/>
        <v>C3311</v>
      </c>
      <c r="L431" s="277" t="str">
        <f t="shared" si="19"/>
        <v>C33.1.1 - Réparation d'ouvrages en métaux</v>
      </c>
      <c r="M431" s="145"/>
      <c r="N431" s="145" t="s">
        <v>192</v>
      </c>
      <c r="O431" s="145" t="s">
        <v>426</v>
      </c>
    </row>
    <row r="432" spans="1:15">
      <c r="A432" s="140" t="s">
        <v>4787</v>
      </c>
      <c r="B432" s="145" t="s">
        <v>3805</v>
      </c>
      <c r="C432" s="145"/>
      <c r="D432" s="145" t="s">
        <v>426</v>
      </c>
      <c r="E432" s="140"/>
      <c r="F432" s="140"/>
      <c r="G432" s="140"/>
      <c r="H432" s="140">
        <f t="shared" si="18"/>
        <v>1</v>
      </c>
      <c r="I432" s="140"/>
      <c r="J432" s="298" t="s">
        <v>4786</v>
      </c>
      <c r="K432" s="145" t="str">
        <f t="shared" si="20"/>
        <v>C3312</v>
      </c>
      <c r="L432" s="277" t="str">
        <f t="shared" si="19"/>
        <v>C33.1.2 - Réparation de machines</v>
      </c>
      <c r="M432" s="145"/>
      <c r="N432" s="145" t="s">
        <v>192</v>
      </c>
      <c r="O432" s="145" t="s">
        <v>426</v>
      </c>
    </row>
    <row r="433" spans="1:15">
      <c r="A433" s="140" t="s">
        <v>4788</v>
      </c>
      <c r="B433" s="145" t="s">
        <v>3806</v>
      </c>
      <c r="C433" s="145"/>
      <c r="D433" s="145" t="s">
        <v>426</v>
      </c>
      <c r="E433" s="140"/>
      <c r="F433" s="140"/>
      <c r="G433" s="140"/>
      <c r="H433" s="140">
        <f t="shared" si="18"/>
        <v>1</v>
      </c>
      <c r="I433" s="140"/>
      <c r="J433" s="298" t="s">
        <v>4787</v>
      </c>
      <c r="K433" s="145" t="str">
        <f t="shared" si="20"/>
        <v>C3313</v>
      </c>
      <c r="L433" s="277" t="str">
        <f t="shared" si="19"/>
        <v>C33.1.3 - Réparation d'équipements électroniques et optiques</v>
      </c>
      <c r="M433" s="145"/>
      <c r="N433" s="145" t="s">
        <v>192</v>
      </c>
      <c r="O433" s="145" t="s">
        <v>426</v>
      </c>
    </row>
    <row r="434" spans="1:15">
      <c r="A434" s="140" t="s">
        <v>4789</v>
      </c>
      <c r="B434" s="145" t="s">
        <v>3807</v>
      </c>
      <c r="C434" s="145"/>
      <c r="D434" s="145" t="s">
        <v>426</v>
      </c>
      <c r="E434" s="140"/>
      <c r="F434" s="140"/>
      <c r="G434" s="140"/>
      <c r="H434" s="140">
        <f t="shared" si="18"/>
        <v>1</v>
      </c>
      <c r="I434" s="140"/>
      <c r="J434" s="298" t="s">
        <v>4788</v>
      </c>
      <c r="K434" s="145" t="str">
        <f t="shared" si="20"/>
        <v>C3314</v>
      </c>
      <c r="L434" s="277" t="str">
        <f t="shared" si="19"/>
        <v>C33.1.4 - Réparation d'équipements électriques</v>
      </c>
      <c r="M434" s="145"/>
      <c r="N434" s="145" t="s">
        <v>192</v>
      </c>
      <c r="O434" s="145" t="s">
        <v>426</v>
      </c>
    </row>
    <row r="435" spans="1:15">
      <c r="A435" s="140" t="s">
        <v>4790</v>
      </c>
      <c r="B435" s="145" t="s">
        <v>3808</v>
      </c>
      <c r="C435" s="145"/>
      <c r="D435" s="145" t="s">
        <v>426</v>
      </c>
      <c r="E435" s="140"/>
      <c r="F435" s="140"/>
      <c r="G435" s="140"/>
      <c r="H435" s="140">
        <f t="shared" si="18"/>
        <v>1</v>
      </c>
      <c r="I435" s="140"/>
      <c r="J435" s="298" t="s">
        <v>4789</v>
      </c>
      <c r="K435" s="145" t="str">
        <f t="shared" si="20"/>
        <v>C3315</v>
      </c>
      <c r="L435" s="277" t="str">
        <f t="shared" si="19"/>
        <v>C33.1.5 - Réparation navale</v>
      </c>
      <c r="M435" s="145"/>
      <c r="N435" s="145" t="s">
        <v>192</v>
      </c>
      <c r="O435" s="145" t="s">
        <v>426</v>
      </c>
    </row>
    <row r="436" spans="1:15">
      <c r="A436" s="140" t="s">
        <v>4791</v>
      </c>
      <c r="B436" s="145" t="s">
        <v>3809</v>
      </c>
      <c r="C436" s="145"/>
      <c r="D436" s="145" t="s">
        <v>426</v>
      </c>
      <c r="E436" s="140"/>
      <c r="F436" s="140"/>
      <c r="G436" s="140"/>
      <c r="H436" s="140">
        <f t="shared" si="18"/>
        <v>1</v>
      </c>
      <c r="I436" s="140"/>
      <c r="J436" s="298" t="s">
        <v>4790</v>
      </c>
      <c r="K436" s="145" t="str">
        <f t="shared" si="20"/>
        <v>C3316</v>
      </c>
      <c r="L436" s="277" t="str">
        <f t="shared" si="19"/>
        <v>C33.1.6 - Réparation et entretien d'aéronefs et d'engins spatiaux</v>
      </c>
      <c r="M436" s="145"/>
      <c r="N436" s="145" t="s">
        <v>192</v>
      </c>
      <c r="O436" s="145" t="s">
        <v>426</v>
      </c>
    </row>
    <row r="437" spans="1:15">
      <c r="A437" s="140" t="s">
        <v>4792</v>
      </c>
      <c r="B437" s="145" t="s">
        <v>3810</v>
      </c>
      <c r="C437" s="145"/>
      <c r="D437" s="145" t="s">
        <v>426</v>
      </c>
      <c r="E437" s="140"/>
      <c r="F437" s="140"/>
      <c r="G437" s="140"/>
      <c r="H437" s="140">
        <f t="shared" si="18"/>
        <v>1</v>
      </c>
      <c r="I437" s="140"/>
      <c r="J437" s="298" t="s">
        <v>4791</v>
      </c>
      <c r="K437" s="145" t="str">
        <f t="shared" si="20"/>
        <v>C3317</v>
      </c>
      <c r="L437" s="277" t="str">
        <f t="shared" si="19"/>
        <v>C33.1.7 - Réparation et entretien d'autres matériels de transport</v>
      </c>
      <c r="M437" s="145"/>
      <c r="N437" s="145" t="s">
        <v>192</v>
      </c>
      <c r="O437" s="145" t="s">
        <v>426</v>
      </c>
    </row>
    <row r="438" spans="1:15">
      <c r="A438" s="140" t="s">
        <v>4793</v>
      </c>
      <c r="B438" s="145" t="s">
        <v>3811</v>
      </c>
      <c r="C438" s="145"/>
      <c r="D438" s="145" t="s">
        <v>426</v>
      </c>
      <c r="E438" s="140"/>
      <c r="F438" s="140"/>
      <c r="G438" s="140"/>
      <c r="H438" s="140">
        <f t="shared" si="18"/>
        <v>1</v>
      </c>
      <c r="I438" s="140"/>
      <c r="J438" s="298" t="s">
        <v>4792</v>
      </c>
      <c r="K438" s="145" t="str">
        <f t="shared" si="20"/>
        <v>C3319</v>
      </c>
      <c r="L438" s="277" t="str">
        <f t="shared" si="19"/>
        <v>C33.1.9 - Réparation d'autres équipements</v>
      </c>
      <c r="M438" s="145"/>
      <c r="N438" s="145" t="s">
        <v>192</v>
      </c>
      <c r="O438" s="145" t="s">
        <v>426</v>
      </c>
    </row>
    <row r="439" spans="1:15">
      <c r="A439" s="140" t="s">
        <v>4794</v>
      </c>
      <c r="B439" s="145" t="s">
        <v>3812</v>
      </c>
      <c r="C439" s="145"/>
      <c r="D439" s="145" t="s">
        <v>426</v>
      </c>
      <c r="E439" s="140"/>
      <c r="F439" s="140"/>
      <c r="G439" s="140"/>
      <c r="H439" s="140">
        <f t="shared" si="18"/>
        <v>1</v>
      </c>
      <c r="I439" s="140"/>
      <c r="J439" s="297" t="s">
        <v>4793</v>
      </c>
      <c r="K439" s="145" t="str">
        <f t="shared" si="20"/>
        <v>C332</v>
      </c>
      <c r="L439" s="277" t="str">
        <f t="shared" si="19"/>
        <v>C33.2 - Install de machines et d'équipements industriels</v>
      </c>
      <c r="M439" s="145" t="s">
        <v>190</v>
      </c>
      <c r="N439" s="145" t="s">
        <v>192</v>
      </c>
      <c r="O439" s="145" t="s">
        <v>426</v>
      </c>
    </row>
    <row r="440" spans="1:15">
      <c r="A440" s="140" t="s">
        <v>4795</v>
      </c>
      <c r="B440" s="145" t="s">
        <v>3813</v>
      </c>
      <c r="C440" s="145"/>
      <c r="D440" s="145" t="s">
        <v>426</v>
      </c>
      <c r="E440" s="140"/>
      <c r="F440" s="140"/>
      <c r="G440" s="140"/>
      <c r="H440" s="140">
        <f t="shared" si="18"/>
        <v>1</v>
      </c>
      <c r="I440" s="140"/>
      <c r="J440" s="298" t="s">
        <v>4794</v>
      </c>
      <c r="K440" s="145" t="str">
        <f t="shared" si="20"/>
        <v>C3320</v>
      </c>
      <c r="L440" s="277" t="str">
        <f t="shared" si="19"/>
        <v>C33.2.0 - Install de machines et d'équipements industriels</v>
      </c>
      <c r="M440" s="145"/>
      <c r="N440" s="145" t="s">
        <v>192</v>
      </c>
      <c r="O440" s="145" t="s">
        <v>426</v>
      </c>
    </row>
    <row r="441" spans="1:15">
      <c r="A441" s="140" t="s">
        <v>4796</v>
      </c>
      <c r="B441" s="145" t="s">
        <v>3814</v>
      </c>
      <c r="C441" s="145"/>
      <c r="D441" s="145" t="s">
        <v>426</v>
      </c>
      <c r="E441" s="140"/>
      <c r="F441" s="140"/>
      <c r="G441" s="140"/>
      <c r="H441" s="140">
        <f t="shared" si="18"/>
        <v>1</v>
      </c>
      <c r="I441" s="140"/>
      <c r="J441" s="279" t="s">
        <v>4795</v>
      </c>
      <c r="K441" s="145" t="str">
        <f t="shared" si="20"/>
        <v>D</v>
      </c>
      <c r="L441" s="277" t="str">
        <f t="shared" si="19"/>
        <v>D - PROD DISTRIBUTION D'ÉLECTRICITÉ GAZ VAPEUR D'AIR CONDITIONNÉ</v>
      </c>
      <c r="M441" s="145" t="s">
        <v>190</v>
      </c>
      <c r="N441" s="145" t="s">
        <v>192</v>
      </c>
      <c r="O441" s="145" t="s">
        <v>426</v>
      </c>
    </row>
    <row r="442" spans="1:15">
      <c r="A442" s="140" t="s">
        <v>4797</v>
      </c>
      <c r="B442" s="145" t="s">
        <v>3815</v>
      </c>
      <c r="C442" s="145"/>
      <c r="D442" s="145" t="s">
        <v>426</v>
      </c>
      <c r="E442" s="140"/>
      <c r="F442" s="140"/>
      <c r="G442" s="140"/>
      <c r="H442" s="140">
        <f t="shared" si="18"/>
        <v>1</v>
      </c>
      <c r="I442" s="140"/>
      <c r="J442" s="296" t="s">
        <v>4796</v>
      </c>
      <c r="K442" s="145" t="str">
        <f t="shared" si="20"/>
        <v>D35</v>
      </c>
      <c r="L442" s="277" t="str">
        <f t="shared" si="19"/>
        <v>D35 - Prod distribution d'électricité gaz vapeur d'air conditionné</v>
      </c>
      <c r="M442" s="145" t="s">
        <v>190</v>
      </c>
      <c r="N442" s="145" t="s">
        <v>192</v>
      </c>
      <c r="O442" s="145" t="s">
        <v>426</v>
      </c>
    </row>
    <row r="443" spans="1:15">
      <c r="A443" s="140" t="s">
        <v>4798</v>
      </c>
      <c r="B443" s="145" t="s">
        <v>3816</v>
      </c>
      <c r="C443" s="145"/>
      <c r="D443" s="145" t="s">
        <v>426</v>
      </c>
      <c r="E443" s="140"/>
      <c r="F443" s="140"/>
      <c r="G443" s="140"/>
      <c r="H443" s="140">
        <f t="shared" si="18"/>
        <v>1</v>
      </c>
      <c r="I443" s="140"/>
      <c r="J443" s="297" t="s">
        <v>4797</v>
      </c>
      <c r="K443" s="145" t="str">
        <f t="shared" si="20"/>
        <v>D351</v>
      </c>
      <c r="L443" s="277" t="str">
        <f t="shared" si="19"/>
        <v>D35.1 - Production transport et distribution d'électricité</v>
      </c>
      <c r="M443" s="145" t="s">
        <v>190</v>
      </c>
      <c r="N443" s="145" t="s">
        <v>192</v>
      </c>
      <c r="O443" s="145" t="s">
        <v>426</v>
      </c>
    </row>
    <row r="444" spans="1:15">
      <c r="A444" s="140" t="s">
        <v>4799</v>
      </c>
      <c r="B444" s="145" t="s">
        <v>3817</v>
      </c>
      <c r="C444" s="145"/>
      <c r="D444" s="145" t="s">
        <v>426</v>
      </c>
      <c r="E444" s="140"/>
      <c r="F444" s="140"/>
      <c r="G444" s="140"/>
      <c r="H444" s="140">
        <f t="shared" si="18"/>
        <v>1</v>
      </c>
      <c r="I444" s="140"/>
      <c r="J444" s="298" t="s">
        <v>4798</v>
      </c>
      <c r="K444" s="145" t="str">
        <f t="shared" si="20"/>
        <v>D3511</v>
      </c>
      <c r="L444" s="277" t="str">
        <f t="shared" si="19"/>
        <v>D35.1.1 - Production d'électricité</v>
      </c>
      <c r="M444" s="145"/>
      <c r="N444" s="145" t="s">
        <v>192</v>
      </c>
      <c r="O444" s="145" t="s">
        <v>426</v>
      </c>
    </row>
    <row r="445" spans="1:15">
      <c r="A445" s="140" t="s">
        <v>4800</v>
      </c>
      <c r="B445" s="145" t="s">
        <v>3818</v>
      </c>
      <c r="C445" s="145"/>
      <c r="D445" s="145" t="s">
        <v>426</v>
      </c>
      <c r="E445" s="140"/>
      <c r="F445" s="140"/>
      <c r="G445" s="140"/>
      <c r="H445" s="140">
        <f t="shared" si="18"/>
        <v>1</v>
      </c>
      <c r="I445" s="140"/>
      <c r="J445" s="298" t="s">
        <v>4799</v>
      </c>
      <c r="K445" s="145" t="str">
        <f t="shared" si="20"/>
        <v>D3512</v>
      </c>
      <c r="L445" s="277" t="str">
        <f t="shared" si="19"/>
        <v>D35.1.2 - Transport d'électricité</v>
      </c>
      <c r="M445" s="145"/>
      <c r="N445" s="145" t="s">
        <v>192</v>
      </c>
      <c r="O445" s="145" t="s">
        <v>426</v>
      </c>
    </row>
    <row r="446" spans="1:15">
      <c r="A446" s="140" t="s">
        <v>4801</v>
      </c>
      <c r="B446" s="145" t="s">
        <v>3819</v>
      </c>
      <c r="C446" s="145"/>
      <c r="D446" s="145" t="s">
        <v>426</v>
      </c>
      <c r="E446" s="140"/>
      <c r="F446" s="140"/>
      <c r="G446" s="140"/>
      <c r="H446" s="140">
        <f t="shared" si="18"/>
        <v>1</v>
      </c>
      <c r="I446" s="140"/>
      <c r="J446" s="298" t="s">
        <v>4800</v>
      </c>
      <c r="K446" s="145" t="str">
        <f t="shared" si="20"/>
        <v>D3513</v>
      </c>
      <c r="L446" s="277" t="str">
        <f t="shared" si="19"/>
        <v>D35.1.3 - Distribution d'électricité</v>
      </c>
      <c r="M446" s="145"/>
      <c r="N446" s="145" t="s">
        <v>192</v>
      </c>
      <c r="O446" s="145" t="s">
        <v>426</v>
      </c>
    </row>
    <row r="447" spans="1:15">
      <c r="A447" s="140" t="s">
        <v>4802</v>
      </c>
      <c r="B447" s="145" t="s">
        <v>3820</v>
      </c>
      <c r="C447" s="145"/>
      <c r="D447" s="145" t="s">
        <v>426</v>
      </c>
      <c r="E447" s="140"/>
      <c r="F447" s="140"/>
      <c r="G447" s="140"/>
      <c r="H447" s="140">
        <f t="shared" si="18"/>
        <v>1</v>
      </c>
      <c r="I447" s="140"/>
      <c r="J447" s="298" t="s">
        <v>4801</v>
      </c>
      <c r="K447" s="145" t="str">
        <f t="shared" si="20"/>
        <v>D3514</v>
      </c>
      <c r="L447" s="277" t="str">
        <f t="shared" si="19"/>
        <v>D35.1.4 - Commerce d'électricité</v>
      </c>
      <c r="M447" s="145"/>
      <c r="N447" s="145" t="s">
        <v>192</v>
      </c>
      <c r="O447" s="145" t="s">
        <v>426</v>
      </c>
    </row>
    <row r="448" spans="1:15">
      <c r="A448" s="140" t="s">
        <v>4803</v>
      </c>
      <c r="B448" s="145" t="s">
        <v>3821</v>
      </c>
      <c r="C448" s="145"/>
      <c r="D448" s="145" t="s">
        <v>426</v>
      </c>
      <c r="E448" s="140"/>
      <c r="F448" s="140"/>
      <c r="G448" s="140"/>
      <c r="H448" s="140">
        <f t="shared" si="18"/>
        <v>1</v>
      </c>
      <c r="I448" s="140"/>
      <c r="J448" s="297" t="s">
        <v>4802</v>
      </c>
      <c r="K448" s="145" t="str">
        <f t="shared" si="20"/>
        <v>D352</v>
      </c>
      <c r="L448" s="277" t="str">
        <f t="shared" si="19"/>
        <v>D35.2 - Production et distribution de combustibles gazeux</v>
      </c>
      <c r="M448" s="145" t="s">
        <v>190</v>
      </c>
      <c r="N448" s="145" t="s">
        <v>192</v>
      </c>
      <c r="O448" s="145" t="s">
        <v>426</v>
      </c>
    </row>
    <row r="449" spans="1:15">
      <c r="A449" s="140" t="s">
        <v>4804</v>
      </c>
      <c r="B449" s="145" t="s">
        <v>3822</v>
      </c>
      <c r="C449" s="145"/>
      <c r="D449" s="145" t="s">
        <v>426</v>
      </c>
      <c r="E449" s="140"/>
      <c r="F449" s="140"/>
      <c r="G449" s="140"/>
      <c r="H449" s="140">
        <f t="shared" si="18"/>
        <v>1</v>
      </c>
      <c r="I449" s="140"/>
      <c r="J449" s="298" t="s">
        <v>4803</v>
      </c>
      <c r="K449" s="145" t="str">
        <f t="shared" si="20"/>
        <v>D3521</v>
      </c>
      <c r="L449" s="277" t="str">
        <f t="shared" si="19"/>
        <v>D35.2.1 - Production de combustibles gazeux</v>
      </c>
      <c r="M449" s="145"/>
      <c r="N449" s="145" t="s">
        <v>192</v>
      </c>
      <c r="O449" s="145" t="s">
        <v>426</v>
      </c>
    </row>
    <row r="450" spans="1:15">
      <c r="A450" s="140" t="s">
        <v>4805</v>
      </c>
      <c r="B450" s="145" t="s">
        <v>3823</v>
      </c>
      <c r="C450" s="145"/>
      <c r="D450" s="145" t="s">
        <v>426</v>
      </c>
      <c r="E450" s="140"/>
      <c r="F450" s="140"/>
      <c r="G450" s="140"/>
      <c r="H450" s="140">
        <f t="shared" si="18"/>
        <v>1</v>
      </c>
      <c r="I450" s="140"/>
      <c r="J450" s="298" t="s">
        <v>4804</v>
      </c>
      <c r="K450" s="145" t="str">
        <f t="shared" si="20"/>
        <v>D3522</v>
      </c>
      <c r="L450" s="277" t="str">
        <f t="shared" si="19"/>
        <v>D35.2.2 - Distribution de combustibles gazeux</v>
      </c>
      <c r="M450" s="145"/>
      <c r="N450" s="145" t="s">
        <v>192</v>
      </c>
      <c r="O450" s="145" t="s">
        <v>426</v>
      </c>
    </row>
    <row r="451" spans="1:15">
      <c r="A451" s="140" t="s">
        <v>4806</v>
      </c>
      <c r="B451" s="145" t="s">
        <v>3824</v>
      </c>
      <c r="C451" s="145"/>
      <c r="D451" s="145" t="s">
        <v>426</v>
      </c>
      <c r="E451" s="140"/>
      <c r="F451" s="140"/>
      <c r="G451" s="140"/>
      <c r="H451" s="140">
        <f t="shared" ref="H451:H514" si="21">COUNTIF($J$2:$J$1000,A451)</f>
        <v>1</v>
      </c>
      <c r="I451" s="140"/>
      <c r="J451" s="298" t="s">
        <v>4805</v>
      </c>
      <c r="K451" s="145" t="str">
        <f t="shared" si="20"/>
        <v>D3523</v>
      </c>
      <c r="L451" s="277" t="str">
        <f t="shared" si="19"/>
        <v>D35.2.3 - Commerce de combustibles gazeux</v>
      </c>
      <c r="M451" s="145"/>
      <c r="N451" s="145" t="s">
        <v>192</v>
      </c>
      <c r="O451" s="145" t="s">
        <v>426</v>
      </c>
    </row>
    <row r="452" spans="1:15">
      <c r="A452" s="140" t="s">
        <v>4807</v>
      </c>
      <c r="B452" s="145" t="s">
        <v>3825</v>
      </c>
      <c r="C452" s="145"/>
      <c r="D452" s="145" t="s">
        <v>426</v>
      </c>
      <c r="E452" s="140"/>
      <c r="F452" s="140"/>
      <c r="G452" s="140"/>
      <c r="H452" s="140">
        <f t="shared" si="21"/>
        <v>1</v>
      </c>
      <c r="I452" s="140"/>
      <c r="J452" s="297" t="s">
        <v>4806</v>
      </c>
      <c r="K452" s="145" t="str">
        <f t="shared" si="20"/>
        <v>D353</v>
      </c>
      <c r="L452" s="277" t="str">
        <f t="shared" ref="L452:L515" si="22">J452</f>
        <v>D35.3 - Production et distribution de vapeur et d'air conditionné</v>
      </c>
      <c r="M452" s="145" t="s">
        <v>190</v>
      </c>
      <c r="N452" s="145" t="s">
        <v>192</v>
      </c>
      <c r="O452" s="145" t="s">
        <v>426</v>
      </c>
    </row>
    <row r="453" spans="1:15">
      <c r="A453" s="140" t="s">
        <v>4808</v>
      </c>
      <c r="B453" s="145" t="s">
        <v>3826</v>
      </c>
      <c r="C453" s="145"/>
      <c r="D453" s="145" t="s">
        <v>426</v>
      </c>
      <c r="E453" s="140"/>
      <c r="F453" s="140"/>
      <c r="G453" s="140"/>
      <c r="H453" s="140">
        <f t="shared" si="21"/>
        <v>1</v>
      </c>
      <c r="I453" s="140"/>
      <c r="J453" s="298" t="s">
        <v>4807</v>
      </c>
      <c r="K453" s="145" t="str">
        <f t="shared" si="20"/>
        <v>D3530</v>
      </c>
      <c r="L453" s="277" t="str">
        <f t="shared" si="22"/>
        <v>D35.3.0 - Production et distribution de vapeur et d'air conditionné</v>
      </c>
      <c r="M453" s="145"/>
      <c r="N453" s="145" t="s">
        <v>192</v>
      </c>
      <c r="O453" s="145" t="s">
        <v>426</v>
      </c>
    </row>
    <row r="454" spans="1:15">
      <c r="A454" s="140" t="s">
        <v>4809</v>
      </c>
      <c r="B454" s="145" t="s">
        <v>3827</v>
      </c>
      <c r="C454" s="145"/>
      <c r="D454" s="145" t="s">
        <v>426</v>
      </c>
      <c r="E454" s="140"/>
      <c r="F454" s="140"/>
      <c r="G454" s="140"/>
      <c r="H454" s="140">
        <f t="shared" si="21"/>
        <v>1</v>
      </c>
      <c r="I454" s="140"/>
      <c r="J454" s="279" t="s">
        <v>4808</v>
      </c>
      <c r="K454" s="145" t="str">
        <f t="shared" ref="K454:K517" si="23">VLOOKUP(J454,$A$2:$B$1100,2,0)</f>
        <v>E</v>
      </c>
      <c r="L454" s="277" t="str">
        <f t="shared" si="22"/>
        <v>E - PROD DISTRIB D'EAU ASSAINISSEMENT GESTIONS DÉCHETS DÉPOLLUTION</v>
      </c>
      <c r="M454" s="145" t="s">
        <v>190</v>
      </c>
      <c r="N454" s="145" t="s">
        <v>192</v>
      </c>
      <c r="O454" s="145" t="s">
        <v>426</v>
      </c>
    </row>
    <row r="455" spans="1:15">
      <c r="A455" s="140" t="s">
        <v>4810</v>
      </c>
      <c r="B455" s="145" t="s">
        <v>3828</v>
      </c>
      <c r="C455" s="145"/>
      <c r="D455" s="145" t="s">
        <v>426</v>
      </c>
      <c r="E455" s="140"/>
      <c r="F455" s="140"/>
      <c r="G455" s="140"/>
      <c r="H455" s="140">
        <f t="shared" si="21"/>
        <v>1</v>
      </c>
      <c r="I455" s="140"/>
      <c r="J455" s="296" t="s">
        <v>4809</v>
      </c>
      <c r="K455" s="145" t="str">
        <f t="shared" si="23"/>
        <v>E36</v>
      </c>
      <c r="L455" s="277" t="str">
        <f t="shared" si="22"/>
        <v>E36 - Captage traitement et distribution d'eau</v>
      </c>
      <c r="M455" s="145" t="s">
        <v>190</v>
      </c>
      <c r="N455" s="145" t="s">
        <v>192</v>
      </c>
      <c r="O455" s="145" t="s">
        <v>426</v>
      </c>
    </row>
    <row r="456" spans="1:15">
      <c r="A456" s="140" t="s">
        <v>4811</v>
      </c>
      <c r="B456" s="145" t="s">
        <v>3829</v>
      </c>
      <c r="C456" s="145"/>
      <c r="D456" s="145" t="s">
        <v>426</v>
      </c>
      <c r="E456" s="140"/>
      <c r="F456" s="140"/>
      <c r="G456" s="140"/>
      <c r="H456" s="140">
        <f t="shared" si="21"/>
        <v>1</v>
      </c>
      <c r="I456" s="140"/>
      <c r="J456" s="297" t="s">
        <v>4810</v>
      </c>
      <c r="K456" s="145" t="str">
        <f t="shared" si="23"/>
        <v>E360</v>
      </c>
      <c r="L456" s="277" t="str">
        <f t="shared" si="22"/>
        <v>E36.0 - Captage traitement et distribution d'eau</v>
      </c>
      <c r="M456" s="145" t="s">
        <v>190</v>
      </c>
      <c r="N456" s="145" t="s">
        <v>192</v>
      </c>
      <c r="O456" s="145" t="s">
        <v>426</v>
      </c>
    </row>
    <row r="457" spans="1:15">
      <c r="A457" s="140" t="s">
        <v>4812</v>
      </c>
      <c r="B457" s="145" t="s">
        <v>3830</v>
      </c>
      <c r="C457" s="145"/>
      <c r="D457" s="145" t="s">
        <v>426</v>
      </c>
      <c r="E457" s="140"/>
      <c r="F457" s="140"/>
      <c r="G457" s="140"/>
      <c r="H457" s="140">
        <f t="shared" si="21"/>
        <v>1</v>
      </c>
      <c r="I457" s="140"/>
      <c r="J457" s="298" t="s">
        <v>4811</v>
      </c>
      <c r="K457" s="145" t="str">
        <f t="shared" si="23"/>
        <v>E3600</v>
      </c>
      <c r="L457" s="277" t="str">
        <f t="shared" si="22"/>
        <v>E36.0.0 - Captage traitement et distribution d'eau</v>
      </c>
      <c r="M457" s="145"/>
      <c r="N457" s="145" t="s">
        <v>192</v>
      </c>
      <c r="O457" s="145" t="s">
        <v>426</v>
      </c>
    </row>
    <row r="458" spans="1:15">
      <c r="A458" s="140" t="s">
        <v>4813</v>
      </c>
      <c r="B458" s="145" t="s">
        <v>3831</v>
      </c>
      <c r="C458" s="145"/>
      <c r="D458" s="145" t="s">
        <v>426</v>
      </c>
      <c r="E458" s="140"/>
      <c r="F458" s="140"/>
      <c r="G458" s="140"/>
      <c r="H458" s="140">
        <f t="shared" si="21"/>
        <v>1</v>
      </c>
      <c r="I458" s="140"/>
      <c r="J458" s="296" t="s">
        <v>4812</v>
      </c>
      <c r="K458" s="145" t="str">
        <f t="shared" si="23"/>
        <v>E37</v>
      </c>
      <c r="L458" s="277" t="str">
        <f t="shared" si="22"/>
        <v>E37 - Assainissement</v>
      </c>
      <c r="M458" s="145" t="s">
        <v>190</v>
      </c>
      <c r="N458" s="145" t="s">
        <v>192</v>
      </c>
      <c r="O458" s="145" t="s">
        <v>426</v>
      </c>
    </row>
    <row r="459" spans="1:15">
      <c r="A459" s="140" t="s">
        <v>4814</v>
      </c>
      <c r="B459" s="145" t="s">
        <v>3832</v>
      </c>
      <c r="C459" s="145"/>
      <c r="D459" s="145" t="s">
        <v>426</v>
      </c>
      <c r="E459" s="140"/>
      <c r="F459" s="140"/>
      <c r="G459" s="140"/>
      <c r="H459" s="140">
        <f t="shared" si="21"/>
        <v>1</v>
      </c>
      <c r="I459" s="140"/>
      <c r="J459" s="297" t="s">
        <v>4813</v>
      </c>
      <c r="K459" s="145" t="str">
        <f t="shared" si="23"/>
        <v>E370</v>
      </c>
      <c r="L459" s="277" t="str">
        <f t="shared" si="22"/>
        <v>E37.0 - Assainissement</v>
      </c>
      <c r="M459" s="145" t="s">
        <v>190</v>
      </c>
      <c r="N459" s="145" t="s">
        <v>192</v>
      </c>
      <c r="O459" s="145" t="s">
        <v>426</v>
      </c>
    </row>
    <row r="460" spans="1:15">
      <c r="A460" s="140" t="s">
        <v>4815</v>
      </c>
      <c r="B460" s="145" t="s">
        <v>3833</v>
      </c>
      <c r="C460" s="145"/>
      <c r="D460" s="145" t="s">
        <v>426</v>
      </c>
      <c r="E460" s="140"/>
      <c r="F460" s="140"/>
      <c r="G460" s="140"/>
      <c r="H460" s="140">
        <f t="shared" si="21"/>
        <v>1</v>
      </c>
      <c r="I460" s="140"/>
      <c r="J460" s="298" t="s">
        <v>4814</v>
      </c>
      <c r="K460" s="145" t="str">
        <f t="shared" si="23"/>
        <v>E3700</v>
      </c>
      <c r="L460" s="277" t="str">
        <f t="shared" si="22"/>
        <v>E37.0.0 - Assainissement</v>
      </c>
      <c r="M460" s="145"/>
      <c r="N460" s="145" t="s">
        <v>192</v>
      </c>
      <c r="O460" s="145" t="s">
        <v>426</v>
      </c>
    </row>
    <row r="461" spans="1:15">
      <c r="A461" s="140" t="s">
        <v>4816</v>
      </c>
      <c r="B461" s="145" t="s">
        <v>3834</v>
      </c>
      <c r="C461" s="145"/>
      <c r="D461" s="145" t="s">
        <v>426</v>
      </c>
      <c r="E461" s="140"/>
      <c r="F461" s="140"/>
      <c r="G461" s="140"/>
      <c r="H461" s="140">
        <f t="shared" si="21"/>
        <v>1</v>
      </c>
      <c r="I461" s="140"/>
      <c r="J461" s="296" t="s">
        <v>4815</v>
      </c>
      <c r="K461" s="145" t="str">
        <f t="shared" si="23"/>
        <v>E38</v>
      </c>
      <c r="L461" s="277" t="str">
        <f t="shared" si="22"/>
        <v>E38 - Collecte traitement et élimination des déchets; récupération</v>
      </c>
      <c r="M461" s="145" t="s">
        <v>190</v>
      </c>
      <c r="N461" s="145" t="s">
        <v>192</v>
      </c>
      <c r="O461" s="145" t="s">
        <v>426</v>
      </c>
    </row>
    <row r="462" spans="1:15">
      <c r="A462" s="140" t="s">
        <v>4817</v>
      </c>
      <c r="B462" s="145" t="s">
        <v>3835</v>
      </c>
      <c r="C462" s="145"/>
      <c r="D462" s="145" t="s">
        <v>426</v>
      </c>
      <c r="E462" s="140"/>
      <c r="F462" s="140"/>
      <c r="G462" s="140"/>
      <c r="H462" s="140">
        <f t="shared" si="21"/>
        <v>1</v>
      </c>
      <c r="I462" s="140"/>
      <c r="J462" s="297" t="s">
        <v>4816</v>
      </c>
      <c r="K462" s="145" t="str">
        <f t="shared" si="23"/>
        <v>E381</v>
      </c>
      <c r="L462" s="277" t="str">
        <f t="shared" si="22"/>
        <v>E38.1 - Collecte des déchets</v>
      </c>
      <c r="M462" s="145" t="s">
        <v>190</v>
      </c>
      <c r="N462" s="145" t="s">
        <v>192</v>
      </c>
      <c r="O462" s="145" t="s">
        <v>426</v>
      </c>
    </row>
    <row r="463" spans="1:15">
      <c r="A463" s="140" t="s">
        <v>4818</v>
      </c>
      <c r="B463" s="145" t="s">
        <v>3836</v>
      </c>
      <c r="C463" s="145"/>
      <c r="D463" s="145" t="s">
        <v>426</v>
      </c>
      <c r="E463" s="140"/>
      <c r="F463" s="140"/>
      <c r="G463" s="140"/>
      <c r="H463" s="140">
        <f t="shared" si="21"/>
        <v>1</v>
      </c>
      <c r="I463" s="140"/>
      <c r="J463" s="298" t="s">
        <v>4817</v>
      </c>
      <c r="K463" s="145" t="str">
        <f t="shared" si="23"/>
        <v>E3811</v>
      </c>
      <c r="L463" s="277" t="str">
        <f t="shared" si="22"/>
        <v>E38.1.1 - Collecte des déchets non dangereux</v>
      </c>
      <c r="M463" s="145"/>
      <c r="N463" s="145" t="s">
        <v>192</v>
      </c>
      <c r="O463" s="145" t="s">
        <v>426</v>
      </c>
    </row>
    <row r="464" spans="1:15">
      <c r="A464" s="140" t="s">
        <v>4819</v>
      </c>
      <c r="B464" s="145" t="s">
        <v>3837</v>
      </c>
      <c r="C464" s="145"/>
      <c r="D464" s="145" t="s">
        <v>426</v>
      </c>
      <c r="E464" s="140"/>
      <c r="F464" s="140"/>
      <c r="G464" s="140"/>
      <c r="H464" s="140">
        <f t="shared" si="21"/>
        <v>1</v>
      </c>
      <c r="I464" s="140"/>
      <c r="J464" s="298" t="s">
        <v>4818</v>
      </c>
      <c r="K464" s="145" t="str">
        <f t="shared" si="23"/>
        <v>E3812</v>
      </c>
      <c r="L464" s="277" t="str">
        <f t="shared" si="22"/>
        <v>E38.1.2 - Collecte des déchets dangereux</v>
      </c>
      <c r="M464" s="145"/>
      <c r="N464" s="145" t="s">
        <v>192</v>
      </c>
      <c r="O464" s="145" t="s">
        <v>426</v>
      </c>
    </row>
    <row r="465" spans="1:15">
      <c r="A465" s="140" t="s">
        <v>4820</v>
      </c>
      <c r="B465" s="145" t="s">
        <v>3838</v>
      </c>
      <c r="C465" s="145"/>
      <c r="D465" s="145" t="s">
        <v>426</v>
      </c>
      <c r="E465" s="140"/>
      <c r="F465" s="140"/>
      <c r="G465" s="140"/>
      <c r="H465" s="140">
        <f t="shared" si="21"/>
        <v>1</v>
      </c>
      <c r="I465" s="140"/>
      <c r="J465" s="297" t="s">
        <v>4819</v>
      </c>
      <c r="K465" s="145" t="str">
        <f t="shared" si="23"/>
        <v>E382</v>
      </c>
      <c r="L465" s="277" t="str">
        <f t="shared" si="22"/>
        <v>E38.2 - Traitement et élimination des déchets</v>
      </c>
      <c r="M465" s="145" t="s">
        <v>190</v>
      </c>
      <c r="N465" s="145" t="s">
        <v>192</v>
      </c>
      <c r="O465" s="145" t="s">
        <v>426</v>
      </c>
    </row>
    <row r="466" spans="1:15">
      <c r="A466" s="140" t="s">
        <v>4821</v>
      </c>
      <c r="B466" s="145" t="s">
        <v>3839</v>
      </c>
      <c r="C466" s="145"/>
      <c r="D466" s="145" t="s">
        <v>426</v>
      </c>
      <c r="E466" s="140"/>
      <c r="F466" s="140"/>
      <c r="G466" s="140"/>
      <c r="H466" s="140">
        <f t="shared" si="21"/>
        <v>1</v>
      </c>
      <c r="I466" s="140"/>
      <c r="J466" s="298" t="s">
        <v>4820</v>
      </c>
      <c r="K466" s="145" t="str">
        <f t="shared" si="23"/>
        <v>E3821</v>
      </c>
      <c r="L466" s="277" t="str">
        <f t="shared" si="22"/>
        <v>E38.2.1 - Traitement et élimination des déchets non dangereux</v>
      </c>
      <c r="M466" s="145"/>
      <c r="N466" s="145" t="s">
        <v>192</v>
      </c>
      <c r="O466" s="145" t="s">
        <v>426</v>
      </c>
    </row>
    <row r="467" spans="1:15">
      <c r="A467" s="140" t="s">
        <v>4822</v>
      </c>
      <c r="B467" s="145" t="s">
        <v>3840</v>
      </c>
      <c r="C467" s="145"/>
      <c r="D467" s="145" t="s">
        <v>426</v>
      </c>
      <c r="E467" s="140"/>
      <c r="F467" s="140"/>
      <c r="G467" s="140"/>
      <c r="H467" s="140">
        <f t="shared" si="21"/>
        <v>1</v>
      </c>
      <c r="I467" s="140"/>
      <c r="J467" s="298" t="s">
        <v>4821</v>
      </c>
      <c r="K467" s="145" t="str">
        <f t="shared" si="23"/>
        <v>E3822</v>
      </c>
      <c r="L467" s="277" t="str">
        <f t="shared" si="22"/>
        <v>E38.2.2 - Traitement et élimination des déchets dangereux</v>
      </c>
      <c r="M467" s="145"/>
      <c r="N467" s="145" t="s">
        <v>192</v>
      </c>
      <c r="O467" s="145" t="s">
        <v>426</v>
      </c>
    </row>
    <row r="468" spans="1:15">
      <c r="A468" s="140" t="s">
        <v>4823</v>
      </c>
      <c r="B468" s="145" t="s">
        <v>3841</v>
      </c>
      <c r="C468" s="145"/>
      <c r="D468" s="145" t="s">
        <v>426</v>
      </c>
      <c r="E468" s="140"/>
      <c r="F468" s="140"/>
      <c r="G468" s="140"/>
      <c r="H468" s="140">
        <f t="shared" si="21"/>
        <v>1</v>
      </c>
      <c r="I468" s="140"/>
      <c r="J468" s="297" t="s">
        <v>4822</v>
      </c>
      <c r="K468" s="145" t="str">
        <f t="shared" si="23"/>
        <v>E383</v>
      </c>
      <c r="L468" s="277" t="str">
        <f t="shared" si="22"/>
        <v>E38.3 - Récupération</v>
      </c>
      <c r="M468" s="145" t="s">
        <v>190</v>
      </c>
      <c r="N468" s="145" t="s">
        <v>192</v>
      </c>
      <c r="O468" s="145" t="s">
        <v>426</v>
      </c>
    </row>
    <row r="469" spans="1:15">
      <c r="A469" s="140" t="s">
        <v>4824</v>
      </c>
      <c r="B469" s="145" t="s">
        <v>3842</v>
      </c>
      <c r="C469" s="145"/>
      <c r="D469" s="145" t="s">
        <v>426</v>
      </c>
      <c r="E469" s="140"/>
      <c r="F469" s="140"/>
      <c r="G469" s="140"/>
      <c r="H469" s="140">
        <f t="shared" si="21"/>
        <v>1</v>
      </c>
      <c r="I469" s="140"/>
      <c r="J469" s="298" t="s">
        <v>4823</v>
      </c>
      <c r="K469" s="145" t="str">
        <f t="shared" si="23"/>
        <v>E3831</v>
      </c>
      <c r="L469" s="277" t="str">
        <f t="shared" si="22"/>
        <v>E38.3.1 - Démantèlement d'épaves</v>
      </c>
      <c r="M469" s="145"/>
      <c r="N469" s="145" t="s">
        <v>192</v>
      </c>
      <c r="O469" s="145" t="s">
        <v>426</v>
      </c>
    </row>
    <row r="470" spans="1:15">
      <c r="A470" s="140" t="s">
        <v>4825</v>
      </c>
      <c r="B470" s="145" t="s">
        <v>3843</v>
      </c>
      <c r="C470" s="145"/>
      <c r="D470" s="145" t="s">
        <v>426</v>
      </c>
      <c r="E470" s="140"/>
      <c r="F470" s="140"/>
      <c r="G470" s="140"/>
      <c r="H470" s="140">
        <f t="shared" si="21"/>
        <v>1</v>
      </c>
      <c r="I470" s="140"/>
      <c r="J470" s="298" t="s">
        <v>4824</v>
      </c>
      <c r="K470" s="145" t="str">
        <f t="shared" si="23"/>
        <v>E3832</v>
      </c>
      <c r="L470" s="277" t="str">
        <f t="shared" si="22"/>
        <v>E38.3.2 - Récupération de déchets triés</v>
      </c>
      <c r="M470" s="145"/>
      <c r="N470" s="145" t="s">
        <v>192</v>
      </c>
      <c r="O470" s="145" t="s">
        <v>426</v>
      </c>
    </row>
    <row r="471" spans="1:15">
      <c r="A471" s="140" t="s">
        <v>4826</v>
      </c>
      <c r="B471" s="145" t="s">
        <v>3844</v>
      </c>
      <c r="C471" s="145"/>
      <c r="D471" s="145" t="s">
        <v>426</v>
      </c>
      <c r="E471" s="140"/>
      <c r="F471" s="140"/>
      <c r="G471" s="140"/>
      <c r="H471" s="140">
        <f t="shared" si="21"/>
        <v>1</v>
      </c>
      <c r="I471" s="140"/>
      <c r="J471" s="296" t="s">
        <v>4825</v>
      </c>
      <c r="K471" s="145" t="str">
        <f t="shared" si="23"/>
        <v>E39</v>
      </c>
      <c r="L471" s="277" t="str">
        <f t="shared" si="22"/>
        <v>E39 - Dépollution et autres services de gestion des déchets</v>
      </c>
      <c r="M471" s="145" t="s">
        <v>190</v>
      </c>
      <c r="N471" s="145" t="s">
        <v>192</v>
      </c>
      <c r="O471" s="145" t="s">
        <v>426</v>
      </c>
    </row>
    <row r="472" spans="1:15">
      <c r="A472" s="140" t="s">
        <v>4827</v>
      </c>
      <c r="B472" s="145" t="s">
        <v>3845</v>
      </c>
      <c r="C472" s="145"/>
      <c r="D472" s="145" t="s">
        <v>426</v>
      </c>
      <c r="E472" s="140"/>
      <c r="F472" s="140"/>
      <c r="G472" s="140"/>
      <c r="H472" s="140">
        <f t="shared" si="21"/>
        <v>1</v>
      </c>
      <c r="I472" s="140"/>
      <c r="J472" s="297" t="s">
        <v>4826</v>
      </c>
      <c r="K472" s="145" t="str">
        <f t="shared" si="23"/>
        <v>E390</v>
      </c>
      <c r="L472" s="277" t="str">
        <f t="shared" si="22"/>
        <v>E39.0 - Dépollution et autres services de gestion des déchets</v>
      </c>
      <c r="M472" s="145" t="s">
        <v>190</v>
      </c>
      <c r="N472" s="145" t="s">
        <v>192</v>
      </c>
      <c r="O472" s="145" t="s">
        <v>426</v>
      </c>
    </row>
    <row r="473" spans="1:15">
      <c r="A473" s="140" t="s">
        <v>4828</v>
      </c>
      <c r="B473" s="145" t="s">
        <v>3846</v>
      </c>
      <c r="C473" s="145"/>
      <c r="D473" s="145" t="s">
        <v>426</v>
      </c>
      <c r="E473" s="140"/>
      <c r="F473" s="140"/>
      <c r="G473" s="140"/>
      <c r="H473" s="140">
        <f t="shared" si="21"/>
        <v>1</v>
      </c>
      <c r="I473" s="140"/>
      <c r="J473" s="298" t="s">
        <v>4827</v>
      </c>
      <c r="K473" s="145" t="str">
        <f t="shared" si="23"/>
        <v>E3900</v>
      </c>
      <c r="L473" s="277" t="str">
        <f t="shared" si="22"/>
        <v>E39.0.0 - Dépollution et autres services de gestion des déchets</v>
      </c>
      <c r="M473" s="145"/>
      <c r="N473" s="145" t="s">
        <v>192</v>
      </c>
      <c r="O473" s="145" t="s">
        <v>426</v>
      </c>
    </row>
    <row r="474" spans="1:15">
      <c r="A474" s="140" t="s">
        <v>4829</v>
      </c>
      <c r="B474" s="145" t="s">
        <v>3847</v>
      </c>
      <c r="C474" s="145"/>
      <c r="D474" s="145" t="s">
        <v>426</v>
      </c>
      <c r="E474" s="140"/>
      <c r="F474" s="140"/>
      <c r="G474" s="140"/>
      <c r="H474" s="140">
        <f t="shared" si="21"/>
        <v>1</v>
      </c>
      <c r="I474" s="140"/>
      <c r="J474" s="279" t="s">
        <v>4828</v>
      </c>
      <c r="K474" s="145" t="str">
        <f t="shared" si="23"/>
        <v>F</v>
      </c>
      <c r="L474" s="277" t="str">
        <f t="shared" si="22"/>
        <v>F - CONSTRUCTION</v>
      </c>
      <c r="M474" s="145" t="s">
        <v>190</v>
      </c>
      <c r="N474" s="145" t="s">
        <v>192</v>
      </c>
      <c r="O474" s="145" t="s">
        <v>426</v>
      </c>
    </row>
    <row r="475" spans="1:15">
      <c r="A475" s="140" t="s">
        <v>4830</v>
      </c>
      <c r="B475" s="145" t="s">
        <v>3848</v>
      </c>
      <c r="C475" s="145"/>
      <c r="D475" s="145" t="s">
        <v>426</v>
      </c>
      <c r="E475" s="140"/>
      <c r="F475" s="140"/>
      <c r="G475" s="140"/>
      <c r="H475" s="140">
        <f t="shared" si="21"/>
        <v>1</v>
      </c>
      <c r="I475" s="140"/>
      <c r="J475" s="296" t="s">
        <v>4829</v>
      </c>
      <c r="K475" s="145" t="str">
        <f t="shared" si="23"/>
        <v>F41</v>
      </c>
      <c r="L475" s="277" t="str">
        <f t="shared" si="22"/>
        <v>F41 - Construction de bâtiments</v>
      </c>
      <c r="M475" s="145" t="s">
        <v>190</v>
      </c>
      <c r="N475" s="145" t="s">
        <v>192</v>
      </c>
      <c r="O475" s="145" t="s">
        <v>426</v>
      </c>
    </row>
    <row r="476" spans="1:15">
      <c r="A476" s="140" t="s">
        <v>4831</v>
      </c>
      <c r="B476" s="145" t="s">
        <v>3849</v>
      </c>
      <c r="C476" s="145"/>
      <c r="D476" s="145" t="s">
        <v>426</v>
      </c>
      <c r="E476" s="140"/>
      <c r="F476" s="140"/>
      <c r="G476" s="140"/>
      <c r="H476" s="140">
        <f t="shared" si="21"/>
        <v>1</v>
      </c>
      <c r="I476" s="140"/>
      <c r="J476" s="297" t="s">
        <v>4830</v>
      </c>
      <c r="K476" s="145" t="str">
        <f t="shared" si="23"/>
        <v>F411</v>
      </c>
      <c r="L476" s="277" t="str">
        <f t="shared" si="22"/>
        <v>F41.1 - Promotion immobilière</v>
      </c>
      <c r="M476" s="145" t="s">
        <v>190</v>
      </c>
      <c r="N476" s="145" t="s">
        <v>192</v>
      </c>
      <c r="O476" s="145" t="s">
        <v>426</v>
      </c>
    </row>
    <row r="477" spans="1:15">
      <c r="A477" s="140" t="s">
        <v>4832</v>
      </c>
      <c r="B477" s="145" t="s">
        <v>3850</v>
      </c>
      <c r="C477" s="145"/>
      <c r="D477" s="145" t="s">
        <v>426</v>
      </c>
      <c r="E477" s="140"/>
      <c r="F477" s="140"/>
      <c r="G477" s="140"/>
      <c r="H477" s="140">
        <f t="shared" si="21"/>
        <v>1</v>
      </c>
      <c r="I477" s="140"/>
      <c r="J477" s="298" t="s">
        <v>4831</v>
      </c>
      <c r="K477" s="145" t="str">
        <f t="shared" si="23"/>
        <v>F4110</v>
      </c>
      <c r="L477" s="277" t="str">
        <f t="shared" si="22"/>
        <v>F41.1.0 - Promotion immobilière</v>
      </c>
      <c r="M477" s="145"/>
      <c r="N477" s="145" t="s">
        <v>192</v>
      </c>
      <c r="O477" s="145" t="s">
        <v>426</v>
      </c>
    </row>
    <row r="478" spans="1:15">
      <c r="A478" s="140" t="s">
        <v>4833</v>
      </c>
      <c r="B478" s="145" t="s">
        <v>3851</v>
      </c>
      <c r="C478" s="145"/>
      <c r="D478" s="145" t="s">
        <v>426</v>
      </c>
      <c r="E478" s="140"/>
      <c r="F478" s="140"/>
      <c r="G478" s="140"/>
      <c r="H478" s="140">
        <f t="shared" si="21"/>
        <v>1</v>
      </c>
      <c r="I478" s="140"/>
      <c r="J478" s="297" t="s">
        <v>4832</v>
      </c>
      <c r="K478" s="145" t="str">
        <f t="shared" si="23"/>
        <v>F412</v>
      </c>
      <c r="L478" s="277" t="str">
        <f t="shared" si="22"/>
        <v>F41.2 - Construction de bâtiments</v>
      </c>
      <c r="M478" s="145" t="s">
        <v>190</v>
      </c>
      <c r="N478" s="145" t="s">
        <v>192</v>
      </c>
      <c r="O478" s="145" t="s">
        <v>426</v>
      </c>
    </row>
    <row r="479" spans="1:15">
      <c r="A479" s="140" t="s">
        <v>4834</v>
      </c>
      <c r="B479" s="145" t="s">
        <v>3852</v>
      </c>
      <c r="C479" s="145"/>
      <c r="D479" s="145" t="s">
        <v>426</v>
      </c>
      <c r="E479" s="140"/>
      <c r="F479" s="140"/>
      <c r="G479" s="140"/>
      <c r="H479" s="140">
        <f t="shared" si="21"/>
        <v>1</v>
      </c>
      <c r="I479" s="140"/>
      <c r="J479" s="298" t="s">
        <v>4833</v>
      </c>
      <c r="K479" s="145" t="str">
        <f t="shared" si="23"/>
        <v>F4120</v>
      </c>
      <c r="L479" s="277" t="str">
        <f t="shared" si="22"/>
        <v>F41.2.0 - Construction de bâtiments</v>
      </c>
      <c r="M479" s="145"/>
      <c r="N479" s="145" t="s">
        <v>192</v>
      </c>
      <c r="O479" s="145" t="s">
        <v>426</v>
      </c>
    </row>
    <row r="480" spans="1:15">
      <c r="A480" s="140" t="s">
        <v>4835</v>
      </c>
      <c r="B480" s="145" t="s">
        <v>3853</v>
      </c>
      <c r="C480" s="145"/>
      <c r="D480" s="145" t="s">
        <v>426</v>
      </c>
      <c r="E480" s="140"/>
      <c r="F480" s="140"/>
      <c r="G480" s="140"/>
      <c r="H480" s="140">
        <f t="shared" si="21"/>
        <v>1</v>
      </c>
      <c r="I480" s="140"/>
      <c r="J480" s="296" t="s">
        <v>4834</v>
      </c>
      <c r="K480" s="145" t="str">
        <f t="shared" si="23"/>
        <v>F42</v>
      </c>
      <c r="L480" s="277" t="str">
        <f t="shared" si="22"/>
        <v>F42 - Génie civil</v>
      </c>
      <c r="M480" s="145" t="s">
        <v>190</v>
      </c>
      <c r="N480" s="145" t="s">
        <v>192</v>
      </c>
      <c r="O480" s="145" t="s">
        <v>426</v>
      </c>
    </row>
    <row r="481" spans="1:15">
      <c r="A481" s="140" t="s">
        <v>4836</v>
      </c>
      <c r="B481" s="145" t="s">
        <v>3854</v>
      </c>
      <c r="C481" s="145"/>
      <c r="D481" s="145" t="s">
        <v>426</v>
      </c>
      <c r="E481" s="140"/>
      <c r="F481" s="140"/>
      <c r="G481" s="140"/>
      <c r="H481" s="140">
        <f t="shared" si="21"/>
        <v>1</v>
      </c>
      <c r="I481" s="140"/>
      <c r="J481" s="297" t="s">
        <v>4835</v>
      </c>
      <c r="K481" s="145" t="str">
        <f t="shared" si="23"/>
        <v>F421</v>
      </c>
      <c r="L481" s="277" t="str">
        <f t="shared" si="22"/>
        <v>F42.1 - Construction de routes et de voies ferrées</v>
      </c>
      <c r="M481" s="145" t="s">
        <v>190</v>
      </c>
      <c r="N481" s="145" t="s">
        <v>192</v>
      </c>
      <c r="O481" s="145" t="s">
        <v>426</v>
      </c>
    </row>
    <row r="482" spans="1:15">
      <c r="A482" s="140" t="s">
        <v>4837</v>
      </c>
      <c r="B482" s="145" t="s">
        <v>3855</v>
      </c>
      <c r="C482" s="145"/>
      <c r="D482" s="145" t="s">
        <v>426</v>
      </c>
      <c r="E482" s="140"/>
      <c r="F482" s="140"/>
      <c r="G482" s="140"/>
      <c r="H482" s="140">
        <f t="shared" si="21"/>
        <v>1</v>
      </c>
      <c r="I482" s="140"/>
      <c r="J482" s="298" t="s">
        <v>4836</v>
      </c>
      <c r="K482" s="145" t="str">
        <f t="shared" si="23"/>
        <v>F4211</v>
      </c>
      <c r="L482" s="277" t="str">
        <f t="shared" si="22"/>
        <v>F42.1.1 - Construction de routes et autoroutes</v>
      </c>
      <c r="M482" s="145"/>
      <c r="N482" s="145" t="s">
        <v>192</v>
      </c>
      <c r="O482" s="145" t="s">
        <v>426</v>
      </c>
    </row>
    <row r="483" spans="1:15">
      <c r="A483" s="140" t="s">
        <v>4838</v>
      </c>
      <c r="B483" s="145" t="s">
        <v>3856</v>
      </c>
      <c r="C483" s="145"/>
      <c r="D483" s="145" t="s">
        <v>426</v>
      </c>
      <c r="E483" s="140"/>
      <c r="F483" s="140"/>
      <c r="G483" s="140"/>
      <c r="H483" s="140">
        <f t="shared" si="21"/>
        <v>1</v>
      </c>
      <c r="I483" s="140"/>
      <c r="J483" s="298" t="s">
        <v>4837</v>
      </c>
      <c r="K483" s="145" t="str">
        <f t="shared" si="23"/>
        <v>F4212</v>
      </c>
      <c r="L483" s="277" t="str">
        <f t="shared" si="22"/>
        <v>F42.1.2 - Construction de voies ferrées de surface et souterraines</v>
      </c>
      <c r="M483" s="145"/>
      <c r="N483" s="145" t="s">
        <v>192</v>
      </c>
      <c r="O483" s="145" t="s">
        <v>426</v>
      </c>
    </row>
    <row r="484" spans="1:15">
      <c r="A484" s="140" t="s">
        <v>4839</v>
      </c>
      <c r="B484" s="145" t="s">
        <v>3857</v>
      </c>
      <c r="C484" s="145"/>
      <c r="D484" s="145" t="s">
        <v>426</v>
      </c>
      <c r="E484" s="140"/>
      <c r="F484" s="140"/>
      <c r="G484" s="140"/>
      <c r="H484" s="140">
        <f t="shared" si="21"/>
        <v>1</v>
      </c>
      <c r="I484" s="140"/>
      <c r="J484" s="298" t="s">
        <v>4838</v>
      </c>
      <c r="K484" s="145" t="str">
        <f t="shared" si="23"/>
        <v>F4213</v>
      </c>
      <c r="L484" s="277" t="str">
        <f t="shared" si="22"/>
        <v>F42.1.3 - Construction de ponts et tunnels</v>
      </c>
      <c r="M484" s="145"/>
      <c r="N484" s="145" t="s">
        <v>192</v>
      </c>
      <c r="O484" s="145" t="s">
        <v>426</v>
      </c>
    </row>
    <row r="485" spans="1:15">
      <c r="A485" s="140" t="s">
        <v>4840</v>
      </c>
      <c r="B485" s="145" t="s">
        <v>3858</v>
      </c>
      <c r="C485" s="145"/>
      <c r="D485" s="145" t="s">
        <v>426</v>
      </c>
      <c r="E485" s="140"/>
      <c r="F485" s="140"/>
      <c r="G485" s="140"/>
      <c r="H485" s="140">
        <f t="shared" si="21"/>
        <v>1</v>
      </c>
      <c r="I485" s="140"/>
      <c r="J485" s="297" t="s">
        <v>4839</v>
      </c>
      <c r="K485" s="145" t="str">
        <f t="shared" si="23"/>
        <v>F422</v>
      </c>
      <c r="L485" s="277" t="str">
        <f t="shared" si="22"/>
        <v>F42.2 - Construction de réseaux et de lignes</v>
      </c>
      <c r="M485" s="145" t="s">
        <v>190</v>
      </c>
      <c r="N485" s="145" t="s">
        <v>192</v>
      </c>
      <c r="O485" s="145" t="s">
        <v>426</v>
      </c>
    </row>
    <row r="486" spans="1:15">
      <c r="A486" s="140" t="s">
        <v>4841</v>
      </c>
      <c r="B486" s="145" t="s">
        <v>3859</v>
      </c>
      <c r="C486" s="145"/>
      <c r="D486" s="145" t="s">
        <v>426</v>
      </c>
      <c r="E486" s="140"/>
      <c r="F486" s="140"/>
      <c r="G486" s="140"/>
      <c r="H486" s="140">
        <f t="shared" si="21"/>
        <v>1</v>
      </c>
      <c r="I486" s="140"/>
      <c r="J486" s="298" t="s">
        <v>4840</v>
      </c>
      <c r="K486" s="145" t="str">
        <f t="shared" si="23"/>
        <v>F4221</v>
      </c>
      <c r="L486" s="277" t="str">
        <f t="shared" si="22"/>
        <v>F42.2.1 - Construction de réseaux pour fluides</v>
      </c>
      <c r="M486" s="145"/>
      <c r="N486" s="145" t="s">
        <v>192</v>
      </c>
      <c r="O486" s="145" t="s">
        <v>426</v>
      </c>
    </row>
    <row r="487" spans="1:15">
      <c r="A487" s="140" t="s">
        <v>4842</v>
      </c>
      <c r="B487" s="145" t="s">
        <v>3860</v>
      </c>
      <c r="C487" s="145"/>
      <c r="D487" s="145" t="s">
        <v>426</v>
      </c>
      <c r="E487" s="140"/>
      <c r="F487" s="140"/>
      <c r="G487" s="140"/>
      <c r="H487" s="140">
        <f t="shared" si="21"/>
        <v>1</v>
      </c>
      <c r="I487" s="140"/>
      <c r="J487" s="298" t="s">
        <v>4841</v>
      </c>
      <c r="K487" s="145" t="str">
        <f t="shared" si="23"/>
        <v>F4222</v>
      </c>
      <c r="L487" s="277" t="str">
        <f t="shared" si="22"/>
        <v>F42.2.2 - Construction lignes réseaux d'électricité télécommunications</v>
      </c>
      <c r="M487" s="145"/>
      <c r="N487" s="145" t="s">
        <v>192</v>
      </c>
      <c r="O487" s="145" t="s">
        <v>426</v>
      </c>
    </row>
    <row r="488" spans="1:15">
      <c r="A488" s="140" t="s">
        <v>4843</v>
      </c>
      <c r="B488" s="145" t="s">
        <v>3861</v>
      </c>
      <c r="C488" s="145"/>
      <c r="D488" s="145" t="s">
        <v>426</v>
      </c>
      <c r="E488" s="140"/>
      <c r="F488" s="140"/>
      <c r="G488" s="140"/>
      <c r="H488" s="140">
        <f t="shared" si="21"/>
        <v>1</v>
      </c>
      <c r="I488" s="140"/>
      <c r="J488" s="297" t="s">
        <v>4842</v>
      </c>
      <c r="K488" s="145" t="str">
        <f t="shared" si="23"/>
        <v>F429</v>
      </c>
      <c r="L488" s="277" t="str">
        <f t="shared" si="22"/>
        <v>F42.9 - Construction d'autres ouvrages de génie civil</v>
      </c>
      <c r="M488" s="145" t="s">
        <v>190</v>
      </c>
      <c r="N488" s="145" t="s">
        <v>192</v>
      </c>
      <c r="O488" s="145" t="s">
        <v>426</v>
      </c>
    </row>
    <row r="489" spans="1:15">
      <c r="A489" s="140" t="s">
        <v>4844</v>
      </c>
      <c r="B489" s="145" t="s">
        <v>3862</v>
      </c>
      <c r="C489" s="145"/>
      <c r="D489" s="145" t="s">
        <v>426</v>
      </c>
      <c r="E489" s="140"/>
      <c r="F489" s="140"/>
      <c r="G489" s="140"/>
      <c r="H489" s="140">
        <f t="shared" si="21"/>
        <v>1</v>
      </c>
      <c r="I489" s="140"/>
      <c r="J489" s="298" t="s">
        <v>4843</v>
      </c>
      <c r="K489" s="145" t="str">
        <f t="shared" si="23"/>
        <v>F4291</v>
      </c>
      <c r="L489" s="277" t="str">
        <f t="shared" si="22"/>
        <v>F42.9.1 - Travaux maritimes et fluviaux</v>
      </c>
      <c r="M489" s="145"/>
      <c r="N489" s="145" t="s">
        <v>192</v>
      </c>
      <c r="O489" s="145" t="s">
        <v>426</v>
      </c>
    </row>
    <row r="490" spans="1:15">
      <c r="A490" s="140" t="s">
        <v>4845</v>
      </c>
      <c r="B490" s="145" t="s">
        <v>3863</v>
      </c>
      <c r="C490" s="145"/>
      <c r="D490" s="145" t="s">
        <v>426</v>
      </c>
      <c r="E490" s="140"/>
      <c r="F490" s="140"/>
      <c r="G490" s="140"/>
      <c r="H490" s="140">
        <f t="shared" si="21"/>
        <v>1</v>
      </c>
      <c r="I490" s="140"/>
      <c r="J490" s="298" t="s">
        <v>4844</v>
      </c>
      <c r="K490" s="145" t="str">
        <f t="shared" si="23"/>
        <v>F4299</v>
      </c>
      <c r="L490" s="277" t="str">
        <f t="shared" si="22"/>
        <v>F42.9.9 - Construction d'autres ouvrages de génie civil nca</v>
      </c>
      <c r="M490" s="145"/>
      <c r="N490" s="145" t="s">
        <v>192</v>
      </c>
      <c r="O490" s="145" t="s">
        <v>426</v>
      </c>
    </row>
    <row r="491" spans="1:15">
      <c r="A491" s="140" t="s">
        <v>4846</v>
      </c>
      <c r="B491" s="145" t="s">
        <v>3864</v>
      </c>
      <c r="C491" s="145"/>
      <c r="D491" s="145" t="s">
        <v>426</v>
      </c>
      <c r="E491" s="140"/>
      <c r="F491" s="140"/>
      <c r="G491" s="140"/>
      <c r="H491" s="140">
        <f t="shared" si="21"/>
        <v>1</v>
      </c>
      <c r="I491" s="140"/>
      <c r="J491" s="296" t="s">
        <v>4845</v>
      </c>
      <c r="K491" s="145" t="str">
        <f t="shared" si="23"/>
        <v>F43</v>
      </c>
      <c r="L491" s="277" t="str">
        <f t="shared" si="22"/>
        <v>F43 - Travaux de construction spécialisés</v>
      </c>
      <c r="M491" s="145" t="s">
        <v>190</v>
      </c>
      <c r="N491" s="145" t="s">
        <v>192</v>
      </c>
      <c r="O491" s="145" t="s">
        <v>426</v>
      </c>
    </row>
    <row r="492" spans="1:15">
      <c r="A492" s="140" t="s">
        <v>4847</v>
      </c>
      <c r="B492" s="145" t="s">
        <v>3865</v>
      </c>
      <c r="C492" s="145"/>
      <c r="D492" s="145" t="s">
        <v>426</v>
      </c>
      <c r="E492" s="140"/>
      <c r="F492" s="140"/>
      <c r="G492" s="140"/>
      <c r="H492" s="140">
        <f t="shared" si="21"/>
        <v>1</v>
      </c>
      <c r="I492" s="140"/>
      <c r="J492" s="297" t="s">
        <v>4846</v>
      </c>
      <c r="K492" s="145" t="str">
        <f t="shared" si="23"/>
        <v>F431</v>
      </c>
      <c r="L492" s="277" t="str">
        <f t="shared" si="22"/>
        <v>F43.1 - Démolition et préparation des sites</v>
      </c>
      <c r="M492" s="145" t="s">
        <v>190</v>
      </c>
      <c r="N492" s="145" t="s">
        <v>192</v>
      </c>
      <c r="O492" s="145" t="s">
        <v>426</v>
      </c>
    </row>
    <row r="493" spans="1:15">
      <c r="A493" s="140" t="s">
        <v>4848</v>
      </c>
      <c r="B493" s="145" t="s">
        <v>3866</v>
      </c>
      <c r="C493" s="145"/>
      <c r="D493" s="145" t="s">
        <v>426</v>
      </c>
      <c r="E493" s="140"/>
      <c r="F493" s="140"/>
      <c r="G493" s="140"/>
      <c r="H493" s="140">
        <f t="shared" si="21"/>
        <v>1</v>
      </c>
      <c r="I493" s="140"/>
      <c r="J493" s="298" t="s">
        <v>4847</v>
      </c>
      <c r="K493" s="145" t="str">
        <f t="shared" si="23"/>
        <v>F4311</v>
      </c>
      <c r="L493" s="277" t="str">
        <f t="shared" si="22"/>
        <v>F43.1.1 - Démolition</v>
      </c>
      <c r="M493" s="145"/>
      <c r="N493" s="145" t="s">
        <v>192</v>
      </c>
      <c r="O493" s="145" t="s">
        <v>426</v>
      </c>
    </row>
    <row r="494" spans="1:15">
      <c r="A494" s="140" t="s">
        <v>4849</v>
      </c>
      <c r="B494" s="145" t="s">
        <v>3867</v>
      </c>
      <c r="C494" s="145"/>
      <c r="D494" s="145" t="s">
        <v>426</v>
      </c>
      <c r="E494" s="140"/>
      <c r="F494" s="140"/>
      <c r="G494" s="140"/>
      <c r="H494" s="140">
        <f t="shared" si="21"/>
        <v>1</v>
      </c>
      <c r="I494" s="140"/>
      <c r="J494" s="298" t="s">
        <v>4848</v>
      </c>
      <c r="K494" s="145" t="str">
        <f t="shared" si="23"/>
        <v>F4312</v>
      </c>
      <c r="L494" s="277" t="str">
        <f t="shared" si="22"/>
        <v>F43.1.2 - Préparation des sites</v>
      </c>
      <c r="M494" s="145"/>
      <c r="N494" s="145" t="s">
        <v>192</v>
      </c>
      <c r="O494" s="145" t="s">
        <v>426</v>
      </c>
    </row>
    <row r="495" spans="1:15">
      <c r="A495" s="140" t="s">
        <v>4850</v>
      </c>
      <c r="B495" s="145" t="s">
        <v>3868</v>
      </c>
      <c r="C495" s="145"/>
      <c r="D495" s="145" t="s">
        <v>426</v>
      </c>
      <c r="E495" s="140"/>
      <c r="F495" s="140"/>
      <c r="G495" s="140"/>
      <c r="H495" s="140">
        <f t="shared" si="21"/>
        <v>1</v>
      </c>
      <c r="I495" s="140"/>
      <c r="J495" s="298" t="s">
        <v>4849</v>
      </c>
      <c r="K495" s="145" t="str">
        <f t="shared" si="23"/>
        <v>F4313</v>
      </c>
      <c r="L495" s="277" t="str">
        <f t="shared" si="22"/>
        <v>F43.1.3 - Forages et sondages</v>
      </c>
      <c r="M495" s="145"/>
      <c r="N495" s="145" t="s">
        <v>192</v>
      </c>
      <c r="O495" s="145" t="s">
        <v>426</v>
      </c>
    </row>
    <row r="496" spans="1:15">
      <c r="A496" s="140" t="s">
        <v>4851</v>
      </c>
      <c r="B496" s="145" t="s">
        <v>3869</v>
      </c>
      <c r="C496" s="145"/>
      <c r="D496" s="145" t="s">
        <v>426</v>
      </c>
      <c r="E496" s="140"/>
      <c r="F496" s="140"/>
      <c r="G496" s="140"/>
      <c r="H496" s="140">
        <f t="shared" si="21"/>
        <v>1</v>
      </c>
      <c r="I496" s="140"/>
      <c r="J496" s="297" t="s">
        <v>4850</v>
      </c>
      <c r="K496" s="145" t="str">
        <f t="shared" si="23"/>
        <v>F432</v>
      </c>
      <c r="L496" s="277" t="str">
        <f t="shared" si="22"/>
        <v>F43.2 - Travaux d'install électrique plomberie autres travaux d'install</v>
      </c>
      <c r="M496" s="145" t="s">
        <v>190</v>
      </c>
      <c r="N496" s="145" t="s">
        <v>192</v>
      </c>
      <c r="O496" s="145" t="s">
        <v>426</v>
      </c>
    </row>
    <row r="497" spans="1:15">
      <c r="A497" s="140" t="s">
        <v>4852</v>
      </c>
      <c r="B497" s="145" t="s">
        <v>3870</v>
      </c>
      <c r="C497" s="145"/>
      <c r="D497" s="145" t="s">
        <v>426</v>
      </c>
      <c r="E497" s="140"/>
      <c r="F497" s="140"/>
      <c r="G497" s="140"/>
      <c r="H497" s="140">
        <f t="shared" si="21"/>
        <v>1</v>
      </c>
      <c r="I497" s="140"/>
      <c r="J497" s="298" t="s">
        <v>4851</v>
      </c>
      <c r="K497" s="145" t="str">
        <f t="shared" si="23"/>
        <v>F4321</v>
      </c>
      <c r="L497" s="277" t="str">
        <f t="shared" si="22"/>
        <v>F43.2.1 - Installation électrique</v>
      </c>
      <c r="M497" s="145"/>
      <c r="N497" s="145" t="s">
        <v>192</v>
      </c>
      <c r="O497" s="145" t="s">
        <v>426</v>
      </c>
    </row>
    <row r="498" spans="1:15">
      <c r="A498" s="140" t="s">
        <v>4853</v>
      </c>
      <c r="B498" s="145" t="s">
        <v>3871</v>
      </c>
      <c r="C498" s="145"/>
      <c r="D498" s="145" t="s">
        <v>426</v>
      </c>
      <c r="E498" s="140"/>
      <c r="F498" s="140"/>
      <c r="G498" s="140"/>
      <c r="H498" s="140">
        <f t="shared" si="21"/>
        <v>1</v>
      </c>
      <c r="I498" s="140"/>
      <c r="J498" s="298" t="s">
        <v>4852</v>
      </c>
      <c r="K498" s="145" t="str">
        <f t="shared" si="23"/>
        <v>F4322</v>
      </c>
      <c r="L498" s="277" t="str">
        <f t="shared" si="22"/>
        <v>F43.2.2 - Plomberie install chauffage conditionnement d'air</v>
      </c>
      <c r="M498" s="145"/>
      <c r="N498" s="145" t="s">
        <v>192</v>
      </c>
      <c r="O498" s="145" t="s">
        <v>426</v>
      </c>
    </row>
    <row r="499" spans="1:15">
      <c r="A499" s="140" t="s">
        <v>4854</v>
      </c>
      <c r="B499" s="145" t="s">
        <v>3872</v>
      </c>
      <c r="C499" s="145"/>
      <c r="D499" s="145" t="s">
        <v>426</v>
      </c>
      <c r="E499" s="140"/>
      <c r="F499" s="140"/>
      <c r="G499" s="140"/>
      <c r="H499" s="140">
        <f t="shared" si="21"/>
        <v>1</v>
      </c>
      <c r="I499" s="140"/>
      <c r="J499" s="298" t="s">
        <v>4853</v>
      </c>
      <c r="K499" s="145" t="str">
        <f t="shared" si="23"/>
        <v>F4329</v>
      </c>
      <c r="L499" s="277" t="str">
        <f t="shared" si="22"/>
        <v>F43.2.9 - Autres installations</v>
      </c>
      <c r="M499" s="145"/>
      <c r="N499" s="145" t="s">
        <v>192</v>
      </c>
      <c r="O499" s="145" t="s">
        <v>426</v>
      </c>
    </row>
    <row r="500" spans="1:15">
      <c r="A500" s="140" t="s">
        <v>4855</v>
      </c>
      <c r="B500" s="145" t="s">
        <v>3873</v>
      </c>
      <c r="C500" s="145"/>
      <c r="D500" s="145" t="s">
        <v>426</v>
      </c>
      <c r="E500" s="140"/>
      <c r="F500" s="140"/>
      <c r="G500" s="140"/>
      <c r="H500" s="140">
        <f t="shared" si="21"/>
        <v>1</v>
      </c>
      <c r="I500" s="140"/>
      <c r="J500" s="297" t="s">
        <v>4854</v>
      </c>
      <c r="K500" s="145" t="str">
        <f t="shared" si="23"/>
        <v>F433</v>
      </c>
      <c r="L500" s="277" t="str">
        <f t="shared" si="22"/>
        <v>F43.3 - Travaux de finition</v>
      </c>
      <c r="M500" s="145" t="s">
        <v>190</v>
      </c>
      <c r="N500" s="145" t="s">
        <v>192</v>
      </c>
      <c r="O500" s="145" t="s">
        <v>426</v>
      </c>
    </row>
    <row r="501" spans="1:15">
      <c r="A501" s="140" t="s">
        <v>4856</v>
      </c>
      <c r="B501" s="145" t="s">
        <v>3874</v>
      </c>
      <c r="C501" s="145"/>
      <c r="D501" s="145" t="s">
        <v>426</v>
      </c>
      <c r="E501" s="140"/>
      <c r="F501" s="140"/>
      <c r="G501" s="140"/>
      <c r="H501" s="140">
        <f t="shared" si="21"/>
        <v>1</v>
      </c>
      <c r="I501" s="140"/>
      <c r="J501" s="298" t="s">
        <v>4855</v>
      </c>
      <c r="K501" s="145" t="str">
        <f t="shared" si="23"/>
        <v>F4331</v>
      </c>
      <c r="L501" s="277" t="str">
        <f t="shared" si="22"/>
        <v>F43.3.1 - Plâtrerie</v>
      </c>
      <c r="M501" s="145"/>
      <c r="N501" s="145" t="s">
        <v>192</v>
      </c>
      <c r="O501" s="145" t="s">
        <v>426</v>
      </c>
    </row>
    <row r="502" spans="1:15">
      <c r="A502" s="140" t="s">
        <v>4857</v>
      </c>
      <c r="B502" s="145" t="s">
        <v>3875</v>
      </c>
      <c r="C502" s="145"/>
      <c r="D502" s="145" t="s">
        <v>426</v>
      </c>
      <c r="E502" s="140"/>
      <c r="F502" s="140"/>
      <c r="G502" s="140"/>
      <c r="H502" s="140">
        <f t="shared" si="21"/>
        <v>1</v>
      </c>
      <c r="I502" s="140"/>
      <c r="J502" s="298" t="s">
        <v>4856</v>
      </c>
      <c r="K502" s="145" t="str">
        <f t="shared" si="23"/>
        <v>F4332</v>
      </c>
      <c r="L502" s="277" t="str">
        <f t="shared" si="22"/>
        <v>F43.3.2 - Menuiserie</v>
      </c>
      <c r="M502" s="145"/>
      <c r="N502" s="145" t="s">
        <v>192</v>
      </c>
      <c r="O502" s="145" t="s">
        <v>426</v>
      </c>
    </row>
    <row r="503" spans="1:15">
      <c r="A503" s="140" t="s">
        <v>4858</v>
      </c>
      <c r="B503" s="145" t="s">
        <v>3876</v>
      </c>
      <c r="C503" s="145"/>
      <c r="D503" s="145" t="s">
        <v>426</v>
      </c>
      <c r="E503" s="140"/>
      <c r="F503" s="140"/>
      <c r="G503" s="140"/>
      <c r="H503" s="140">
        <f t="shared" si="21"/>
        <v>1</v>
      </c>
      <c r="I503" s="140"/>
      <c r="J503" s="298" t="s">
        <v>4857</v>
      </c>
      <c r="K503" s="145" t="str">
        <f t="shared" si="23"/>
        <v>F4333</v>
      </c>
      <c r="L503" s="277" t="str">
        <f t="shared" si="22"/>
        <v>F43.3.3 - Revêtement des sols et des murs</v>
      </c>
      <c r="M503" s="145"/>
      <c r="N503" s="145" t="s">
        <v>192</v>
      </c>
      <c r="O503" s="145" t="s">
        <v>426</v>
      </c>
    </row>
    <row r="504" spans="1:15">
      <c r="A504" s="140" t="s">
        <v>4859</v>
      </c>
      <c r="B504" s="145" t="s">
        <v>3877</v>
      </c>
      <c r="C504" s="145"/>
      <c r="D504" s="145" t="s">
        <v>426</v>
      </c>
      <c r="E504" s="140"/>
      <c r="F504" s="140"/>
      <c r="G504" s="140"/>
      <c r="H504" s="140">
        <f t="shared" si="21"/>
        <v>1</v>
      </c>
      <c r="I504" s="140"/>
      <c r="J504" s="298" t="s">
        <v>4858</v>
      </c>
      <c r="K504" s="145" t="str">
        <f t="shared" si="23"/>
        <v>F4334</v>
      </c>
      <c r="L504" s="277" t="str">
        <f t="shared" si="22"/>
        <v>F43.3.4 - Peinture et vitrerie</v>
      </c>
      <c r="M504" s="145"/>
      <c r="N504" s="145" t="s">
        <v>192</v>
      </c>
      <c r="O504" s="145" t="s">
        <v>426</v>
      </c>
    </row>
    <row r="505" spans="1:15">
      <c r="A505" s="140" t="s">
        <v>4860</v>
      </c>
      <c r="B505" s="145" t="s">
        <v>3878</v>
      </c>
      <c r="C505" s="145"/>
      <c r="D505" s="145" t="s">
        <v>426</v>
      </c>
      <c r="E505" s="140"/>
      <c r="F505" s="140"/>
      <c r="G505" s="140"/>
      <c r="H505" s="140">
        <f t="shared" si="21"/>
        <v>1</v>
      </c>
      <c r="I505" s="140"/>
      <c r="J505" s="298" t="s">
        <v>4859</v>
      </c>
      <c r="K505" s="145" t="str">
        <f t="shared" si="23"/>
        <v>F4339</v>
      </c>
      <c r="L505" s="277" t="str">
        <f t="shared" si="22"/>
        <v>F43.3.9 - Autres finitions</v>
      </c>
      <c r="M505" s="145"/>
      <c r="N505" s="145" t="s">
        <v>192</v>
      </c>
      <c r="O505" s="145" t="s">
        <v>426</v>
      </c>
    </row>
    <row r="506" spans="1:15">
      <c r="A506" s="140" t="s">
        <v>4861</v>
      </c>
      <c r="B506" s="145" t="s">
        <v>3879</v>
      </c>
      <c r="C506" s="145"/>
      <c r="D506" s="145" t="s">
        <v>426</v>
      </c>
      <c r="E506" s="140"/>
      <c r="F506" s="140"/>
      <c r="G506" s="140"/>
      <c r="H506" s="140">
        <f t="shared" si="21"/>
        <v>1</v>
      </c>
      <c r="I506" s="140"/>
      <c r="J506" s="297" t="s">
        <v>4860</v>
      </c>
      <c r="K506" s="145" t="str">
        <f t="shared" si="23"/>
        <v>F439</v>
      </c>
      <c r="L506" s="277" t="str">
        <f t="shared" si="22"/>
        <v>F43.9 - Autres travaux de construction spécialisés</v>
      </c>
      <c r="M506" s="145" t="s">
        <v>190</v>
      </c>
      <c r="N506" s="145" t="s">
        <v>192</v>
      </c>
      <c r="O506" s="145" t="s">
        <v>426</v>
      </c>
    </row>
    <row r="507" spans="1:15">
      <c r="A507" s="140" t="s">
        <v>4862</v>
      </c>
      <c r="B507" s="145" t="s">
        <v>3880</v>
      </c>
      <c r="C507" s="145"/>
      <c r="D507" s="145" t="s">
        <v>426</v>
      </c>
      <c r="E507" s="140"/>
      <c r="F507" s="140"/>
      <c r="G507" s="140"/>
      <c r="H507" s="140">
        <f t="shared" si="21"/>
        <v>1</v>
      </c>
      <c r="I507" s="140"/>
      <c r="J507" s="298" t="s">
        <v>4861</v>
      </c>
      <c r="K507" s="145" t="str">
        <f t="shared" si="23"/>
        <v>F4391</v>
      </c>
      <c r="L507" s="277" t="str">
        <f t="shared" si="22"/>
        <v>F43.9.1 - Travaux de couverture</v>
      </c>
      <c r="M507" s="145"/>
      <c r="N507" s="145" t="s">
        <v>192</v>
      </c>
      <c r="O507" s="145" t="s">
        <v>426</v>
      </c>
    </row>
    <row r="508" spans="1:15">
      <c r="A508" s="140" t="s">
        <v>4863</v>
      </c>
      <c r="B508" s="145" t="s">
        <v>3881</v>
      </c>
      <c r="C508" s="145"/>
      <c r="D508" s="145" t="s">
        <v>426</v>
      </c>
      <c r="E508" s="140"/>
      <c r="F508" s="140"/>
      <c r="G508" s="140"/>
      <c r="H508" s="140">
        <f t="shared" si="21"/>
        <v>1</v>
      </c>
      <c r="I508" s="140"/>
      <c r="J508" s="298" t="s">
        <v>4862</v>
      </c>
      <c r="K508" s="145" t="str">
        <f t="shared" si="23"/>
        <v>F4399</v>
      </c>
      <c r="L508" s="277" t="str">
        <f t="shared" si="22"/>
        <v>F43.9.9 - Autres travaux spécialisés de construction nca</v>
      </c>
      <c r="M508" s="145"/>
      <c r="N508" s="145" t="s">
        <v>192</v>
      </c>
      <c r="O508" s="145" t="s">
        <v>426</v>
      </c>
    </row>
    <row r="509" spans="1:15">
      <c r="A509" s="140" t="s">
        <v>4864</v>
      </c>
      <c r="B509" s="145" t="s">
        <v>3882</v>
      </c>
      <c r="C509" s="145"/>
      <c r="D509" s="145" t="s">
        <v>426</v>
      </c>
      <c r="E509" s="140"/>
      <c r="F509" s="140"/>
      <c r="G509" s="140"/>
      <c r="H509" s="140">
        <f t="shared" si="21"/>
        <v>1</v>
      </c>
      <c r="I509" s="140"/>
      <c r="J509" s="279" t="s">
        <v>4863</v>
      </c>
      <c r="K509" s="145" t="str">
        <f t="shared" si="23"/>
        <v>G</v>
      </c>
      <c r="L509" s="277" t="str">
        <f t="shared" si="22"/>
        <v>G - COMMERCE; RÉPARATION AUTOMOBILE</v>
      </c>
      <c r="M509" s="145" t="s">
        <v>190</v>
      </c>
      <c r="N509" s="145" t="s">
        <v>192</v>
      </c>
      <c r="O509" s="145" t="s">
        <v>426</v>
      </c>
    </row>
    <row r="510" spans="1:15">
      <c r="A510" s="140" t="s">
        <v>4865</v>
      </c>
      <c r="B510" s="145" t="s">
        <v>3883</v>
      </c>
      <c r="C510" s="145"/>
      <c r="D510" s="145" t="s">
        <v>426</v>
      </c>
      <c r="E510" s="140"/>
      <c r="F510" s="140"/>
      <c r="G510" s="140"/>
      <c r="H510" s="140">
        <f t="shared" si="21"/>
        <v>1</v>
      </c>
      <c r="I510" s="140"/>
      <c r="J510" s="296" t="s">
        <v>4864</v>
      </c>
      <c r="K510" s="145" t="str">
        <f t="shared" si="23"/>
        <v>G45</v>
      </c>
      <c r="L510" s="277" t="str">
        <f t="shared" si="22"/>
        <v>G45 - Commerce et réparation automobiles</v>
      </c>
      <c r="M510" s="145" t="s">
        <v>190</v>
      </c>
      <c r="N510" s="145" t="s">
        <v>192</v>
      </c>
      <c r="O510" s="145" t="s">
        <v>426</v>
      </c>
    </row>
    <row r="511" spans="1:15">
      <c r="A511" s="140" t="s">
        <v>4866</v>
      </c>
      <c r="B511" s="145" t="s">
        <v>3884</v>
      </c>
      <c r="C511" s="145"/>
      <c r="D511" s="145" t="s">
        <v>426</v>
      </c>
      <c r="E511" s="140"/>
      <c r="F511" s="140"/>
      <c r="G511" s="140"/>
      <c r="H511" s="140">
        <f t="shared" si="21"/>
        <v>1</v>
      </c>
      <c r="I511" s="140"/>
      <c r="J511" s="297" t="s">
        <v>4865</v>
      </c>
      <c r="K511" s="145" t="str">
        <f t="shared" si="23"/>
        <v>G451</v>
      </c>
      <c r="L511" s="277" t="str">
        <f t="shared" si="22"/>
        <v>G45.1 - Commerce de véhicules automobiles</v>
      </c>
      <c r="M511" s="145" t="s">
        <v>190</v>
      </c>
      <c r="N511" s="145" t="s">
        <v>192</v>
      </c>
      <c r="O511" s="145" t="s">
        <v>426</v>
      </c>
    </row>
    <row r="512" spans="1:15">
      <c r="A512" s="140" t="s">
        <v>4867</v>
      </c>
      <c r="B512" s="145" t="s">
        <v>3885</v>
      </c>
      <c r="C512" s="145"/>
      <c r="D512" s="145" t="s">
        <v>426</v>
      </c>
      <c r="E512" s="140"/>
      <c r="F512" s="140"/>
      <c r="G512" s="140"/>
      <c r="H512" s="140">
        <f t="shared" si="21"/>
        <v>1</v>
      </c>
      <c r="I512" s="140"/>
      <c r="J512" s="298" t="s">
        <v>4866</v>
      </c>
      <c r="K512" s="145" t="str">
        <f t="shared" si="23"/>
        <v>G4511</v>
      </c>
      <c r="L512" s="277" t="str">
        <f t="shared" si="22"/>
        <v>G45.1.1 - Commerce de voitures et de véhicules automobiles légers</v>
      </c>
      <c r="M512" s="145"/>
      <c r="N512" s="145" t="s">
        <v>192</v>
      </c>
      <c r="O512" s="145" t="s">
        <v>426</v>
      </c>
    </row>
    <row r="513" spans="1:15">
      <c r="A513" s="140" t="s">
        <v>4868</v>
      </c>
      <c r="B513" s="145" t="s">
        <v>3886</v>
      </c>
      <c r="C513" s="145"/>
      <c r="D513" s="145" t="s">
        <v>426</v>
      </c>
      <c r="E513" s="140"/>
      <c r="F513" s="140"/>
      <c r="G513" s="140"/>
      <c r="H513" s="140">
        <f t="shared" si="21"/>
        <v>1</v>
      </c>
      <c r="I513" s="140"/>
      <c r="J513" s="298" t="s">
        <v>4867</v>
      </c>
      <c r="K513" s="145" t="str">
        <f t="shared" si="23"/>
        <v>G4519</v>
      </c>
      <c r="L513" s="277" t="str">
        <f t="shared" si="22"/>
        <v>G45.1.9 - Commerce d'autres véhicules automobiles</v>
      </c>
      <c r="M513" s="145"/>
      <c r="N513" s="145" t="s">
        <v>192</v>
      </c>
      <c r="O513" s="145" t="s">
        <v>426</v>
      </c>
    </row>
    <row r="514" spans="1:15">
      <c r="A514" s="140" t="s">
        <v>4869</v>
      </c>
      <c r="B514" s="145" t="s">
        <v>3887</v>
      </c>
      <c r="C514" s="145"/>
      <c r="D514" s="145" t="s">
        <v>426</v>
      </c>
      <c r="E514" s="140"/>
      <c r="F514" s="140"/>
      <c r="G514" s="140"/>
      <c r="H514" s="140">
        <f t="shared" si="21"/>
        <v>1</v>
      </c>
      <c r="I514" s="140"/>
      <c r="J514" s="297" t="s">
        <v>4868</v>
      </c>
      <c r="K514" s="145" t="str">
        <f t="shared" si="23"/>
        <v>G452</v>
      </c>
      <c r="L514" s="277" t="str">
        <f t="shared" si="22"/>
        <v>G45.2 - Entretien et réparation de véhicules automobiles</v>
      </c>
      <c r="M514" s="145" t="s">
        <v>190</v>
      </c>
      <c r="N514" s="145" t="s">
        <v>192</v>
      </c>
      <c r="O514" s="145" t="s">
        <v>426</v>
      </c>
    </row>
    <row r="515" spans="1:15">
      <c r="A515" s="140" t="s">
        <v>4870</v>
      </c>
      <c r="B515" s="145" t="s">
        <v>3888</v>
      </c>
      <c r="C515" s="145"/>
      <c r="D515" s="145" t="s">
        <v>426</v>
      </c>
      <c r="E515" s="140"/>
      <c r="F515" s="140"/>
      <c r="G515" s="140"/>
      <c r="H515" s="140">
        <f t="shared" ref="H515:H578" si="24">COUNTIF($J$2:$J$1000,A515)</f>
        <v>1</v>
      </c>
      <c r="I515" s="140"/>
      <c r="J515" s="298" t="s">
        <v>4869</v>
      </c>
      <c r="K515" s="145" t="str">
        <f t="shared" si="23"/>
        <v>G4520</v>
      </c>
      <c r="L515" s="277" t="str">
        <f t="shared" si="22"/>
        <v>G45.2.0 - Entretien et réparation de véhicules automobiles</v>
      </c>
      <c r="M515" s="145"/>
      <c r="N515" s="145" t="s">
        <v>192</v>
      </c>
      <c r="O515" s="145" t="s">
        <v>426</v>
      </c>
    </row>
    <row r="516" spans="1:15">
      <c r="A516" s="140" t="s">
        <v>4871</v>
      </c>
      <c r="B516" s="145" t="s">
        <v>3889</v>
      </c>
      <c r="C516" s="145"/>
      <c r="D516" s="145" t="s">
        <v>426</v>
      </c>
      <c r="E516" s="140"/>
      <c r="F516" s="140"/>
      <c r="G516" s="140"/>
      <c r="H516" s="140">
        <f t="shared" si="24"/>
        <v>1</v>
      </c>
      <c r="I516" s="140"/>
      <c r="J516" s="297" t="s">
        <v>4870</v>
      </c>
      <c r="K516" s="145" t="str">
        <f t="shared" si="23"/>
        <v>G453</v>
      </c>
      <c r="L516" s="277" t="str">
        <f t="shared" ref="L516:L579" si="25">J516</f>
        <v>G45.3 - Commerce d'équipements automobiles</v>
      </c>
      <c r="M516" s="145" t="s">
        <v>190</v>
      </c>
      <c r="N516" s="145" t="s">
        <v>192</v>
      </c>
      <c r="O516" s="145" t="s">
        <v>426</v>
      </c>
    </row>
    <row r="517" spans="1:15">
      <c r="A517" s="140" t="s">
        <v>4872</v>
      </c>
      <c r="B517" s="145" t="s">
        <v>3890</v>
      </c>
      <c r="C517" s="145"/>
      <c r="D517" s="145" t="s">
        <v>426</v>
      </c>
      <c r="E517" s="140"/>
      <c r="F517" s="140"/>
      <c r="G517" s="140"/>
      <c r="H517" s="140">
        <f t="shared" si="24"/>
        <v>1</v>
      </c>
      <c r="I517" s="140"/>
      <c r="J517" s="298" t="s">
        <v>4871</v>
      </c>
      <c r="K517" s="145" t="str">
        <f t="shared" si="23"/>
        <v>G4531</v>
      </c>
      <c r="L517" s="277" t="str">
        <f t="shared" si="25"/>
        <v>G45.3.1 - Commerce de gros d'équipements automobiles</v>
      </c>
      <c r="M517" s="145"/>
      <c r="N517" s="145" t="s">
        <v>192</v>
      </c>
      <c r="O517" s="145" t="s">
        <v>426</v>
      </c>
    </row>
    <row r="518" spans="1:15">
      <c r="A518" s="140" t="s">
        <v>4873</v>
      </c>
      <c r="B518" s="145" t="s">
        <v>3891</v>
      </c>
      <c r="C518" s="145"/>
      <c r="D518" s="145" t="s">
        <v>426</v>
      </c>
      <c r="E518" s="140"/>
      <c r="F518" s="140"/>
      <c r="G518" s="140"/>
      <c r="H518" s="140">
        <f t="shared" si="24"/>
        <v>1</v>
      </c>
      <c r="I518" s="140"/>
      <c r="J518" s="298" t="s">
        <v>4872</v>
      </c>
      <c r="K518" s="145" t="str">
        <f t="shared" ref="K518:K581" si="26">VLOOKUP(J518,$A$2:$B$1100,2,0)</f>
        <v>G4532</v>
      </c>
      <c r="L518" s="277" t="str">
        <f t="shared" si="25"/>
        <v>G45.3.2 - Commerce de détail d'équipements automobiles</v>
      </c>
      <c r="M518" s="145"/>
      <c r="N518" s="145" t="s">
        <v>192</v>
      </c>
      <c r="O518" s="145" t="s">
        <v>426</v>
      </c>
    </row>
    <row r="519" spans="1:15">
      <c r="A519" s="140" t="s">
        <v>4874</v>
      </c>
      <c r="B519" s="145" t="s">
        <v>3892</v>
      </c>
      <c r="C519" s="145"/>
      <c r="D519" s="145" t="s">
        <v>426</v>
      </c>
      <c r="E519" s="140"/>
      <c r="F519" s="140"/>
      <c r="G519" s="140"/>
      <c r="H519" s="140">
        <f t="shared" si="24"/>
        <v>1</v>
      </c>
      <c r="I519" s="140"/>
      <c r="J519" s="297" t="s">
        <v>4873</v>
      </c>
      <c r="K519" s="145" t="str">
        <f t="shared" si="26"/>
        <v>G454</v>
      </c>
      <c r="L519" s="277" t="str">
        <f t="shared" si="25"/>
        <v>G45.4 - Commerce et réparation de motocycles</v>
      </c>
      <c r="M519" s="145" t="s">
        <v>190</v>
      </c>
      <c r="N519" s="145" t="s">
        <v>192</v>
      </c>
      <c r="O519" s="145" t="s">
        <v>426</v>
      </c>
    </row>
    <row r="520" spans="1:15">
      <c r="A520" s="140" t="s">
        <v>4875</v>
      </c>
      <c r="B520" s="145" t="s">
        <v>3893</v>
      </c>
      <c r="C520" s="145"/>
      <c r="D520" s="145" t="s">
        <v>426</v>
      </c>
      <c r="E520" s="140"/>
      <c r="F520" s="140"/>
      <c r="G520" s="140"/>
      <c r="H520" s="140">
        <f t="shared" si="24"/>
        <v>1</v>
      </c>
      <c r="I520" s="140"/>
      <c r="J520" s="298" t="s">
        <v>4874</v>
      </c>
      <c r="K520" s="145" t="str">
        <f t="shared" si="26"/>
        <v>G4540</v>
      </c>
      <c r="L520" s="277" t="str">
        <f t="shared" si="25"/>
        <v>G45.4.0 - Commerce et réparation de motocycles</v>
      </c>
      <c r="M520" s="145"/>
      <c r="N520" s="145" t="s">
        <v>192</v>
      </c>
      <c r="O520" s="145" t="s">
        <v>426</v>
      </c>
    </row>
    <row r="521" spans="1:15">
      <c r="A521" s="140" t="s">
        <v>4876</v>
      </c>
      <c r="B521" s="145" t="s">
        <v>3894</v>
      </c>
      <c r="C521" s="145"/>
      <c r="D521" s="145" t="s">
        <v>426</v>
      </c>
      <c r="E521" s="140"/>
      <c r="F521" s="140"/>
      <c r="G521" s="140"/>
      <c r="H521" s="140">
        <f t="shared" si="24"/>
        <v>1</v>
      </c>
      <c r="I521" s="140"/>
      <c r="J521" s="296" t="s">
        <v>4875</v>
      </c>
      <c r="K521" s="145" t="str">
        <f t="shared" si="26"/>
        <v>G46</v>
      </c>
      <c r="L521" s="277" t="str">
        <f t="shared" si="25"/>
        <v>G46 - Commerce de gros</v>
      </c>
      <c r="M521" s="145" t="s">
        <v>190</v>
      </c>
      <c r="N521" s="145" t="s">
        <v>192</v>
      </c>
      <c r="O521" s="145" t="s">
        <v>426</v>
      </c>
    </row>
    <row r="522" spans="1:15">
      <c r="A522" s="140" t="s">
        <v>5331</v>
      </c>
      <c r="B522" s="145" t="s">
        <v>3895</v>
      </c>
      <c r="C522" s="145"/>
      <c r="D522" s="145" t="s">
        <v>426</v>
      </c>
      <c r="E522" s="140"/>
      <c r="F522" s="140"/>
      <c r="G522" s="140"/>
      <c r="H522" s="140">
        <f t="shared" si="24"/>
        <v>1</v>
      </c>
      <c r="I522" s="140"/>
      <c r="J522" s="297" t="s">
        <v>4876</v>
      </c>
      <c r="K522" s="145" t="str">
        <f t="shared" si="26"/>
        <v>G461</v>
      </c>
      <c r="L522" s="277" t="str">
        <f t="shared" si="25"/>
        <v>G46.1 - Intermédiaires du commerce de gros</v>
      </c>
      <c r="M522" s="145" t="s">
        <v>190</v>
      </c>
      <c r="N522" s="145" t="s">
        <v>192</v>
      </c>
      <c r="O522" s="145" t="s">
        <v>426</v>
      </c>
    </row>
    <row r="523" spans="1:15">
      <c r="A523" s="140" t="s">
        <v>5332</v>
      </c>
      <c r="B523" s="145" t="s">
        <v>3896</v>
      </c>
      <c r="C523" s="145"/>
      <c r="D523" s="145" t="s">
        <v>426</v>
      </c>
      <c r="E523" s="140"/>
      <c r="F523" s="140"/>
      <c r="G523" s="140"/>
      <c r="H523" s="140">
        <f t="shared" si="24"/>
        <v>1</v>
      </c>
      <c r="I523" s="140"/>
      <c r="J523" s="298" t="s">
        <v>5331</v>
      </c>
      <c r="K523" s="145" t="str">
        <f t="shared" si="26"/>
        <v>G4611</v>
      </c>
      <c r="L523" s="277" t="str">
        <f t="shared" si="25"/>
        <v>G46.1.1 - Interméd du Commerce en matières premières agricoles animaux vivants</v>
      </c>
      <c r="M523" s="145"/>
      <c r="N523" s="145" t="s">
        <v>192</v>
      </c>
      <c r="O523" s="145" t="s">
        <v>426</v>
      </c>
    </row>
    <row r="524" spans="1:15">
      <c r="A524" s="140" t="s">
        <v>4877</v>
      </c>
      <c r="B524" s="145" t="s">
        <v>3897</v>
      </c>
      <c r="C524" s="145"/>
      <c r="D524" s="145" t="s">
        <v>426</v>
      </c>
      <c r="E524" s="140"/>
      <c r="F524" s="140"/>
      <c r="G524" s="140"/>
      <c r="H524" s="140">
        <f t="shared" si="24"/>
        <v>1</v>
      </c>
      <c r="I524" s="140"/>
      <c r="J524" s="298" t="s">
        <v>5332</v>
      </c>
      <c r="K524" s="145" t="str">
        <f t="shared" si="26"/>
        <v>G4612</v>
      </c>
      <c r="L524" s="277" t="str">
        <f t="shared" si="25"/>
        <v>G46.1.2 - Interméd du Commerce en combustib métaux minéraux produits chimiques</v>
      </c>
      <c r="M524" s="145"/>
      <c r="N524" s="145" t="s">
        <v>192</v>
      </c>
      <c r="O524" s="145" t="s">
        <v>426</v>
      </c>
    </row>
    <row r="525" spans="1:15">
      <c r="A525" s="140" t="s">
        <v>5333</v>
      </c>
      <c r="B525" s="145" t="s">
        <v>3898</v>
      </c>
      <c r="C525" s="145"/>
      <c r="D525" s="145" t="s">
        <v>426</v>
      </c>
      <c r="E525" s="140"/>
      <c r="F525" s="140"/>
      <c r="G525" s="140"/>
      <c r="H525" s="140">
        <f t="shared" si="24"/>
        <v>1</v>
      </c>
      <c r="I525" s="140"/>
      <c r="J525" s="298" t="s">
        <v>4877</v>
      </c>
      <c r="K525" s="145" t="str">
        <f t="shared" si="26"/>
        <v>G4613</v>
      </c>
      <c r="L525" s="277" t="str">
        <f t="shared" si="25"/>
        <v>G46.1.3 - Intermédiaires du commerce en bois et matériaux de construction</v>
      </c>
      <c r="M525" s="145"/>
      <c r="N525" s="145" t="s">
        <v>192</v>
      </c>
      <c r="O525" s="145" t="s">
        <v>426</v>
      </c>
    </row>
    <row r="526" spans="1:15">
      <c r="A526" s="140" t="s">
        <v>5334</v>
      </c>
      <c r="B526" s="145" t="s">
        <v>3899</v>
      </c>
      <c r="C526" s="145"/>
      <c r="D526" s="145" t="s">
        <v>426</v>
      </c>
      <c r="E526" s="140"/>
      <c r="F526" s="140"/>
      <c r="G526" s="140"/>
      <c r="H526" s="140">
        <f t="shared" si="24"/>
        <v>1</v>
      </c>
      <c r="I526" s="140"/>
      <c r="J526" s="298" t="s">
        <v>5333</v>
      </c>
      <c r="K526" s="145" t="str">
        <f t="shared" si="26"/>
        <v>G4614</v>
      </c>
      <c r="L526" s="277" t="str">
        <f t="shared" si="25"/>
        <v>G46.1.4 - Interméd du Commerce en machines équipements industriels navire avion</v>
      </c>
      <c r="M526" s="145"/>
      <c r="N526" s="145" t="s">
        <v>192</v>
      </c>
      <c r="O526" s="145" t="s">
        <v>426</v>
      </c>
    </row>
    <row r="527" spans="1:15">
      <c r="A527" s="140" t="s">
        <v>5335</v>
      </c>
      <c r="B527" s="145" t="s">
        <v>3900</v>
      </c>
      <c r="C527" s="145"/>
      <c r="D527" s="145" t="s">
        <v>426</v>
      </c>
      <c r="E527" s="140"/>
      <c r="F527" s="140"/>
      <c r="G527" s="140"/>
      <c r="H527" s="140">
        <f t="shared" si="24"/>
        <v>1</v>
      </c>
      <c r="I527" s="140"/>
      <c r="J527" s="298" t="s">
        <v>5334</v>
      </c>
      <c r="K527" s="145" t="str">
        <f t="shared" si="26"/>
        <v>G4615</v>
      </c>
      <c r="L527" s="277" t="str">
        <f t="shared" si="25"/>
        <v>G46.1.5 - Intermédiaires du Commerce en meubles articles ménage quincaillerie</v>
      </c>
      <c r="M527" s="145"/>
      <c r="N527" s="145" t="s">
        <v>192</v>
      </c>
      <c r="O527" s="145" t="s">
        <v>426</v>
      </c>
    </row>
    <row r="528" spans="1:15">
      <c r="A528" s="140" t="s">
        <v>4878</v>
      </c>
      <c r="B528" s="145" t="s">
        <v>3901</v>
      </c>
      <c r="C528" s="145"/>
      <c r="D528" s="145" t="s">
        <v>426</v>
      </c>
      <c r="E528" s="140"/>
      <c r="F528" s="140"/>
      <c r="G528" s="140"/>
      <c r="H528" s="140">
        <f t="shared" si="24"/>
        <v>1</v>
      </c>
      <c r="I528" s="140"/>
      <c r="J528" s="298" t="s">
        <v>5335</v>
      </c>
      <c r="K528" s="145" t="str">
        <f t="shared" si="26"/>
        <v>G4616</v>
      </c>
      <c r="L528" s="277" t="str">
        <f t="shared" si="25"/>
        <v>G46.1.6 - Interméd du Commerce habillement fourrure chaussure article en cuir</v>
      </c>
      <c r="M528" s="145"/>
      <c r="N528" s="145" t="s">
        <v>192</v>
      </c>
      <c r="O528" s="145" t="s">
        <v>426</v>
      </c>
    </row>
    <row r="529" spans="1:15">
      <c r="A529" s="140" t="s">
        <v>4879</v>
      </c>
      <c r="B529" s="145" t="s">
        <v>3902</v>
      </c>
      <c r="C529" s="145"/>
      <c r="D529" s="145" t="s">
        <v>426</v>
      </c>
      <c r="E529" s="140"/>
      <c r="F529" s="140"/>
      <c r="G529" s="140"/>
      <c r="H529" s="140">
        <f t="shared" si="24"/>
        <v>1</v>
      </c>
      <c r="I529" s="140"/>
      <c r="J529" s="298" t="s">
        <v>4878</v>
      </c>
      <c r="K529" s="145" t="str">
        <f t="shared" si="26"/>
        <v>G4617</v>
      </c>
      <c r="L529" s="277" t="str">
        <f t="shared" si="25"/>
        <v>G46.1.7 - Intermédiaires du commerce en denrées boissons et tabac</v>
      </c>
      <c r="M529" s="145"/>
      <c r="N529" s="145" t="s">
        <v>192</v>
      </c>
      <c r="O529" s="145" t="s">
        <v>426</v>
      </c>
    </row>
    <row r="530" spans="1:15">
      <c r="A530" s="140" t="s">
        <v>4880</v>
      </c>
      <c r="B530" s="145" t="s">
        <v>3903</v>
      </c>
      <c r="C530" s="145"/>
      <c r="D530" s="145" t="s">
        <v>426</v>
      </c>
      <c r="E530" s="140"/>
      <c r="F530" s="140"/>
      <c r="G530" s="140"/>
      <c r="H530" s="140">
        <f t="shared" si="24"/>
        <v>1</v>
      </c>
      <c r="I530" s="140"/>
      <c r="J530" s="298" t="s">
        <v>4879</v>
      </c>
      <c r="K530" s="145" t="str">
        <f t="shared" si="26"/>
        <v>G4618</v>
      </c>
      <c r="L530" s="277" t="str">
        <f t="shared" si="25"/>
        <v>G46.1.8 - Autres intermédiaires spécialisés du commerce</v>
      </c>
      <c r="M530" s="145"/>
      <c r="N530" s="145" t="s">
        <v>192</v>
      </c>
      <c r="O530" s="145" t="s">
        <v>426</v>
      </c>
    </row>
    <row r="531" spans="1:15">
      <c r="A531" s="140" t="s">
        <v>4881</v>
      </c>
      <c r="B531" s="145" t="s">
        <v>3904</v>
      </c>
      <c r="C531" s="145"/>
      <c r="D531" s="145" t="s">
        <v>426</v>
      </c>
      <c r="E531" s="140"/>
      <c r="F531" s="140"/>
      <c r="G531" s="140"/>
      <c r="H531" s="140">
        <f t="shared" si="24"/>
        <v>1</v>
      </c>
      <c r="I531" s="140"/>
      <c r="J531" s="298" t="s">
        <v>4880</v>
      </c>
      <c r="K531" s="145" t="str">
        <f t="shared" si="26"/>
        <v>G4619</v>
      </c>
      <c r="L531" s="277" t="str">
        <f t="shared" si="25"/>
        <v>G46.1.9 - Intermédiaires du commerce en produits divers</v>
      </c>
      <c r="M531" s="145"/>
      <c r="N531" s="145" t="s">
        <v>192</v>
      </c>
      <c r="O531" s="145" t="s">
        <v>426</v>
      </c>
    </row>
    <row r="532" spans="1:15">
      <c r="A532" s="140" t="s">
        <v>5336</v>
      </c>
      <c r="B532" s="145" t="s">
        <v>3905</v>
      </c>
      <c r="C532" s="145"/>
      <c r="D532" s="145" t="s">
        <v>426</v>
      </c>
      <c r="E532" s="140"/>
      <c r="F532" s="140"/>
      <c r="G532" s="140"/>
      <c r="H532" s="140">
        <f t="shared" si="24"/>
        <v>1</v>
      </c>
      <c r="I532" s="140"/>
      <c r="J532" s="297" t="s">
        <v>4881</v>
      </c>
      <c r="K532" s="145" t="str">
        <f t="shared" si="26"/>
        <v>G462</v>
      </c>
      <c r="L532" s="277" t="str">
        <f t="shared" si="25"/>
        <v>G46.2 - Commerce de gros de produits agricoles bruts</v>
      </c>
      <c r="M532" s="145" t="s">
        <v>190</v>
      </c>
      <c r="N532" s="145" t="s">
        <v>192</v>
      </c>
      <c r="O532" s="145" t="s">
        <v>426</v>
      </c>
    </row>
    <row r="533" spans="1:15">
      <c r="A533" s="140" t="s">
        <v>4882</v>
      </c>
      <c r="B533" s="145" t="s">
        <v>3906</v>
      </c>
      <c r="C533" s="145"/>
      <c r="D533" s="145" t="s">
        <v>426</v>
      </c>
      <c r="E533" s="140"/>
      <c r="F533" s="140"/>
      <c r="G533" s="140"/>
      <c r="H533" s="140">
        <f t="shared" si="24"/>
        <v>1</v>
      </c>
      <c r="I533" s="140"/>
      <c r="J533" s="298" t="s">
        <v>5336</v>
      </c>
      <c r="K533" s="145" t="str">
        <f t="shared" si="26"/>
        <v>G4621</v>
      </c>
      <c r="L533" s="277" t="str">
        <f t="shared" si="25"/>
        <v>G46.2.1 - Commerce gros céréales tabac non manufacturé aliments pour le bétail</v>
      </c>
      <c r="M533" s="145"/>
      <c r="N533" s="145" t="s">
        <v>192</v>
      </c>
      <c r="O533" s="145" t="s">
        <v>426</v>
      </c>
    </row>
    <row r="534" spans="1:15">
      <c r="A534" s="140" t="s">
        <v>4883</v>
      </c>
      <c r="B534" s="145" t="s">
        <v>3907</v>
      </c>
      <c r="C534" s="145"/>
      <c r="D534" s="145" t="s">
        <v>426</v>
      </c>
      <c r="E534" s="140"/>
      <c r="F534" s="140"/>
      <c r="G534" s="140"/>
      <c r="H534" s="140">
        <f t="shared" si="24"/>
        <v>1</v>
      </c>
      <c r="I534" s="140"/>
      <c r="J534" s="298" t="s">
        <v>4882</v>
      </c>
      <c r="K534" s="145" t="str">
        <f t="shared" si="26"/>
        <v>G4622</v>
      </c>
      <c r="L534" s="277" t="str">
        <f t="shared" si="25"/>
        <v>G46.2.2 - Commerce de gros de fleurs et plantes</v>
      </c>
      <c r="M534" s="145"/>
      <c r="N534" s="145" t="s">
        <v>192</v>
      </c>
      <c r="O534" s="145" t="s">
        <v>426</v>
      </c>
    </row>
    <row r="535" spans="1:15">
      <c r="A535" s="140" t="s">
        <v>4884</v>
      </c>
      <c r="B535" s="145" t="s">
        <v>3908</v>
      </c>
      <c r="C535" s="145"/>
      <c r="D535" s="145" t="s">
        <v>426</v>
      </c>
      <c r="E535" s="140"/>
      <c r="F535" s="140"/>
      <c r="G535" s="140"/>
      <c r="H535" s="140">
        <f t="shared" si="24"/>
        <v>1</v>
      </c>
      <c r="I535" s="140"/>
      <c r="J535" s="298" t="s">
        <v>4883</v>
      </c>
      <c r="K535" s="145" t="str">
        <f t="shared" si="26"/>
        <v>G4623</v>
      </c>
      <c r="L535" s="277" t="str">
        <f t="shared" si="25"/>
        <v>G46.2.3 - Commerce de gros d'animaux vivants</v>
      </c>
      <c r="M535" s="145"/>
      <c r="N535" s="145" t="s">
        <v>192</v>
      </c>
      <c r="O535" s="145" t="s">
        <v>426</v>
      </c>
    </row>
    <row r="536" spans="1:15">
      <c r="A536" s="140" t="s">
        <v>4885</v>
      </c>
      <c r="B536" s="145" t="s">
        <v>3909</v>
      </c>
      <c r="C536" s="145"/>
      <c r="D536" s="145" t="s">
        <v>426</v>
      </c>
      <c r="E536" s="140"/>
      <c r="F536" s="140"/>
      <c r="G536" s="140"/>
      <c r="H536" s="140">
        <f t="shared" si="24"/>
        <v>1</v>
      </c>
      <c r="I536" s="140"/>
      <c r="J536" s="298" t="s">
        <v>4884</v>
      </c>
      <c r="K536" s="145" t="str">
        <f t="shared" si="26"/>
        <v>G4624</v>
      </c>
      <c r="L536" s="277" t="str">
        <f t="shared" si="25"/>
        <v>G46.2.4 - Commerce de gros de cuirs et peaux</v>
      </c>
      <c r="M536" s="145"/>
      <c r="N536" s="145" t="s">
        <v>192</v>
      </c>
      <c r="O536" s="145" t="s">
        <v>426</v>
      </c>
    </row>
    <row r="537" spans="1:15">
      <c r="A537" s="140" t="s">
        <v>4886</v>
      </c>
      <c r="B537" s="145" t="s">
        <v>3910</v>
      </c>
      <c r="C537" s="145"/>
      <c r="D537" s="145" t="s">
        <v>426</v>
      </c>
      <c r="E537" s="140"/>
      <c r="F537" s="140"/>
      <c r="G537" s="140"/>
      <c r="H537" s="140">
        <f t="shared" si="24"/>
        <v>1</v>
      </c>
      <c r="I537" s="140"/>
      <c r="J537" s="297" t="s">
        <v>4885</v>
      </c>
      <c r="K537" s="145" t="str">
        <f t="shared" si="26"/>
        <v>G463</v>
      </c>
      <c r="L537" s="277" t="str">
        <f t="shared" si="25"/>
        <v>G46.3 - Commerce de gros de produits alimentaires</v>
      </c>
      <c r="M537" s="145" t="s">
        <v>190</v>
      </c>
      <c r="N537" s="145" t="s">
        <v>192</v>
      </c>
      <c r="O537" s="145" t="s">
        <v>426</v>
      </c>
    </row>
    <row r="538" spans="1:15">
      <c r="A538" s="140" t="s">
        <v>4887</v>
      </c>
      <c r="B538" s="145" t="s">
        <v>3911</v>
      </c>
      <c r="C538" s="145"/>
      <c r="D538" s="145" t="s">
        <v>426</v>
      </c>
      <c r="E538" s="140"/>
      <c r="F538" s="140"/>
      <c r="G538" s="140"/>
      <c r="H538" s="140">
        <f t="shared" si="24"/>
        <v>1</v>
      </c>
      <c r="I538" s="140"/>
      <c r="J538" s="298" t="s">
        <v>4886</v>
      </c>
      <c r="K538" s="145" t="str">
        <f t="shared" si="26"/>
        <v>G4631</v>
      </c>
      <c r="L538" s="277" t="str">
        <f t="shared" si="25"/>
        <v>G46.3.1 - Commerce de gros de fruits et légumes</v>
      </c>
      <c r="M538" s="145"/>
      <c r="N538" s="145" t="s">
        <v>192</v>
      </c>
      <c r="O538" s="145" t="s">
        <v>426</v>
      </c>
    </row>
    <row r="539" spans="1:15">
      <c r="A539" s="140" t="s">
        <v>4888</v>
      </c>
      <c r="B539" s="145" t="s">
        <v>3912</v>
      </c>
      <c r="C539" s="145"/>
      <c r="D539" s="145" t="s">
        <v>426</v>
      </c>
      <c r="E539" s="140"/>
      <c r="F539" s="140"/>
      <c r="G539" s="140"/>
      <c r="H539" s="140">
        <f t="shared" si="24"/>
        <v>1</v>
      </c>
      <c r="I539" s="140"/>
      <c r="J539" s="298" t="s">
        <v>4887</v>
      </c>
      <c r="K539" s="145" t="str">
        <f t="shared" si="26"/>
        <v>G4632</v>
      </c>
      <c r="L539" s="277" t="str">
        <f t="shared" si="25"/>
        <v>G46.3.2 - Commerce de gros de viandes</v>
      </c>
      <c r="M539" s="145"/>
      <c r="N539" s="145" t="s">
        <v>192</v>
      </c>
      <c r="O539" s="145" t="s">
        <v>426</v>
      </c>
    </row>
    <row r="540" spans="1:15">
      <c r="A540" s="140" t="s">
        <v>4889</v>
      </c>
      <c r="B540" s="145" t="s">
        <v>3913</v>
      </c>
      <c r="C540" s="145"/>
      <c r="D540" s="145" t="s">
        <v>426</v>
      </c>
      <c r="E540" s="140"/>
      <c r="F540" s="140"/>
      <c r="G540" s="140"/>
      <c r="H540" s="140">
        <f t="shared" si="24"/>
        <v>1</v>
      </c>
      <c r="I540" s="140"/>
      <c r="J540" s="298" t="s">
        <v>4888</v>
      </c>
      <c r="K540" s="145" t="str">
        <f t="shared" si="26"/>
        <v>G4633</v>
      </c>
      <c r="L540" s="277" t="str">
        <f t="shared" si="25"/>
        <v>G46.3.3 - Commerce de gros de produits laitiers ?ufs et huiles</v>
      </c>
      <c r="M540" s="145"/>
      <c r="N540" s="145" t="s">
        <v>192</v>
      </c>
      <c r="O540" s="145" t="s">
        <v>426</v>
      </c>
    </row>
    <row r="541" spans="1:15">
      <c r="A541" s="140" t="s">
        <v>4890</v>
      </c>
      <c r="B541" s="145" t="s">
        <v>3914</v>
      </c>
      <c r="C541" s="145"/>
      <c r="D541" s="145" t="s">
        <v>426</v>
      </c>
      <c r="E541" s="140"/>
      <c r="F541" s="140"/>
      <c r="G541" s="140"/>
      <c r="H541" s="140">
        <f t="shared" si="24"/>
        <v>1</v>
      </c>
      <c r="I541" s="140"/>
      <c r="J541" s="298" t="s">
        <v>4889</v>
      </c>
      <c r="K541" s="145" t="str">
        <f t="shared" si="26"/>
        <v>G4634</v>
      </c>
      <c r="L541" s="277" t="str">
        <f t="shared" si="25"/>
        <v>G46.3.4 - Commerce de gros de boissons</v>
      </c>
      <c r="M541" s="145"/>
      <c r="N541" s="145" t="s">
        <v>192</v>
      </c>
      <c r="O541" s="145" t="s">
        <v>426</v>
      </c>
    </row>
    <row r="542" spans="1:15">
      <c r="A542" s="140" t="s">
        <v>4891</v>
      </c>
      <c r="B542" s="145" t="s">
        <v>3915</v>
      </c>
      <c r="C542" s="145"/>
      <c r="D542" s="145" t="s">
        <v>426</v>
      </c>
      <c r="E542" s="140"/>
      <c r="F542" s="140"/>
      <c r="G542" s="140"/>
      <c r="H542" s="140">
        <f t="shared" si="24"/>
        <v>1</v>
      </c>
      <c r="I542" s="140"/>
      <c r="J542" s="298" t="s">
        <v>4890</v>
      </c>
      <c r="K542" s="145" t="str">
        <f t="shared" si="26"/>
        <v>G4635</v>
      </c>
      <c r="L542" s="277" t="str">
        <f t="shared" si="25"/>
        <v>G46.3.5 - Commerce de gros de tabac</v>
      </c>
      <c r="M542" s="145"/>
      <c r="N542" s="145" t="s">
        <v>192</v>
      </c>
      <c r="O542" s="145" t="s">
        <v>426</v>
      </c>
    </row>
    <row r="543" spans="1:15">
      <c r="A543" s="140" t="s">
        <v>4892</v>
      </c>
      <c r="B543" s="145" t="s">
        <v>3916</v>
      </c>
      <c r="C543" s="145"/>
      <c r="D543" s="145" t="s">
        <v>426</v>
      </c>
      <c r="E543" s="140"/>
      <c r="F543" s="140"/>
      <c r="G543" s="140"/>
      <c r="H543" s="140">
        <f t="shared" si="24"/>
        <v>1</v>
      </c>
      <c r="I543" s="140"/>
      <c r="J543" s="298" t="s">
        <v>4891</v>
      </c>
      <c r="K543" s="145" t="str">
        <f t="shared" si="26"/>
        <v>G4636</v>
      </c>
      <c r="L543" s="277" t="str">
        <f t="shared" si="25"/>
        <v>G46.3.6 - Commerce de gros de sucre chocolat et confiserie</v>
      </c>
      <c r="M543" s="145"/>
      <c r="N543" s="145" t="s">
        <v>192</v>
      </c>
      <c r="O543" s="145" t="s">
        <v>426</v>
      </c>
    </row>
    <row r="544" spans="1:15">
      <c r="A544" s="140" t="s">
        <v>4893</v>
      </c>
      <c r="B544" s="145" t="s">
        <v>3917</v>
      </c>
      <c r="C544" s="145"/>
      <c r="D544" s="145" t="s">
        <v>426</v>
      </c>
      <c r="E544" s="140"/>
      <c r="F544" s="140"/>
      <c r="G544" s="140"/>
      <c r="H544" s="140">
        <f t="shared" si="24"/>
        <v>1</v>
      </c>
      <c r="I544" s="140"/>
      <c r="J544" s="298" t="s">
        <v>4892</v>
      </c>
      <c r="K544" s="145" t="str">
        <f t="shared" si="26"/>
        <v>G4637</v>
      </c>
      <c r="L544" s="277" t="str">
        <f t="shared" si="25"/>
        <v>G46.3.7 - Commerce de gros de café thé cacao et épices</v>
      </c>
      <c r="M544" s="145"/>
      <c r="N544" s="145" t="s">
        <v>192</v>
      </c>
      <c r="O544" s="145" t="s">
        <v>426</v>
      </c>
    </row>
    <row r="545" spans="1:15">
      <c r="A545" s="140" t="s">
        <v>4894</v>
      </c>
      <c r="B545" s="145" t="s">
        <v>3918</v>
      </c>
      <c r="C545" s="145"/>
      <c r="D545" s="145" t="s">
        <v>426</v>
      </c>
      <c r="E545" s="140"/>
      <c r="F545" s="140"/>
      <c r="G545" s="140"/>
      <c r="H545" s="140">
        <f t="shared" si="24"/>
        <v>1</v>
      </c>
      <c r="I545" s="140"/>
      <c r="J545" s="298" t="s">
        <v>4893</v>
      </c>
      <c r="K545" s="145" t="str">
        <f t="shared" si="26"/>
        <v>G4638</v>
      </c>
      <c r="L545" s="277" t="str">
        <f t="shared" si="25"/>
        <v>G46.3.8 - Autres commerces de gros alimentaires spécialisés</v>
      </c>
      <c r="M545" s="145"/>
      <c r="N545" s="145" t="s">
        <v>192</v>
      </c>
      <c r="O545" s="145" t="s">
        <v>426</v>
      </c>
    </row>
    <row r="546" spans="1:15">
      <c r="A546" s="140" t="s">
        <v>4895</v>
      </c>
      <c r="B546" s="145" t="s">
        <v>3919</v>
      </c>
      <c r="C546" s="145"/>
      <c r="D546" s="145" t="s">
        <v>426</v>
      </c>
      <c r="E546" s="140"/>
      <c r="F546" s="140"/>
      <c r="G546" s="140"/>
      <c r="H546" s="140">
        <f t="shared" si="24"/>
        <v>1</v>
      </c>
      <c r="I546" s="140"/>
      <c r="J546" s="298" t="s">
        <v>4894</v>
      </c>
      <c r="K546" s="145" t="str">
        <f t="shared" si="26"/>
        <v>G4639</v>
      </c>
      <c r="L546" s="277" t="str">
        <f t="shared" si="25"/>
        <v>G46.3.9 - Commerce de gros non spécialisé de denrées boissons et tabac</v>
      </c>
      <c r="M546" s="145"/>
      <c r="N546" s="145" t="s">
        <v>192</v>
      </c>
      <c r="O546" s="145" t="s">
        <v>426</v>
      </c>
    </row>
    <row r="547" spans="1:15">
      <c r="A547" s="140" t="s">
        <v>4896</v>
      </c>
      <c r="B547" s="145" t="s">
        <v>3920</v>
      </c>
      <c r="C547" s="145"/>
      <c r="D547" s="145" t="s">
        <v>426</v>
      </c>
      <c r="E547" s="140"/>
      <c r="F547" s="140"/>
      <c r="G547" s="140"/>
      <c r="H547" s="140">
        <f t="shared" si="24"/>
        <v>1</v>
      </c>
      <c r="I547" s="140"/>
      <c r="J547" s="297" t="s">
        <v>4895</v>
      </c>
      <c r="K547" s="145" t="str">
        <f t="shared" si="26"/>
        <v>G464</v>
      </c>
      <c r="L547" s="277" t="str">
        <f t="shared" si="25"/>
        <v>G46.4 - Commerce de gros de biens de consommation non alimentaires</v>
      </c>
      <c r="M547" s="145" t="s">
        <v>190</v>
      </c>
      <c r="N547" s="145" t="s">
        <v>192</v>
      </c>
      <c r="O547" s="145" t="s">
        <v>426</v>
      </c>
    </row>
    <row r="548" spans="1:15">
      <c r="A548" s="140" t="s">
        <v>4897</v>
      </c>
      <c r="B548" s="145" t="s">
        <v>3921</v>
      </c>
      <c r="C548" s="145"/>
      <c r="D548" s="145" t="s">
        <v>426</v>
      </c>
      <c r="E548" s="140"/>
      <c r="F548" s="140"/>
      <c r="G548" s="140"/>
      <c r="H548" s="140">
        <f t="shared" si="24"/>
        <v>1</v>
      </c>
      <c r="I548" s="140"/>
      <c r="J548" s="298" t="s">
        <v>4896</v>
      </c>
      <c r="K548" s="145" t="str">
        <f t="shared" si="26"/>
        <v>G4641</v>
      </c>
      <c r="L548" s="277" t="str">
        <f t="shared" si="25"/>
        <v>G46.4.1 - Commerce de gros de textiles</v>
      </c>
      <c r="M548" s="145"/>
      <c r="N548" s="145" t="s">
        <v>192</v>
      </c>
      <c r="O548" s="145" t="s">
        <v>426</v>
      </c>
    </row>
    <row r="549" spans="1:15">
      <c r="A549" s="140" t="s">
        <v>4898</v>
      </c>
      <c r="B549" s="145" t="s">
        <v>3922</v>
      </c>
      <c r="C549" s="145"/>
      <c r="D549" s="145" t="s">
        <v>426</v>
      </c>
      <c r="E549" s="140"/>
      <c r="F549" s="140"/>
      <c r="G549" s="140"/>
      <c r="H549" s="140">
        <f t="shared" si="24"/>
        <v>1</v>
      </c>
      <c r="I549" s="140"/>
      <c r="J549" s="298" t="s">
        <v>4897</v>
      </c>
      <c r="K549" s="145" t="str">
        <f t="shared" si="26"/>
        <v>G4642</v>
      </c>
      <c r="L549" s="277" t="str">
        <f t="shared" si="25"/>
        <v>G46.4.2 - Commerce de gros d'habillement et de chaussures</v>
      </c>
      <c r="M549" s="145"/>
      <c r="N549" s="145" t="s">
        <v>192</v>
      </c>
      <c r="O549" s="145" t="s">
        <v>426</v>
      </c>
    </row>
    <row r="550" spans="1:15">
      <c r="A550" s="140" t="s">
        <v>4899</v>
      </c>
      <c r="B550" s="145" t="s">
        <v>3923</v>
      </c>
      <c r="C550" s="145"/>
      <c r="D550" s="145" t="s">
        <v>426</v>
      </c>
      <c r="E550" s="140"/>
      <c r="F550" s="140"/>
      <c r="G550" s="140"/>
      <c r="H550" s="140">
        <f t="shared" si="24"/>
        <v>1</v>
      </c>
      <c r="I550" s="140"/>
      <c r="J550" s="298" t="s">
        <v>4898</v>
      </c>
      <c r="K550" s="145" t="str">
        <f t="shared" si="26"/>
        <v>G4643</v>
      </c>
      <c r="L550" s="277" t="str">
        <f t="shared" si="25"/>
        <v>G46.4.3 - Commerce gros d'appareils électroménagers radio/télévision</v>
      </c>
      <c r="M550" s="145"/>
      <c r="N550" s="145" t="s">
        <v>192</v>
      </c>
      <c r="O550" s="145" t="s">
        <v>426</v>
      </c>
    </row>
    <row r="551" spans="1:15">
      <c r="A551" s="140" t="s">
        <v>4900</v>
      </c>
      <c r="B551" s="145" t="s">
        <v>3924</v>
      </c>
      <c r="C551" s="145"/>
      <c r="D551" s="145" t="s">
        <v>426</v>
      </c>
      <c r="E551" s="140"/>
      <c r="F551" s="140"/>
      <c r="G551" s="140"/>
      <c r="H551" s="140">
        <f t="shared" si="24"/>
        <v>1</v>
      </c>
      <c r="I551" s="140"/>
      <c r="J551" s="298" t="s">
        <v>4899</v>
      </c>
      <c r="K551" s="145" t="str">
        <f t="shared" si="26"/>
        <v>G4644</v>
      </c>
      <c r="L551" s="277" t="str">
        <f t="shared" si="25"/>
        <v>G46.4.4 - Commerce de gros de céramique verrerie et produits d'entretien</v>
      </c>
      <c r="M551" s="145"/>
      <c r="N551" s="145" t="s">
        <v>192</v>
      </c>
      <c r="O551" s="145" t="s">
        <v>426</v>
      </c>
    </row>
    <row r="552" spans="1:15">
      <c r="A552" s="140" t="s">
        <v>4901</v>
      </c>
      <c r="B552" s="145" t="s">
        <v>3925</v>
      </c>
      <c r="C552" s="145"/>
      <c r="D552" s="145" t="s">
        <v>426</v>
      </c>
      <c r="E552" s="140"/>
      <c r="F552" s="140"/>
      <c r="G552" s="140"/>
      <c r="H552" s="140">
        <f t="shared" si="24"/>
        <v>1</v>
      </c>
      <c r="I552" s="140"/>
      <c r="J552" s="298" t="s">
        <v>4900</v>
      </c>
      <c r="K552" s="145" t="str">
        <f t="shared" si="26"/>
        <v>G4645</v>
      </c>
      <c r="L552" s="277" t="str">
        <f t="shared" si="25"/>
        <v>G46.4.5 - Commerce de gros de parfumerie et de produits de beauté</v>
      </c>
      <c r="M552" s="145"/>
      <c r="N552" s="145" t="s">
        <v>192</v>
      </c>
      <c r="O552" s="145" t="s">
        <v>426</v>
      </c>
    </row>
    <row r="553" spans="1:15">
      <c r="A553" s="140" t="s">
        <v>4902</v>
      </c>
      <c r="B553" s="145" t="s">
        <v>3926</v>
      </c>
      <c r="C553" s="145"/>
      <c r="D553" s="145" t="s">
        <v>426</v>
      </c>
      <c r="E553" s="140"/>
      <c r="F553" s="140"/>
      <c r="G553" s="140"/>
      <c r="H553" s="140">
        <f t="shared" si="24"/>
        <v>1</v>
      </c>
      <c r="I553" s="140"/>
      <c r="J553" s="298" t="s">
        <v>4901</v>
      </c>
      <c r="K553" s="145" t="str">
        <f t="shared" si="26"/>
        <v>G4646</v>
      </c>
      <c r="L553" s="277" t="str">
        <f t="shared" si="25"/>
        <v>G46.4.6 - Commerce de gros de produits pharmaceutiques</v>
      </c>
      <c r="M553" s="145"/>
      <c r="N553" s="145" t="s">
        <v>192</v>
      </c>
      <c r="O553" s="145" t="s">
        <v>426</v>
      </c>
    </row>
    <row r="554" spans="1:15">
      <c r="A554" s="140" t="s">
        <v>4903</v>
      </c>
      <c r="B554" s="145" t="s">
        <v>3927</v>
      </c>
      <c r="C554" s="145"/>
      <c r="D554" s="145" t="s">
        <v>426</v>
      </c>
      <c r="E554" s="140"/>
      <c r="F554" s="140"/>
      <c r="G554" s="140"/>
      <c r="H554" s="140">
        <f t="shared" si="24"/>
        <v>1</v>
      </c>
      <c r="I554" s="140"/>
      <c r="J554" s="298" t="s">
        <v>4902</v>
      </c>
      <c r="K554" s="145" t="str">
        <f t="shared" si="26"/>
        <v>G4647</v>
      </c>
      <c r="L554" s="277" t="str">
        <f t="shared" si="25"/>
        <v>G46.4.7 - Commerce de gros de meubles de tapis et d'appareils d'éclairage</v>
      </c>
      <c r="M554" s="145"/>
      <c r="N554" s="145" t="s">
        <v>192</v>
      </c>
      <c r="O554" s="145" t="s">
        <v>426</v>
      </c>
    </row>
    <row r="555" spans="1:15">
      <c r="A555" s="140" t="s">
        <v>4904</v>
      </c>
      <c r="B555" s="145" t="s">
        <v>3928</v>
      </c>
      <c r="C555" s="145"/>
      <c r="D555" s="145" t="s">
        <v>426</v>
      </c>
      <c r="E555" s="140"/>
      <c r="F555" s="140"/>
      <c r="G555" s="140"/>
      <c r="H555" s="140">
        <f t="shared" si="24"/>
        <v>1</v>
      </c>
      <c r="I555" s="140"/>
      <c r="J555" s="298" t="s">
        <v>4903</v>
      </c>
      <c r="K555" s="145" t="str">
        <f t="shared" si="26"/>
        <v>G4648</v>
      </c>
      <c r="L555" s="277" t="str">
        <f t="shared" si="25"/>
        <v>G46.4.8 - Commerce de gros d'articles d'horlogerie et de bijouterie</v>
      </c>
      <c r="M555" s="145"/>
      <c r="N555" s="145" t="s">
        <v>192</v>
      </c>
      <c r="O555" s="145" t="s">
        <v>426</v>
      </c>
    </row>
    <row r="556" spans="1:15">
      <c r="A556" s="140" t="s">
        <v>5337</v>
      </c>
      <c r="B556" s="145" t="s">
        <v>3929</v>
      </c>
      <c r="C556" s="145"/>
      <c r="D556" s="145" t="s">
        <v>426</v>
      </c>
      <c r="E556" s="140"/>
      <c r="F556" s="140"/>
      <c r="G556" s="140"/>
      <c r="H556" s="140">
        <f t="shared" si="24"/>
        <v>1</v>
      </c>
      <c r="I556" s="140"/>
      <c r="J556" s="298" t="s">
        <v>4904</v>
      </c>
      <c r="K556" s="145" t="str">
        <f t="shared" si="26"/>
        <v>G4649</v>
      </c>
      <c r="L556" s="277" t="str">
        <f t="shared" si="25"/>
        <v>G46.4.9 - Commerce de gros de biens de consommation non alimentaires divers</v>
      </c>
      <c r="M556" s="145"/>
      <c r="N556" s="145" t="s">
        <v>192</v>
      </c>
      <c r="O556" s="145" t="s">
        <v>426</v>
      </c>
    </row>
    <row r="557" spans="1:15">
      <c r="A557" s="140" t="s">
        <v>5338</v>
      </c>
      <c r="B557" s="145" t="s">
        <v>3930</v>
      </c>
      <c r="C557" s="145"/>
      <c r="D557" s="145" t="s">
        <v>426</v>
      </c>
      <c r="E557" s="140"/>
      <c r="F557" s="140"/>
      <c r="G557" s="140"/>
      <c r="H557" s="140">
        <f t="shared" si="24"/>
        <v>1</v>
      </c>
      <c r="I557" s="140"/>
      <c r="J557" s="297" t="s">
        <v>5337</v>
      </c>
      <c r="K557" s="145" t="str">
        <f t="shared" si="26"/>
        <v>G465</v>
      </c>
      <c r="L557" s="277" t="str">
        <f t="shared" si="25"/>
        <v>G46.5 - Commerce gros équipements techno information la communication TIC</v>
      </c>
      <c r="M557" s="145" t="s">
        <v>190</v>
      </c>
      <c r="N557" s="145" t="s">
        <v>192</v>
      </c>
      <c r="O557" s="145" t="s">
        <v>426</v>
      </c>
    </row>
    <row r="558" spans="1:15">
      <c r="A558" s="140" t="s">
        <v>5339</v>
      </c>
      <c r="B558" s="145" t="s">
        <v>3931</v>
      </c>
      <c r="C558" s="145"/>
      <c r="D558" s="145" t="s">
        <v>426</v>
      </c>
      <c r="E558" s="140"/>
      <c r="F558" s="140"/>
      <c r="G558" s="140"/>
      <c r="H558" s="140">
        <f t="shared" si="24"/>
        <v>1</v>
      </c>
      <c r="I558" s="140"/>
      <c r="J558" s="298" t="s">
        <v>5338</v>
      </c>
      <c r="K558" s="145" t="str">
        <f t="shared" si="26"/>
        <v>G4651</v>
      </c>
      <c r="L558" s="277" t="str">
        <f t="shared" si="25"/>
        <v>G46.5.1 - Commerce gros ordinateurs équipements informatiques périph logiciels</v>
      </c>
      <c r="M558" s="145"/>
      <c r="N558" s="145" t="s">
        <v>192</v>
      </c>
      <c r="O558" s="145" t="s">
        <v>426</v>
      </c>
    </row>
    <row r="559" spans="1:15">
      <c r="A559" s="140" t="s">
        <v>4905</v>
      </c>
      <c r="B559" s="145" t="s">
        <v>3932</v>
      </c>
      <c r="C559" s="145"/>
      <c r="D559" s="145" t="s">
        <v>426</v>
      </c>
      <c r="E559" s="140"/>
      <c r="F559" s="140"/>
      <c r="G559" s="140"/>
      <c r="H559" s="140">
        <f t="shared" si="24"/>
        <v>1</v>
      </c>
      <c r="I559" s="140"/>
      <c r="J559" s="298" t="s">
        <v>5339</v>
      </c>
      <c r="K559" s="145" t="str">
        <f t="shared" si="26"/>
        <v>G4652</v>
      </c>
      <c r="L559" s="277" t="str">
        <f t="shared" si="25"/>
        <v>G46.5.2 - Commerce gros d'équipements compo électroniques télécommunication</v>
      </c>
      <c r="M559" s="145"/>
      <c r="N559" s="145" t="s">
        <v>192</v>
      </c>
      <c r="O559" s="145" t="s">
        <v>426</v>
      </c>
    </row>
    <row r="560" spans="1:15">
      <c r="A560" s="140" t="s">
        <v>4906</v>
      </c>
      <c r="B560" s="145" t="s">
        <v>3933</v>
      </c>
      <c r="C560" s="145"/>
      <c r="D560" s="145" t="s">
        <v>426</v>
      </c>
      <c r="E560" s="140"/>
      <c r="F560" s="140"/>
      <c r="G560" s="140"/>
      <c r="H560" s="140">
        <f t="shared" si="24"/>
        <v>1</v>
      </c>
      <c r="I560" s="140"/>
      <c r="J560" s="297" t="s">
        <v>4905</v>
      </c>
      <c r="K560" s="145" t="str">
        <f t="shared" si="26"/>
        <v>G466</v>
      </c>
      <c r="L560" s="277" t="str">
        <f t="shared" si="25"/>
        <v>G46.6 - Commerce de gros d'autres équipements industriels</v>
      </c>
      <c r="M560" s="145" t="s">
        <v>190</v>
      </c>
      <c r="N560" s="145" t="s">
        <v>192</v>
      </c>
      <c r="O560" s="145" t="s">
        <v>426</v>
      </c>
    </row>
    <row r="561" spans="1:15">
      <c r="A561" s="140" t="s">
        <v>4907</v>
      </c>
      <c r="B561" s="145" t="s">
        <v>3934</v>
      </c>
      <c r="C561" s="145"/>
      <c r="D561" s="145" t="s">
        <v>426</v>
      </c>
      <c r="E561" s="140"/>
      <c r="F561" s="140"/>
      <c r="G561" s="140"/>
      <c r="H561" s="140">
        <f t="shared" si="24"/>
        <v>1</v>
      </c>
      <c r="I561" s="140"/>
      <c r="J561" s="298" t="s">
        <v>4906</v>
      </c>
      <c r="K561" s="145" t="str">
        <f t="shared" si="26"/>
        <v>G4661</v>
      </c>
      <c r="L561" s="277" t="str">
        <f t="shared" si="25"/>
        <v>G46.6.1 - Commerce de gros de matériel agricole</v>
      </c>
      <c r="M561" s="145"/>
      <c r="N561" s="145" t="s">
        <v>192</v>
      </c>
      <c r="O561" s="145" t="s">
        <v>426</v>
      </c>
    </row>
    <row r="562" spans="1:15">
      <c r="A562" s="140" t="s">
        <v>5340</v>
      </c>
      <c r="B562" s="145" t="s">
        <v>3935</v>
      </c>
      <c r="C562" s="145"/>
      <c r="D562" s="145" t="s">
        <v>426</v>
      </c>
      <c r="E562" s="140"/>
      <c r="F562" s="140"/>
      <c r="G562" s="140"/>
      <c r="H562" s="140">
        <f t="shared" si="24"/>
        <v>1</v>
      </c>
      <c r="I562" s="140"/>
      <c r="J562" s="298" t="s">
        <v>4907</v>
      </c>
      <c r="K562" s="145" t="str">
        <f t="shared" si="26"/>
        <v>G4662</v>
      </c>
      <c r="L562" s="277" t="str">
        <f t="shared" si="25"/>
        <v>G46.6.2 - Commerce de gros de machines-outils</v>
      </c>
      <c r="M562" s="145"/>
      <c r="N562" s="145" t="s">
        <v>192</v>
      </c>
      <c r="O562" s="145" t="s">
        <v>426</v>
      </c>
    </row>
    <row r="563" spans="1:15">
      <c r="A563" s="140" t="s">
        <v>4908</v>
      </c>
      <c r="B563" s="145" t="s">
        <v>3936</v>
      </c>
      <c r="C563" s="145"/>
      <c r="D563" s="145" t="s">
        <v>426</v>
      </c>
      <c r="E563" s="140"/>
      <c r="F563" s="140"/>
      <c r="G563" s="140"/>
      <c r="H563" s="140">
        <f t="shared" si="24"/>
        <v>1</v>
      </c>
      <c r="I563" s="140"/>
      <c r="J563" s="298" t="s">
        <v>5340</v>
      </c>
      <c r="K563" s="145" t="str">
        <f t="shared" si="26"/>
        <v>G4663</v>
      </c>
      <c r="L563" s="277" t="str">
        <f t="shared" si="25"/>
        <v>G46.6.3 - Commerce gros machines pour extract la construction le génie civil</v>
      </c>
      <c r="M563" s="145"/>
      <c r="N563" s="145" t="s">
        <v>192</v>
      </c>
      <c r="O563" s="145" t="s">
        <v>426</v>
      </c>
    </row>
    <row r="564" spans="1:15">
      <c r="A564" s="140" t="s">
        <v>4909</v>
      </c>
      <c r="B564" s="145" t="s">
        <v>3937</v>
      </c>
      <c r="C564" s="145"/>
      <c r="D564" s="145" t="s">
        <v>426</v>
      </c>
      <c r="E564" s="140"/>
      <c r="F564" s="140"/>
      <c r="G564" s="140"/>
      <c r="H564" s="140">
        <f t="shared" si="24"/>
        <v>1</v>
      </c>
      <c r="I564" s="140"/>
      <c r="J564" s="298" t="s">
        <v>4908</v>
      </c>
      <c r="K564" s="145" t="str">
        <f t="shared" si="26"/>
        <v>G4664</v>
      </c>
      <c r="L564" s="277" t="str">
        <f t="shared" si="25"/>
        <v>G46.6.4 - Commerce gros machines pour industrie textile habillement</v>
      </c>
      <c r="M564" s="145"/>
      <c r="N564" s="145" t="s">
        <v>192</v>
      </c>
      <c r="O564" s="145" t="s">
        <v>426</v>
      </c>
    </row>
    <row r="565" spans="1:15">
      <c r="A565" s="140" t="s">
        <v>4910</v>
      </c>
      <c r="B565" s="145" t="s">
        <v>3938</v>
      </c>
      <c r="C565" s="145"/>
      <c r="D565" s="145" t="s">
        <v>426</v>
      </c>
      <c r="E565" s="140"/>
      <c r="F565" s="140"/>
      <c r="G565" s="140"/>
      <c r="H565" s="140">
        <f t="shared" si="24"/>
        <v>1</v>
      </c>
      <c r="I565" s="140"/>
      <c r="J565" s="298" t="s">
        <v>4909</v>
      </c>
      <c r="K565" s="145" t="str">
        <f t="shared" si="26"/>
        <v>G4665</v>
      </c>
      <c r="L565" s="277" t="str">
        <f t="shared" si="25"/>
        <v>G46.6.5 - Commerce de gros de mobilier de bureau</v>
      </c>
      <c r="M565" s="145"/>
      <c r="N565" s="145" t="s">
        <v>192</v>
      </c>
      <c r="O565" s="145" t="s">
        <v>426</v>
      </c>
    </row>
    <row r="566" spans="1:15">
      <c r="A566" s="140" t="s">
        <v>4911</v>
      </c>
      <c r="B566" s="145" t="s">
        <v>3939</v>
      </c>
      <c r="C566" s="145"/>
      <c r="D566" s="145" t="s">
        <v>426</v>
      </c>
      <c r="E566" s="140"/>
      <c r="F566" s="140"/>
      <c r="G566" s="140"/>
      <c r="H566" s="140">
        <f t="shared" si="24"/>
        <v>1</v>
      </c>
      <c r="I566" s="140"/>
      <c r="J566" s="298" t="s">
        <v>4910</v>
      </c>
      <c r="K566" s="145" t="str">
        <f t="shared" si="26"/>
        <v>G4666</v>
      </c>
      <c r="L566" s="277" t="str">
        <f t="shared" si="25"/>
        <v>G46.6.6 - Commerce de gros d'autres machines et équipements de bureau</v>
      </c>
      <c r="M566" s="145"/>
      <c r="N566" s="145" t="s">
        <v>192</v>
      </c>
      <c r="O566" s="145" t="s">
        <v>426</v>
      </c>
    </row>
    <row r="567" spans="1:15">
      <c r="A567" s="140" t="s">
        <v>4912</v>
      </c>
      <c r="B567" s="145" t="s">
        <v>3940</v>
      </c>
      <c r="C567" s="145"/>
      <c r="D567" s="145" t="s">
        <v>426</v>
      </c>
      <c r="E567" s="140"/>
      <c r="F567" s="140"/>
      <c r="G567" s="140"/>
      <c r="H567" s="140">
        <f t="shared" si="24"/>
        <v>1</v>
      </c>
      <c r="I567" s="140"/>
      <c r="J567" s="298" t="s">
        <v>4911</v>
      </c>
      <c r="K567" s="145" t="str">
        <f t="shared" si="26"/>
        <v>G4669</v>
      </c>
      <c r="L567" s="277" t="str">
        <f t="shared" si="25"/>
        <v>G46.6.9 - Commerce de gros d'autres machines et équipements</v>
      </c>
      <c r="M567" s="145"/>
      <c r="N567" s="145" t="s">
        <v>192</v>
      </c>
      <c r="O567" s="145" t="s">
        <v>426</v>
      </c>
    </row>
    <row r="568" spans="1:15">
      <c r="A568" s="140" t="s">
        <v>4913</v>
      </c>
      <c r="B568" s="145" t="s">
        <v>3941</v>
      </c>
      <c r="C568" s="145"/>
      <c r="D568" s="145" t="s">
        <v>426</v>
      </c>
      <c r="E568" s="140"/>
      <c r="F568" s="140"/>
      <c r="G568" s="140"/>
      <c r="H568" s="140">
        <f t="shared" si="24"/>
        <v>1</v>
      </c>
      <c r="I568" s="140"/>
      <c r="J568" s="297" t="s">
        <v>4912</v>
      </c>
      <c r="K568" s="145" t="str">
        <f t="shared" si="26"/>
        <v>G467</v>
      </c>
      <c r="L568" s="277" t="str">
        <f t="shared" si="25"/>
        <v>G46.7 - Autres commerces de gros spécialisés</v>
      </c>
      <c r="M568" s="145" t="s">
        <v>190</v>
      </c>
      <c r="N568" s="145" t="s">
        <v>192</v>
      </c>
      <c r="O568" s="145" t="s">
        <v>426</v>
      </c>
    </row>
    <row r="569" spans="1:15">
      <c r="A569" s="140" t="s">
        <v>4914</v>
      </c>
      <c r="B569" s="145" t="s">
        <v>3942</v>
      </c>
      <c r="C569" s="145"/>
      <c r="D569" s="145" t="s">
        <v>426</v>
      </c>
      <c r="E569" s="140"/>
      <c r="F569" s="140"/>
      <c r="G569" s="140"/>
      <c r="H569" s="140">
        <f t="shared" si="24"/>
        <v>1</v>
      </c>
      <c r="I569" s="140"/>
      <c r="J569" s="298" t="s">
        <v>4913</v>
      </c>
      <c r="K569" s="145" t="str">
        <f t="shared" si="26"/>
        <v>G4671</v>
      </c>
      <c r="L569" s="277" t="str">
        <f t="shared" si="25"/>
        <v>G46.7.1 - Commerce de gros de combustibles</v>
      </c>
      <c r="M569" s="145"/>
      <c r="N569" s="145" t="s">
        <v>192</v>
      </c>
      <c r="O569" s="145" t="s">
        <v>426</v>
      </c>
    </row>
    <row r="570" spans="1:15">
      <c r="A570" s="140" t="s">
        <v>4915</v>
      </c>
      <c r="B570" s="145" t="s">
        <v>3943</v>
      </c>
      <c r="C570" s="145"/>
      <c r="D570" s="145" t="s">
        <v>426</v>
      </c>
      <c r="E570" s="140"/>
      <c r="F570" s="140"/>
      <c r="G570" s="140"/>
      <c r="H570" s="140">
        <f t="shared" si="24"/>
        <v>1</v>
      </c>
      <c r="I570" s="140"/>
      <c r="J570" s="298" t="s">
        <v>4914</v>
      </c>
      <c r="K570" s="145" t="str">
        <f t="shared" si="26"/>
        <v>G4672</v>
      </c>
      <c r="L570" s="277" t="str">
        <f t="shared" si="25"/>
        <v>G46.7.2 - Commerce de gros de minerais et métaux</v>
      </c>
      <c r="M570" s="145"/>
      <c r="N570" s="145" t="s">
        <v>192</v>
      </c>
      <c r="O570" s="145" t="s">
        <v>426</v>
      </c>
    </row>
    <row r="571" spans="1:15">
      <c r="A571" s="140" t="s">
        <v>4916</v>
      </c>
      <c r="B571" s="145" t="s">
        <v>3944</v>
      </c>
      <c r="C571" s="145"/>
      <c r="D571" s="145" t="s">
        <v>426</v>
      </c>
      <c r="E571" s="140"/>
      <c r="F571" s="140"/>
      <c r="G571" s="140"/>
      <c r="H571" s="140">
        <f t="shared" si="24"/>
        <v>1</v>
      </c>
      <c r="I571" s="140"/>
      <c r="J571" s="298" t="s">
        <v>4915</v>
      </c>
      <c r="K571" s="145" t="str">
        <f t="shared" si="26"/>
        <v>G4673</v>
      </c>
      <c r="L571" s="277" t="str">
        <f t="shared" si="25"/>
        <v>G46.7.3 - Commerce de gros de bois et de matériaux de construction</v>
      </c>
      <c r="M571" s="145"/>
      <c r="N571" s="145" t="s">
        <v>192</v>
      </c>
      <c r="O571" s="145" t="s">
        <v>426</v>
      </c>
    </row>
    <row r="572" spans="1:15">
      <c r="A572" s="140" t="s">
        <v>4917</v>
      </c>
      <c r="B572" s="145" t="s">
        <v>3945</v>
      </c>
      <c r="C572" s="145"/>
      <c r="D572" s="145" t="s">
        <v>426</v>
      </c>
      <c r="E572" s="140"/>
      <c r="F572" s="140"/>
      <c r="G572" s="140"/>
      <c r="H572" s="140">
        <f t="shared" si="24"/>
        <v>1</v>
      </c>
      <c r="I572" s="140"/>
      <c r="J572" s="298" t="s">
        <v>4916</v>
      </c>
      <c r="K572" s="145" t="str">
        <f t="shared" si="26"/>
        <v>G4674</v>
      </c>
      <c r="L572" s="277" t="str">
        <f t="shared" si="25"/>
        <v>G46.7.4 - Commerce gros quincaillerie fournitures pour plomberie chauffage</v>
      </c>
      <c r="M572" s="145"/>
      <c r="N572" s="145" t="s">
        <v>192</v>
      </c>
      <c r="O572" s="145" t="s">
        <v>426</v>
      </c>
    </row>
    <row r="573" spans="1:15">
      <c r="A573" s="140" t="s">
        <v>4918</v>
      </c>
      <c r="B573" s="145" t="s">
        <v>3946</v>
      </c>
      <c r="C573" s="145"/>
      <c r="D573" s="145" t="s">
        <v>426</v>
      </c>
      <c r="E573" s="140"/>
      <c r="F573" s="140"/>
      <c r="G573" s="140"/>
      <c r="H573" s="140">
        <f t="shared" si="24"/>
        <v>1</v>
      </c>
      <c r="I573" s="140"/>
      <c r="J573" s="298" t="s">
        <v>4917</v>
      </c>
      <c r="K573" s="145" t="str">
        <f t="shared" si="26"/>
        <v>G4675</v>
      </c>
      <c r="L573" s="277" t="str">
        <f t="shared" si="25"/>
        <v>G46.7.5 - Commerce de gros de produits chimiques</v>
      </c>
      <c r="M573" s="145"/>
      <c r="N573" s="145" t="s">
        <v>192</v>
      </c>
      <c r="O573" s="145" t="s">
        <v>426</v>
      </c>
    </row>
    <row r="574" spans="1:15">
      <c r="A574" s="140" t="s">
        <v>4919</v>
      </c>
      <c r="B574" s="145" t="s">
        <v>3947</v>
      </c>
      <c r="C574" s="145"/>
      <c r="D574" s="145" t="s">
        <v>426</v>
      </c>
      <c r="E574" s="140"/>
      <c r="F574" s="140"/>
      <c r="G574" s="140"/>
      <c r="H574" s="140">
        <f t="shared" si="24"/>
        <v>1</v>
      </c>
      <c r="I574" s="140"/>
      <c r="J574" s="298" t="s">
        <v>4918</v>
      </c>
      <c r="K574" s="145" t="str">
        <f t="shared" si="26"/>
        <v>G4676</v>
      </c>
      <c r="L574" s="277" t="str">
        <f t="shared" si="25"/>
        <v>G46.7.6 - Commerce de gros d'autres produits intermédiaires</v>
      </c>
      <c r="M574" s="145"/>
      <c r="N574" s="145" t="s">
        <v>192</v>
      </c>
      <c r="O574" s="145" t="s">
        <v>426</v>
      </c>
    </row>
    <row r="575" spans="1:15">
      <c r="A575" s="140" t="s">
        <v>4920</v>
      </c>
      <c r="B575" s="145" t="s">
        <v>3948</v>
      </c>
      <c r="C575" s="145"/>
      <c r="D575" s="145" t="s">
        <v>426</v>
      </c>
      <c r="E575" s="140"/>
      <c r="F575" s="140"/>
      <c r="G575" s="140"/>
      <c r="H575" s="140">
        <f t="shared" si="24"/>
        <v>1</v>
      </c>
      <c r="I575" s="140"/>
      <c r="J575" s="298" t="s">
        <v>4919</v>
      </c>
      <c r="K575" s="145" t="str">
        <f t="shared" si="26"/>
        <v>G4677</v>
      </c>
      <c r="L575" s="277" t="str">
        <f t="shared" si="25"/>
        <v>G46.7.7 - Commerce de gros de déchets et débris</v>
      </c>
      <c r="M575" s="145"/>
      <c r="N575" s="145" t="s">
        <v>192</v>
      </c>
      <c r="O575" s="145" t="s">
        <v>426</v>
      </c>
    </row>
    <row r="576" spans="1:15">
      <c r="A576" s="140" t="s">
        <v>4921</v>
      </c>
      <c r="B576" s="145" t="s">
        <v>3949</v>
      </c>
      <c r="C576" s="145"/>
      <c r="D576" s="145" t="s">
        <v>426</v>
      </c>
      <c r="E576" s="140"/>
      <c r="F576" s="140"/>
      <c r="G576" s="140"/>
      <c r="H576" s="140">
        <f t="shared" si="24"/>
        <v>1</v>
      </c>
      <c r="I576" s="140"/>
      <c r="J576" s="297" t="s">
        <v>4920</v>
      </c>
      <c r="K576" s="145" t="str">
        <f t="shared" si="26"/>
        <v>G469</v>
      </c>
      <c r="L576" s="277" t="str">
        <f t="shared" si="25"/>
        <v>G46.9 - Commerce de gros non spécialisé</v>
      </c>
      <c r="M576" s="145" t="s">
        <v>190</v>
      </c>
      <c r="N576" s="145" t="s">
        <v>192</v>
      </c>
      <c r="O576" s="145" t="s">
        <v>426</v>
      </c>
    </row>
    <row r="577" spans="1:15">
      <c r="A577" s="140" t="s">
        <v>4922</v>
      </c>
      <c r="B577" s="145" t="s">
        <v>3950</v>
      </c>
      <c r="C577" s="145"/>
      <c r="D577" s="145" t="s">
        <v>426</v>
      </c>
      <c r="E577" s="140"/>
      <c r="F577" s="140"/>
      <c r="G577" s="140"/>
      <c r="H577" s="140">
        <f t="shared" si="24"/>
        <v>1</v>
      </c>
      <c r="I577" s="140"/>
      <c r="J577" s="298" t="s">
        <v>4921</v>
      </c>
      <c r="K577" s="145" t="str">
        <f t="shared" si="26"/>
        <v>G4690</v>
      </c>
      <c r="L577" s="277" t="str">
        <f t="shared" si="25"/>
        <v>G46.9.0 - Commerce de gros non spécialisé</v>
      </c>
      <c r="M577" s="145"/>
      <c r="N577" s="145" t="s">
        <v>192</v>
      </c>
      <c r="O577" s="145" t="s">
        <v>426</v>
      </c>
    </row>
    <row r="578" spans="1:15">
      <c r="A578" s="140" t="s">
        <v>4923</v>
      </c>
      <c r="B578" s="145" t="s">
        <v>3951</v>
      </c>
      <c r="C578" s="145"/>
      <c r="D578" s="145" t="s">
        <v>426</v>
      </c>
      <c r="E578" s="140"/>
      <c r="F578" s="140"/>
      <c r="G578" s="140"/>
      <c r="H578" s="140">
        <f t="shared" si="24"/>
        <v>1</v>
      </c>
      <c r="I578" s="140"/>
      <c r="J578" s="296" t="s">
        <v>4922</v>
      </c>
      <c r="K578" s="145" t="str">
        <f t="shared" si="26"/>
        <v>G47</v>
      </c>
      <c r="L578" s="277" t="str">
        <f t="shared" si="25"/>
        <v>G47 - Commerce de détail</v>
      </c>
      <c r="M578" s="145" t="s">
        <v>190</v>
      </c>
      <c r="N578" s="145" t="s">
        <v>192</v>
      </c>
      <c r="O578" s="145" t="s">
        <v>426</v>
      </c>
    </row>
    <row r="579" spans="1:15">
      <c r="A579" s="140" t="s">
        <v>5341</v>
      </c>
      <c r="B579" s="145" t="s">
        <v>3952</v>
      </c>
      <c r="C579" s="145"/>
      <c r="D579" s="145" t="s">
        <v>426</v>
      </c>
      <c r="E579" s="140"/>
      <c r="F579" s="140"/>
      <c r="G579" s="140"/>
      <c r="H579" s="140">
        <f t="shared" ref="H579:H642" si="27">COUNTIF($J$2:$J$1000,A579)</f>
        <v>1</v>
      </c>
      <c r="I579" s="140"/>
      <c r="J579" s="297" t="s">
        <v>4923</v>
      </c>
      <c r="K579" s="145" t="str">
        <f t="shared" si="26"/>
        <v>G471</v>
      </c>
      <c r="L579" s="277" t="str">
        <f t="shared" si="25"/>
        <v>G47.1 - Commerce de détail en magasin non spécialisé</v>
      </c>
      <c r="M579" s="145" t="s">
        <v>190</v>
      </c>
      <c r="N579" s="145" t="s">
        <v>192</v>
      </c>
      <c r="O579" s="145" t="s">
        <v>426</v>
      </c>
    </row>
    <row r="580" spans="1:15">
      <c r="A580" s="140" t="s">
        <v>5342</v>
      </c>
      <c r="B580" s="145" t="s">
        <v>3953</v>
      </c>
      <c r="C580" s="145"/>
      <c r="D580" s="145" t="s">
        <v>426</v>
      </c>
      <c r="E580" s="140"/>
      <c r="F580" s="140"/>
      <c r="G580" s="140"/>
      <c r="H580" s="140">
        <f t="shared" si="27"/>
        <v>1</v>
      </c>
      <c r="I580" s="140"/>
      <c r="J580" s="298" t="s">
        <v>5341</v>
      </c>
      <c r="K580" s="145" t="str">
        <f t="shared" si="26"/>
        <v>G4711</v>
      </c>
      <c r="L580" s="277" t="str">
        <f t="shared" ref="L580:L643" si="28">J580</f>
        <v>G47.1.1 - Commerce détail en magasin non spécialisé à prédominance alimentaire</v>
      </c>
      <c r="M580" s="145"/>
      <c r="N580" s="145" t="s">
        <v>192</v>
      </c>
      <c r="O580" s="145" t="s">
        <v>426</v>
      </c>
    </row>
    <row r="581" spans="1:15">
      <c r="A581" s="140" t="s">
        <v>4924</v>
      </c>
      <c r="B581" s="145" t="s">
        <v>3954</v>
      </c>
      <c r="C581" s="145"/>
      <c r="D581" s="145" t="s">
        <v>426</v>
      </c>
      <c r="E581" s="140"/>
      <c r="F581" s="140"/>
      <c r="G581" s="140"/>
      <c r="H581" s="140">
        <f t="shared" si="27"/>
        <v>1</v>
      </c>
      <c r="I581" s="140"/>
      <c r="J581" s="298" t="s">
        <v>5342</v>
      </c>
      <c r="K581" s="145" t="str">
        <f t="shared" si="26"/>
        <v>G4719</v>
      </c>
      <c r="L581" s="277" t="str">
        <f t="shared" si="28"/>
        <v>G47.1.9 - Commerce détail en magasin non spé sans prédominance alimentaire</v>
      </c>
      <c r="M581" s="145"/>
      <c r="N581" s="145" t="s">
        <v>192</v>
      </c>
      <c r="O581" s="145" t="s">
        <v>426</v>
      </c>
    </row>
    <row r="582" spans="1:15">
      <c r="A582" s="140" t="s">
        <v>4925</v>
      </c>
      <c r="B582" s="145" t="s">
        <v>3955</v>
      </c>
      <c r="C582" s="145"/>
      <c r="D582" s="145" t="s">
        <v>426</v>
      </c>
      <c r="E582" s="140"/>
      <c r="F582" s="140"/>
      <c r="G582" s="140"/>
      <c r="H582" s="140">
        <f t="shared" si="27"/>
        <v>1</v>
      </c>
      <c r="I582" s="140"/>
      <c r="J582" s="297" t="s">
        <v>4924</v>
      </c>
      <c r="K582" s="145" t="str">
        <f t="shared" ref="K582:K645" si="29">VLOOKUP(J582,$A$2:$B$1100,2,0)</f>
        <v>G472</v>
      </c>
      <c r="L582" s="277" t="str">
        <f t="shared" si="28"/>
        <v>G47.2 - Commerce de détail alimentaire en magasin spécialisé</v>
      </c>
      <c r="M582" s="145" t="s">
        <v>190</v>
      </c>
      <c r="N582" s="145" t="s">
        <v>192</v>
      </c>
      <c r="O582" s="145" t="s">
        <v>426</v>
      </c>
    </row>
    <row r="583" spans="1:15">
      <c r="A583" s="140" t="s">
        <v>4926</v>
      </c>
      <c r="B583" s="145" t="s">
        <v>3956</v>
      </c>
      <c r="C583" s="145"/>
      <c r="D583" s="145" t="s">
        <v>426</v>
      </c>
      <c r="E583" s="140"/>
      <c r="F583" s="140"/>
      <c r="G583" s="140"/>
      <c r="H583" s="140">
        <f t="shared" si="27"/>
        <v>1</v>
      </c>
      <c r="I583" s="140"/>
      <c r="J583" s="298" t="s">
        <v>4925</v>
      </c>
      <c r="K583" s="145" t="str">
        <f t="shared" si="29"/>
        <v>G4721</v>
      </c>
      <c r="L583" s="277" t="str">
        <f t="shared" si="28"/>
        <v>G47.2.1 - Commerce de détail de fruits et légumes</v>
      </c>
      <c r="M583" s="145"/>
      <c r="N583" s="145" t="s">
        <v>192</v>
      </c>
      <c r="O583" s="145" t="s">
        <v>426</v>
      </c>
    </row>
    <row r="584" spans="1:15">
      <c r="A584" s="140" t="s">
        <v>4927</v>
      </c>
      <c r="B584" s="145" t="s">
        <v>3957</v>
      </c>
      <c r="C584" s="145"/>
      <c r="D584" s="145" t="s">
        <v>426</v>
      </c>
      <c r="E584" s="140"/>
      <c r="F584" s="140"/>
      <c r="G584" s="140"/>
      <c r="H584" s="140">
        <f t="shared" si="27"/>
        <v>1</v>
      </c>
      <c r="I584" s="140"/>
      <c r="J584" s="298" t="s">
        <v>4926</v>
      </c>
      <c r="K584" s="145" t="str">
        <f t="shared" si="29"/>
        <v>G4722</v>
      </c>
      <c r="L584" s="277" t="str">
        <f t="shared" si="28"/>
        <v>G47.2.2 - Commerce de détail de viandes et produits à base de viande</v>
      </c>
      <c r="M584" s="145"/>
      <c r="N584" s="145" t="s">
        <v>192</v>
      </c>
      <c r="O584" s="145" t="s">
        <v>426</v>
      </c>
    </row>
    <row r="585" spans="1:15">
      <c r="A585" s="140" t="s">
        <v>4928</v>
      </c>
      <c r="B585" s="145" t="s">
        <v>3958</v>
      </c>
      <c r="C585" s="145"/>
      <c r="D585" s="145" t="s">
        <v>426</v>
      </c>
      <c r="E585" s="140"/>
      <c r="F585" s="140"/>
      <c r="G585" s="140"/>
      <c r="H585" s="140">
        <f t="shared" si="27"/>
        <v>1</v>
      </c>
      <c r="I585" s="140"/>
      <c r="J585" s="298" t="s">
        <v>4927</v>
      </c>
      <c r="K585" s="145" t="str">
        <f t="shared" si="29"/>
        <v>G4723</v>
      </c>
      <c r="L585" s="277" t="str">
        <f t="shared" si="28"/>
        <v>G47.2.3 - Commerce de détail de poissons crustacés et mollusques</v>
      </c>
      <c r="M585" s="145"/>
      <c r="N585" s="145" t="s">
        <v>192</v>
      </c>
      <c r="O585" s="145" t="s">
        <v>426</v>
      </c>
    </row>
    <row r="586" spans="1:15">
      <c r="A586" s="140" t="s">
        <v>4929</v>
      </c>
      <c r="B586" s="145" t="s">
        <v>3959</v>
      </c>
      <c r="C586" s="145"/>
      <c r="D586" s="145" t="s">
        <v>426</v>
      </c>
      <c r="E586" s="140"/>
      <c r="F586" s="140"/>
      <c r="G586" s="140"/>
      <c r="H586" s="140">
        <f t="shared" si="27"/>
        <v>1</v>
      </c>
      <c r="I586" s="140"/>
      <c r="J586" s="298" t="s">
        <v>4928</v>
      </c>
      <c r="K586" s="145" t="str">
        <f t="shared" si="29"/>
        <v>G4724</v>
      </c>
      <c r="L586" s="277" t="str">
        <f t="shared" si="28"/>
        <v>G47.2.4 - Commerce de détail de pain pâtisserie et confiserie</v>
      </c>
      <c r="M586" s="145"/>
      <c r="N586" s="145" t="s">
        <v>192</v>
      </c>
      <c r="O586" s="145" t="s">
        <v>426</v>
      </c>
    </row>
    <row r="587" spans="1:15">
      <c r="A587" s="140" t="s">
        <v>4930</v>
      </c>
      <c r="B587" s="145" t="s">
        <v>3960</v>
      </c>
      <c r="C587" s="145"/>
      <c r="D587" s="145" t="s">
        <v>426</v>
      </c>
      <c r="E587" s="140"/>
      <c r="F587" s="140"/>
      <c r="G587" s="140"/>
      <c r="H587" s="140">
        <f t="shared" si="27"/>
        <v>1</v>
      </c>
      <c r="I587" s="140"/>
      <c r="J587" s="298" t="s">
        <v>4929</v>
      </c>
      <c r="K587" s="145" t="str">
        <f t="shared" si="29"/>
        <v>G4725</v>
      </c>
      <c r="L587" s="277" t="str">
        <f t="shared" si="28"/>
        <v>G47.2.5 - Commerce de détail de boissons</v>
      </c>
      <c r="M587" s="145"/>
      <c r="N587" s="145" t="s">
        <v>192</v>
      </c>
      <c r="O587" s="145" t="s">
        <v>426</v>
      </c>
    </row>
    <row r="588" spans="1:15">
      <c r="A588" s="140" t="s">
        <v>4931</v>
      </c>
      <c r="B588" s="145" t="s">
        <v>3961</v>
      </c>
      <c r="C588" s="145"/>
      <c r="D588" s="145" t="s">
        <v>426</v>
      </c>
      <c r="E588" s="140"/>
      <c r="F588" s="140"/>
      <c r="G588" s="140"/>
      <c r="H588" s="140">
        <f t="shared" si="27"/>
        <v>1</v>
      </c>
      <c r="I588" s="140"/>
      <c r="J588" s="298" t="s">
        <v>4930</v>
      </c>
      <c r="K588" s="145" t="str">
        <f t="shared" si="29"/>
        <v>G4726</v>
      </c>
      <c r="L588" s="277" t="str">
        <f t="shared" si="28"/>
        <v>G47.2.6 - Commerce de détail de tabac</v>
      </c>
      <c r="M588" s="145"/>
      <c r="N588" s="145" t="s">
        <v>192</v>
      </c>
      <c r="O588" s="145" t="s">
        <v>426</v>
      </c>
    </row>
    <row r="589" spans="1:15">
      <c r="A589" s="140" t="s">
        <v>4932</v>
      </c>
      <c r="B589" s="145" t="s">
        <v>3962</v>
      </c>
      <c r="C589" s="145"/>
      <c r="D589" s="145" t="s">
        <v>426</v>
      </c>
      <c r="E589" s="140"/>
      <c r="F589" s="140"/>
      <c r="G589" s="140"/>
      <c r="H589" s="140">
        <f t="shared" si="27"/>
        <v>1</v>
      </c>
      <c r="I589" s="140"/>
      <c r="J589" s="298" t="s">
        <v>4931</v>
      </c>
      <c r="K589" s="145" t="str">
        <f t="shared" si="29"/>
        <v>G4729</v>
      </c>
      <c r="L589" s="277" t="str">
        <f t="shared" si="28"/>
        <v>G47.2.9 - Autres commerces de détail alimentaires en magasin spécialisé</v>
      </c>
      <c r="M589" s="145"/>
      <c r="N589" s="145" t="s">
        <v>192</v>
      </c>
      <c r="O589" s="145" t="s">
        <v>426</v>
      </c>
    </row>
    <row r="590" spans="1:15">
      <c r="A590" s="140" t="s">
        <v>4933</v>
      </c>
      <c r="B590" s="145" t="s">
        <v>3963</v>
      </c>
      <c r="C590" s="145"/>
      <c r="D590" s="145" t="s">
        <v>426</v>
      </c>
      <c r="E590" s="140"/>
      <c r="F590" s="140"/>
      <c r="G590" s="140"/>
      <c r="H590" s="140">
        <f t="shared" si="27"/>
        <v>1</v>
      </c>
      <c r="I590" s="140"/>
      <c r="J590" s="297" t="s">
        <v>4932</v>
      </c>
      <c r="K590" s="145" t="str">
        <f t="shared" si="29"/>
        <v>G473</v>
      </c>
      <c r="L590" s="277" t="str">
        <f t="shared" si="28"/>
        <v>G47.3 - Commerce de détail de carburants en station-service</v>
      </c>
      <c r="M590" s="145" t="s">
        <v>190</v>
      </c>
      <c r="N590" s="145" t="s">
        <v>192</v>
      </c>
      <c r="O590" s="145" t="s">
        <v>426</v>
      </c>
    </row>
    <row r="591" spans="1:15">
      <c r="A591" s="140" t="s">
        <v>5343</v>
      </c>
      <c r="B591" s="145" t="s">
        <v>3964</v>
      </c>
      <c r="C591" s="145"/>
      <c r="D591" s="145" t="s">
        <v>426</v>
      </c>
      <c r="E591" s="140"/>
      <c r="F591" s="140"/>
      <c r="G591" s="140"/>
      <c r="H591" s="140">
        <f t="shared" si="27"/>
        <v>1</v>
      </c>
      <c r="I591" s="140"/>
      <c r="J591" s="298" t="s">
        <v>4933</v>
      </c>
      <c r="K591" s="145" t="str">
        <f t="shared" si="29"/>
        <v>G4730</v>
      </c>
      <c r="L591" s="277" t="str">
        <f t="shared" si="28"/>
        <v>G47.3.0 - Commerce de détail de carburants en station-service</v>
      </c>
      <c r="M591" s="145"/>
      <c r="N591" s="145" t="s">
        <v>192</v>
      </c>
      <c r="O591" s="145" t="s">
        <v>426</v>
      </c>
    </row>
    <row r="592" spans="1:15">
      <c r="A592" s="140" t="s">
        <v>5344</v>
      </c>
      <c r="B592" s="145" t="s">
        <v>3965</v>
      </c>
      <c r="C592" s="145"/>
      <c r="D592" s="145" t="s">
        <v>426</v>
      </c>
      <c r="E592" s="140"/>
      <c r="F592" s="140"/>
      <c r="G592" s="140"/>
      <c r="H592" s="140">
        <f t="shared" si="27"/>
        <v>1</v>
      </c>
      <c r="I592" s="140"/>
      <c r="J592" s="297" t="s">
        <v>5343</v>
      </c>
      <c r="K592" s="145" t="str">
        <f t="shared" si="29"/>
        <v>G474</v>
      </c>
      <c r="L592" s="277" t="str">
        <f t="shared" si="28"/>
        <v>G47.4 - Commerce détail équipem technologie communication TIC en magasin spé</v>
      </c>
      <c r="M592" s="145" t="s">
        <v>190</v>
      </c>
      <c r="N592" s="145" t="s">
        <v>192</v>
      </c>
      <c r="O592" s="145" t="s">
        <v>426</v>
      </c>
    </row>
    <row r="593" spans="1:15">
      <c r="A593" s="140" t="s">
        <v>4934</v>
      </c>
      <c r="B593" s="145" t="s">
        <v>3966</v>
      </c>
      <c r="C593" s="145"/>
      <c r="D593" s="145" t="s">
        <v>426</v>
      </c>
      <c r="E593" s="140"/>
      <c r="F593" s="140"/>
      <c r="G593" s="140"/>
      <c r="H593" s="140">
        <f t="shared" si="27"/>
        <v>1</v>
      </c>
      <c r="I593" s="140"/>
      <c r="J593" s="298" t="s">
        <v>5344</v>
      </c>
      <c r="K593" s="145" t="str">
        <f t="shared" si="29"/>
        <v>G4741</v>
      </c>
      <c r="L593" s="277" t="str">
        <f t="shared" si="28"/>
        <v>G47.4.1 - Commerce détail ordinateurs unités périph logiciels en magasin spé</v>
      </c>
      <c r="M593" s="145"/>
      <c r="N593" s="145" t="s">
        <v>192</v>
      </c>
      <c r="O593" s="145" t="s">
        <v>426</v>
      </c>
    </row>
    <row r="594" spans="1:15">
      <c r="A594" s="140" t="s">
        <v>4935</v>
      </c>
      <c r="B594" s="145" t="s">
        <v>3967</v>
      </c>
      <c r="C594" s="145"/>
      <c r="D594" s="145" t="s">
        <v>426</v>
      </c>
      <c r="E594" s="140"/>
      <c r="F594" s="140"/>
      <c r="G594" s="140"/>
      <c r="H594" s="140">
        <f t="shared" si="27"/>
        <v>1</v>
      </c>
      <c r="I594" s="140"/>
      <c r="J594" s="298" t="s">
        <v>4934</v>
      </c>
      <c r="K594" s="145" t="str">
        <f t="shared" si="29"/>
        <v>G4742</v>
      </c>
      <c r="L594" s="277" t="str">
        <f t="shared" si="28"/>
        <v>G47.4.2 - Commerce détail matériels télécommunication en magasin spécialisé</v>
      </c>
      <c r="M594" s="145"/>
      <c r="N594" s="145" t="s">
        <v>192</v>
      </c>
      <c r="O594" s="145" t="s">
        <v>426</v>
      </c>
    </row>
    <row r="595" spans="1:15">
      <c r="A595" s="140" t="s">
        <v>5345</v>
      </c>
      <c r="B595" s="145" t="s">
        <v>3968</v>
      </c>
      <c r="C595" s="145"/>
      <c r="D595" s="145" t="s">
        <v>426</v>
      </c>
      <c r="E595" s="140"/>
      <c r="F595" s="140"/>
      <c r="G595" s="140"/>
      <c r="H595" s="140">
        <f t="shared" si="27"/>
        <v>1</v>
      </c>
      <c r="I595" s="140"/>
      <c r="J595" s="298" t="s">
        <v>4935</v>
      </c>
      <c r="K595" s="145" t="str">
        <f t="shared" si="29"/>
        <v>G4743</v>
      </c>
      <c r="L595" s="277" t="str">
        <f t="shared" si="28"/>
        <v>G47.4.3 - Commerce de détail de matériels audio/vidéo en magasin spécialisé</v>
      </c>
      <c r="M595" s="145"/>
      <c r="N595" s="145" t="s">
        <v>192</v>
      </c>
      <c r="O595" s="145" t="s">
        <v>426</v>
      </c>
    </row>
    <row r="596" spans="1:15">
      <c r="A596" s="140" t="s">
        <v>4936</v>
      </c>
      <c r="B596" s="145" t="s">
        <v>3969</v>
      </c>
      <c r="C596" s="145"/>
      <c r="D596" s="145" t="s">
        <v>426</v>
      </c>
      <c r="E596" s="140"/>
      <c r="F596" s="140"/>
      <c r="G596" s="140"/>
      <c r="H596" s="140">
        <f t="shared" si="27"/>
        <v>1</v>
      </c>
      <c r="I596" s="140"/>
      <c r="J596" s="297" t="s">
        <v>5345</v>
      </c>
      <c r="K596" s="145" t="str">
        <f t="shared" si="29"/>
        <v>G475</v>
      </c>
      <c r="L596" s="277" t="str">
        <f t="shared" si="28"/>
        <v>G47.5 - Commerce détail d'autres équipements du foyer en magasin spécialisé</v>
      </c>
      <c r="M596" s="145" t="s">
        <v>190</v>
      </c>
      <c r="N596" s="145" t="s">
        <v>192</v>
      </c>
      <c r="O596" s="145" t="s">
        <v>426</v>
      </c>
    </row>
    <row r="597" spans="1:15">
      <c r="A597" s="140" t="s">
        <v>5346</v>
      </c>
      <c r="B597" s="145" t="s">
        <v>3970</v>
      </c>
      <c r="C597" s="145"/>
      <c r="D597" s="145" t="s">
        <v>426</v>
      </c>
      <c r="E597" s="140"/>
      <c r="F597" s="140"/>
      <c r="G597" s="140"/>
      <c r="H597" s="140">
        <f t="shared" si="27"/>
        <v>1</v>
      </c>
      <c r="I597" s="140"/>
      <c r="J597" s="298" t="s">
        <v>4936</v>
      </c>
      <c r="K597" s="145" t="str">
        <f t="shared" si="29"/>
        <v>G4751</v>
      </c>
      <c r="L597" s="277" t="str">
        <f t="shared" si="28"/>
        <v>G47.5.1 - Commerce de détail de textiles en magasin spécialisé</v>
      </c>
      <c r="M597" s="145"/>
      <c r="N597" s="145" t="s">
        <v>192</v>
      </c>
      <c r="O597" s="145" t="s">
        <v>426</v>
      </c>
    </row>
    <row r="598" spans="1:15">
      <c r="A598" s="140" t="s">
        <v>5347</v>
      </c>
      <c r="B598" s="145" t="s">
        <v>3971</v>
      </c>
      <c r="C598" s="145"/>
      <c r="D598" s="145" t="s">
        <v>426</v>
      </c>
      <c r="E598" s="140"/>
      <c r="F598" s="140"/>
      <c r="G598" s="140"/>
      <c r="H598" s="140">
        <f t="shared" si="27"/>
        <v>1</v>
      </c>
      <c r="I598" s="140"/>
      <c r="J598" s="298" t="s">
        <v>5346</v>
      </c>
      <c r="K598" s="145" t="str">
        <f t="shared" si="29"/>
        <v>G4752</v>
      </c>
      <c r="L598" s="277" t="str">
        <f t="shared" si="28"/>
        <v>G47.5.2 - Commerce détail quincaillerie peintures verres en magasin spécialisé</v>
      </c>
      <c r="M598" s="145"/>
      <c r="N598" s="145" t="s">
        <v>192</v>
      </c>
      <c r="O598" s="145" t="s">
        <v>426</v>
      </c>
    </row>
    <row r="599" spans="1:15">
      <c r="A599" s="140" t="s">
        <v>4937</v>
      </c>
      <c r="B599" s="145" t="s">
        <v>3972</v>
      </c>
      <c r="C599" s="145"/>
      <c r="D599" s="145" t="s">
        <v>426</v>
      </c>
      <c r="E599" s="140"/>
      <c r="F599" s="140"/>
      <c r="G599" s="140"/>
      <c r="H599" s="140">
        <f t="shared" si="27"/>
        <v>1</v>
      </c>
      <c r="I599" s="140"/>
      <c r="J599" s="298" t="s">
        <v>5347</v>
      </c>
      <c r="K599" s="145" t="str">
        <f t="shared" si="29"/>
        <v>G4753</v>
      </c>
      <c r="L599" s="277" t="str">
        <f t="shared" si="28"/>
        <v>G47.5.3 - Commerce détail tapis moquettes revêtements murs sols en magasin spé</v>
      </c>
      <c r="M599" s="145"/>
      <c r="N599" s="145" t="s">
        <v>192</v>
      </c>
      <c r="O599" s="145" t="s">
        <v>426</v>
      </c>
    </row>
    <row r="600" spans="1:15">
      <c r="A600" s="140" t="s">
        <v>5348</v>
      </c>
      <c r="B600" s="145" t="s">
        <v>3973</v>
      </c>
      <c r="C600" s="145"/>
      <c r="D600" s="145" t="s">
        <v>426</v>
      </c>
      <c r="E600" s="140"/>
      <c r="F600" s="140"/>
      <c r="G600" s="140"/>
      <c r="H600" s="140">
        <f t="shared" si="27"/>
        <v>1</v>
      </c>
      <c r="I600" s="140"/>
      <c r="J600" s="298" t="s">
        <v>4937</v>
      </c>
      <c r="K600" s="145" t="str">
        <f t="shared" si="29"/>
        <v>G4754</v>
      </c>
      <c r="L600" s="277" t="str">
        <f t="shared" si="28"/>
        <v>G47.5.4 - Commerce détail d'appareils électroménagers en magasin spécialisé</v>
      </c>
      <c r="M600" s="145"/>
      <c r="N600" s="145" t="s">
        <v>192</v>
      </c>
      <c r="O600" s="145" t="s">
        <v>426</v>
      </c>
    </row>
    <row r="601" spans="1:15">
      <c r="A601" s="140" t="s">
        <v>4938</v>
      </c>
      <c r="B601" s="145" t="s">
        <v>3974</v>
      </c>
      <c r="C601" s="145"/>
      <c r="D601" s="145" t="s">
        <v>426</v>
      </c>
      <c r="E601" s="140"/>
      <c r="F601" s="140"/>
      <c r="G601" s="140"/>
      <c r="H601" s="140">
        <f t="shared" si="27"/>
        <v>1</v>
      </c>
      <c r="I601" s="140"/>
      <c r="J601" s="298" t="s">
        <v>5348</v>
      </c>
      <c r="K601" s="145" t="str">
        <f t="shared" si="29"/>
        <v>G4759</v>
      </c>
      <c r="L601" s="277" t="str">
        <f t="shared" si="28"/>
        <v>G47.5.9 - Commerce détail meuble appareil éclairage ménage nca en mag spé</v>
      </c>
      <c r="M601" s="145"/>
      <c r="N601" s="145" t="s">
        <v>192</v>
      </c>
      <c r="O601" s="145" t="s">
        <v>426</v>
      </c>
    </row>
    <row r="602" spans="1:15">
      <c r="A602" s="140" t="s">
        <v>4939</v>
      </c>
      <c r="B602" s="145" t="s">
        <v>3975</v>
      </c>
      <c r="C602" s="145"/>
      <c r="D602" s="145" t="s">
        <v>426</v>
      </c>
      <c r="E602" s="140"/>
      <c r="F602" s="140"/>
      <c r="G602" s="140"/>
      <c r="H602" s="140">
        <f t="shared" si="27"/>
        <v>1</v>
      </c>
      <c r="I602" s="140"/>
      <c r="J602" s="297" t="s">
        <v>4938</v>
      </c>
      <c r="K602" s="145" t="str">
        <f t="shared" si="29"/>
        <v>G476</v>
      </c>
      <c r="L602" s="277" t="str">
        <f t="shared" si="28"/>
        <v>G47.6 - Commerce détail biens culturels loisirs en magasin spécialisé</v>
      </c>
      <c r="M602" s="145" t="s">
        <v>190</v>
      </c>
      <c r="N602" s="145" t="s">
        <v>192</v>
      </c>
      <c r="O602" s="145" t="s">
        <v>426</v>
      </c>
    </row>
    <row r="603" spans="1:15">
      <c r="A603" s="140" t="s">
        <v>4940</v>
      </c>
      <c r="B603" s="145" t="s">
        <v>3976</v>
      </c>
      <c r="C603" s="145"/>
      <c r="D603" s="145" t="s">
        <v>426</v>
      </c>
      <c r="E603" s="140"/>
      <c r="F603" s="140"/>
      <c r="G603" s="140"/>
      <c r="H603" s="140">
        <f t="shared" si="27"/>
        <v>1</v>
      </c>
      <c r="I603" s="140"/>
      <c r="J603" s="298" t="s">
        <v>4939</v>
      </c>
      <c r="K603" s="145" t="str">
        <f t="shared" si="29"/>
        <v>G4761</v>
      </c>
      <c r="L603" s="277" t="str">
        <f t="shared" si="28"/>
        <v>G47.6.1 - Commerce de détail de livres en magasin spécialisé</v>
      </c>
      <c r="M603" s="145"/>
      <c r="N603" s="145" t="s">
        <v>192</v>
      </c>
      <c r="O603" s="145" t="s">
        <v>426</v>
      </c>
    </row>
    <row r="604" spans="1:15">
      <c r="A604" s="140" t="s">
        <v>5349</v>
      </c>
      <c r="B604" s="145" t="s">
        <v>3977</v>
      </c>
      <c r="C604" s="145"/>
      <c r="D604" s="145" t="s">
        <v>426</v>
      </c>
      <c r="E604" s="140"/>
      <c r="F604" s="140"/>
      <c r="G604" s="140"/>
      <c r="H604" s="140">
        <f t="shared" si="27"/>
        <v>1</v>
      </c>
      <c r="I604" s="140"/>
      <c r="J604" s="298" t="s">
        <v>4940</v>
      </c>
      <c r="K604" s="145" t="str">
        <f t="shared" si="29"/>
        <v>G4762</v>
      </c>
      <c r="L604" s="277" t="str">
        <f t="shared" si="28"/>
        <v>G47.6.2 - Commerce de détail de journaux et papeterie en magasin spécialisé</v>
      </c>
      <c r="M604" s="145"/>
      <c r="N604" s="145" t="s">
        <v>192</v>
      </c>
      <c r="O604" s="145" t="s">
        <v>426</v>
      </c>
    </row>
    <row r="605" spans="1:15">
      <c r="A605" s="140" t="s">
        <v>4941</v>
      </c>
      <c r="B605" s="145" t="s">
        <v>3978</v>
      </c>
      <c r="C605" s="145"/>
      <c r="D605" s="145" t="s">
        <v>426</v>
      </c>
      <c r="E605" s="140"/>
      <c r="F605" s="140"/>
      <c r="G605" s="140"/>
      <c r="H605" s="140">
        <f t="shared" si="27"/>
        <v>1</v>
      </c>
      <c r="I605" s="140"/>
      <c r="J605" s="298" t="s">
        <v>5349</v>
      </c>
      <c r="K605" s="145" t="str">
        <f t="shared" si="29"/>
        <v>G4763</v>
      </c>
      <c r="L605" s="277" t="str">
        <f t="shared" si="28"/>
        <v>G47.6.3 - Commerce détail d'enregistrements musicaux vidéo en magasin spé</v>
      </c>
      <c r="M605" s="145"/>
      <c r="N605" s="145" t="s">
        <v>192</v>
      </c>
      <c r="O605" s="145" t="s">
        <v>426</v>
      </c>
    </row>
    <row r="606" spans="1:15">
      <c r="A606" s="140" t="s">
        <v>4942</v>
      </c>
      <c r="B606" s="145" t="s">
        <v>3979</v>
      </c>
      <c r="C606" s="145"/>
      <c r="D606" s="145" t="s">
        <v>426</v>
      </c>
      <c r="E606" s="140"/>
      <c r="F606" s="140"/>
      <c r="G606" s="140"/>
      <c r="H606" s="140">
        <f t="shared" si="27"/>
        <v>1</v>
      </c>
      <c r="I606" s="140"/>
      <c r="J606" s="298" t="s">
        <v>4941</v>
      </c>
      <c r="K606" s="145" t="str">
        <f t="shared" si="29"/>
        <v>G4764</v>
      </c>
      <c r="L606" s="277" t="str">
        <f t="shared" si="28"/>
        <v>G47.6.4 - Commerce de détail d'équipements sportifs en magasin spécialisé</v>
      </c>
      <c r="M606" s="145"/>
      <c r="N606" s="145" t="s">
        <v>192</v>
      </c>
      <c r="O606" s="145" t="s">
        <v>426</v>
      </c>
    </row>
    <row r="607" spans="1:15">
      <c r="A607" s="140" t="s">
        <v>4943</v>
      </c>
      <c r="B607" s="145" t="s">
        <v>3980</v>
      </c>
      <c r="C607" s="145"/>
      <c r="D607" s="145" t="s">
        <v>426</v>
      </c>
      <c r="E607" s="140"/>
      <c r="F607" s="140"/>
      <c r="G607" s="140"/>
      <c r="H607" s="140">
        <f t="shared" si="27"/>
        <v>1</v>
      </c>
      <c r="I607" s="140"/>
      <c r="J607" s="298" t="s">
        <v>4942</v>
      </c>
      <c r="K607" s="145" t="str">
        <f t="shared" si="29"/>
        <v>G4765</v>
      </c>
      <c r="L607" s="277" t="str">
        <f t="shared" si="28"/>
        <v>G47.6.5 - Commerce de détail de jeux et jouets en magasin spécialisé</v>
      </c>
      <c r="M607" s="145"/>
      <c r="N607" s="145" t="s">
        <v>192</v>
      </c>
      <c r="O607" s="145" t="s">
        <v>426</v>
      </c>
    </row>
    <row r="608" spans="1:15">
      <c r="A608" s="140" t="s">
        <v>4944</v>
      </c>
      <c r="B608" s="145" t="s">
        <v>3981</v>
      </c>
      <c r="C608" s="145"/>
      <c r="D608" s="145" t="s">
        <v>426</v>
      </c>
      <c r="E608" s="140"/>
      <c r="F608" s="140"/>
      <c r="G608" s="140"/>
      <c r="H608" s="140">
        <f t="shared" si="27"/>
        <v>1</v>
      </c>
      <c r="I608" s="140"/>
      <c r="J608" s="297" t="s">
        <v>4943</v>
      </c>
      <c r="K608" s="145" t="str">
        <f t="shared" si="29"/>
        <v>G477</v>
      </c>
      <c r="L608" s="277" t="str">
        <f t="shared" si="28"/>
        <v>G47.7 - Autres commerces de détail en magasin spécialisé</v>
      </c>
      <c r="M608" s="145" t="s">
        <v>190</v>
      </c>
      <c r="N608" s="145" t="s">
        <v>192</v>
      </c>
      <c r="O608" s="145" t="s">
        <v>426</v>
      </c>
    </row>
    <row r="609" spans="1:15">
      <c r="A609" s="140" t="s">
        <v>5350</v>
      </c>
      <c r="B609" s="145" t="s">
        <v>3982</v>
      </c>
      <c r="C609" s="145"/>
      <c r="D609" s="145" t="s">
        <v>426</v>
      </c>
      <c r="E609" s="140"/>
      <c r="F609" s="140"/>
      <c r="G609" s="140"/>
      <c r="H609" s="140">
        <f t="shared" si="27"/>
        <v>1</v>
      </c>
      <c r="I609" s="140"/>
      <c r="J609" s="298" t="s">
        <v>4944</v>
      </c>
      <c r="K609" s="145" t="str">
        <f t="shared" si="29"/>
        <v>G4771</v>
      </c>
      <c r="L609" s="277" t="str">
        <f t="shared" si="28"/>
        <v>G47.7.1 - Commerce de détail d'habillement en magasin spécialisé</v>
      </c>
      <c r="M609" s="145"/>
      <c r="N609" s="145" t="s">
        <v>192</v>
      </c>
      <c r="O609" s="145" t="s">
        <v>426</v>
      </c>
    </row>
    <row r="610" spans="1:15">
      <c r="A610" s="140" t="s">
        <v>4945</v>
      </c>
      <c r="B610" s="145" t="s">
        <v>3983</v>
      </c>
      <c r="C610" s="145"/>
      <c r="D610" s="145" t="s">
        <v>426</v>
      </c>
      <c r="E610" s="140"/>
      <c r="F610" s="140"/>
      <c r="G610" s="140"/>
      <c r="H610" s="140">
        <f t="shared" si="27"/>
        <v>1</v>
      </c>
      <c r="I610" s="140"/>
      <c r="J610" s="298" t="s">
        <v>5350</v>
      </c>
      <c r="K610" s="145" t="str">
        <f t="shared" si="29"/>
        <v>G4772</v>
      </c>
      <c r="L610" s="277" t="str">
        <f t="shared" si="28"/>
        <v>G47.7.2 - Commerce détail chaussures d'articles en cuir en magasin spécialisé</v>
      </c>
      <c r="M610" s="145"/>
      <c r="N610" s="145" t="s">
        <v>192</v>
      </c>
      <c r="O610" s="145" t="s">
        <v>426</v>
      </c>
    </row>
    <row r="611" spans="1:15">
      <c r="A611" s="140" t="s">
        <v>5351</v>
      </c>
      <c r="B611" s="145" t="s">
        <v>3984</v>
      </c>
      <c r="C611" s="145"/>
      <c r="D611" s="145" t="s">
        <v>426</v>
      </c>
      <c r="E611" s="140"/>
      <c r="F611" s="140"/>
      <c r="G611" s="140"/>
      <c r="H611" s="140">
        <f t="shared" si="27"/>
        <v>1</v>
      </c>
      <c r="I611" s="140"/>
      <c r="J611" s="298" t="s">
        <v>4945</v>
      </c>
      <c r="K611" s="145" t="str">
        <f t="shared" si="29"/>
        <v>G4773</v>
      </c>
      <c r="L611" s="277" t="str">
        <f t="shared" si="28"/>
        <v>G47.7.3 - Commerce détail produits pharmaceutiques en magasin spécialisé</v>
      </c>
      <c r="M611" s="145"/>
      <c r="N611" s="145" t="s">
        <v>192</v>
      </c>
      <c r="O611" s="145" t="s">
        <v>426</v>
      </c>
    </row>
    <row r="612" spans="1:15">
      <c r="A612" s="140" t="s">
        <v>4946</v>
      </c>
      <c r="B612" s="145" t="s">
        <v>3985</v>
      </c>
      <c r="C612" s="145"/>
      <c r="D612" s="145" t="s">
        <v>426</v>
      </c>
      <c r="E612" s="140"/>
      <c r="F612" s="140"/>
      <c r="G612" s="140"/>
      <c r="H612" s="140">
        <f t="shared" si="27"/>
        <v>1</v>
      </c>
      <c r="I612" s="140"/>
      <c r="J612" s="298" t="s">
        <v>5351</v>
      </c>
      <c r="K612" s="145" t="str">
        <f t="shared" si="29"/>
        <v>G4774</v>
      </c>
      <c r="L612" s="277" t="str">
        <f t="shared" si="28"/>
        <v>G47.7.4 - Commerce détail d'articles médicaux orthopédiques en magasin spé</v>
      </c>
      <c r="M612" s="145"/>
      <c r="N612" s="145" t="s">
        <v>192</v>
      </c>
      <c r="O612" s="145" t="s">
        <v>426</v>
      </c>
    </row>
    <row r="613" spans="1:15">
      <c r="A613" s="140" t="s">
        <v>4947</v>
      </c>
      <c r="B613" s="145" t="s">
        <v>3986</v>
      </c>
      <c r="C613" s="145"/>
      <c r="D613" s="145" t="s">
        <v>426</v>
      </c>
      <c r="E613" s="140"/>
      <c r="F613" s="140"/>
      <c r="G613" s="140"/>
      <c r="H613" s="140">
        <f t="shared" si="27"/>
        <v>1</v>
      </c>
      <c r="I613" s="140"/>
      <c r="J613" s="298" t="s">
        <v>4946</v>
      </c>
      <c r="K613" s="145" t="str">
        <f t="shared" si="29"/>
        <v>G4775</v>
      </c>
      <c r="L613" s="277" t="str">
        <f t="shared" si="28"/>
        <v>G47.7.5 - Commerce détail parfumerie produits beauté en magasin spécialisé</v>
      </c>
      <c r="M613" s="145"/>
      <c r="N613" s="145" t="s">
        <v>192</v>
      </c>
      <c r="O613" s="145" t="s">
        <v>426</v>
      </c>
    </row>
    <row r="614" spans="1:15">
      <c r="A614" s="140" t="s">
        <v>5352</v>
      </c>
      <c r="B614" s="145" t="s">
        <v>3987</v>
      </c>
      <c r="C614" s="145"/>
      <c r="D614" s="145" t="s">
        <v>426</v>
      </c>
      <c r="E614" s="140"/>
      <c r="F614" s="140"/>
      <c r="G614" s="140"/>
      <c r="H614" s="140">
        <f t="shared" si="27"/>
        <v>1</v>
      </c>
      <c r="I614" s="140"/>
      <c r="J614" s="298" t="s">
        <v>4947</v>
      </c>
      <c r="K614" s="145" t="str">
        <f t="shared" si="29"/>
        <v>G4776</v>
      </c>
      <c r="L614" s="277" t="str">
        <f t="shared" si="28"/>
        <v>G47.7.6 - Com détail fleur plante graine engrais animaux aliment en mag spé</v>
      </c>
      <c r="M614" s="145"/>
      <c r="N614" s="145" t="s">
        <v>192</v>
      </c>
      <c r="O614" s="145" t="s">
        <v>426</v>
      </c>
    </row>
    <row r="615" spans="1:15">
      <c r="A615" s="140" t="s">
        <v>4948</v>
      </c>
      <c r="B615" s="145" t="s">
        <v>3988</v>
      </c>
      <c r="C615" s="145"/>
      <c r="D615" s="145" t="s">
        <v>426</v>
      </c>
      <c r="E615" s="140"/>
      <c r="F615" s="140"/>
      <c r="G615" s="140"/>
      <c r="H615" s="140">
        <f t="shared" si="27"/>
        <v>1</v>
      </c>
      <c r="I615" s="140"/>
      <c r="J615" s="298" t="s">
        <v>5352</v>
      </c>
      <c r="K615" s="145" t="str">
        <f t="shared" si="29"/>
        <v>G4777</v>
      </c>
      <c r="L615" s="277" t="str">
        <f t="shared" si="28"/>
        <v>G47.7.7 - Commerce détail d'articles d'horlogerie bijouterie en magasin spé</v>
      </c>
      <c r="M615" s="145"/>
      <c r="N615" s="145" t="s">
        <v>192</v>
      </c>
      <c r="O615" s="145" t="s">
        <v>426</v>
      </c>
    </row>
    <row r="616" spans="1:15">
      <c r="A616" s="140" t="s">
        <v>4949</v>
      </c>
      <c r="B616" s="145" t="s">
        <v>3989</v>
      </c>
      <c r="C616" s="145"/>
      <c r="D616" s="145" t="s">
        <v>426</v>
      </c>
      <c r="E616" s="140"/>
      <c r="F616" s="140"/>
      <c r="G616" s="140"/>
      <c r="H616" s="140">
        <f t="shared" si="27"/>
        <v>1</v>
      </c>
      <c r="I616" s="140"/>
      <c r="J616" s="298" t="s">
        <v>4948</v>
      </c>
      <c r="K616" s="145" t="str">
        <f t="shared" si="29"/>
        <v>G4778</v>
      </c>
      <c r="L616" s="277" t="str">
        <f t="shared" si="28"/>
        <v>G47.7.8 - Commerces de détail spécialisés divers</v>
      </c>
      <c r="M616" s="145"/>
      <c r="N616" s="145" t="s">
        <v>192</v>
      </c>
      <c r="O616" s="145" t="s">
        <v>426</v>
      </c>
    </row>
    <row r="617" spans="1:15">
      <c r="A617" s="140" t="s">
        <v>4950</v>
      </c>
      <c r="B617" s="145" t="s">
        <v>3990</v>
      </c>
      <c r="C617" s="145"/>
      <c r="D617" s="145" t="s">
        <v>426</v>
      </c>
      <c r="E617" s="140"/>
      <c r="F617" s="140"/>
      <c r="G617" s="140"/>
      <c r="H617" s="140">
        <f t="shared" si="27"/>
        <v>1</v>
      </c>
      <c r="I617" s="140"/>
      <c r="J617" s="298" t="s">
        <v>4949</v>
      </c>
      <c r="K617" s="145" t="str">
        <f t="shared" si="29"/>
        <v>G4779</v>
      </c>
      <c r="L617" s="277" t="str">
        <f t="shared" si="28"/>
        <v>G47.7.9 - Commerce de détail de biens d'occasion en magasin</v>
      </c>
      <c r="M617" s="145"/>
      <c r="N617" s="145" t="s">
        <v>192</v>
      </c>
      <c r="O617" s="145" t="s">
        <v>426</v>
      </c>
    </row>
    <row r="618" spans="1:15">
      <c r="A618" s="140" t="s">
        <v>4951</v>
      </c>
      <c r="B618" s="145" t="s">
        <v>3991</v>
      </c>
      <c r="C618" s="145"/>
      <c r="D618" s="145" t="s">
        <v>426</v>
      </c>
      <c r="E618" s="140"/>
      <c r="F618" s="140"/>
      <c r="G618" s="140"/>
      <c r="H618" s="140">
        <f t="shared" si="27"/>
        <v>1</v>
      </c>
      <c r="I618" s="140"/>
      <c r="J618" s="297" t="s">
        <v>4950</v>
      </c>
      <c r="K618" s="145" t="str">
        <f t="shared" si="29"/>
        <v>G478</v>
      </c>
      <c r="L618" s="277" t="str">
        <f t="shared" si="28"/>
        <v>G47.8 - Commerce de détail sur éventaires et marchés</v>
      </c>
      <c r="M618" s="145" t="s">
        <v>190</v>
      </c>
      <c r="N618" s="145" t="s">
        <v>192</v>
      </c>
      <c r="O618" s="145" t="s">
        <v>426</v>
      </c>
    </row>
    <row r="619" spans="1:15">
      <c r="A619" s="140" t="s">
        <v>5353</v>
      </c>
      <c r="B619" s="145" t="s">
        <v>3992</v>
      </c>
      <c r="C619" s="145"/>
      <c r="D619" s="145" t="s">
        <v>426</v>
      </c>
      <c r="E619" s="140"/>
      <c r="F619" s="140"/>
      <c r="G619" s="140"/>
      <c r="H619" s="140">
        <f t="shared" si="27"/>
        <v>1</v>
      </c>
      <c r="I619" s="140"/>
      <c r="J619" s="298" t="s">
        <v>4951</v>
      </c>
      <c r="K619" s="145" t="str">
        <f t="shared" si="29"/>
        <v>G4781</v>
      </c>
      <c r="L619" s="277" t="str">
        <f t="shared" si="28"/>
        <v>G47.8.1 - Commerce de détail alimentaire sur éventaires et marchés</v>
      </c>
      <c r="M619" s="145"/>
      <c r="N619" s="145" t="s">
        <v>192</v>
      </c>
      <c r="O619" s="145" t="s">
        <v>426</v>
      </c>
    </row>
    <row r="620" spans="1:15">
      <c r="A620" s="140" t="s">
        <v>4952</v>
      </c>
      <c r="B620" s="145" t="s">
        <v>3993</v>
      </c>
      <c r="C620" s="145"/>
      <c r="D620" s="145" t="s">
        <v>426</v>
      </c>
      <c r="E620" s="140"/>
      <c r="F620" s="140"/>
      <c r="G620" s="140"/>
      <c r="H620" s="140">
        <f t="shared" si="27"/>
        <v>1</v>
      </c>
      <c r="I620" s="140"/>
      <c r="J620" s="298" t="s">
        <v>5353</v>
      </c>
      <c r="K620" s="145" t="str">
        <f t="shared" si="29"/>
        <v>G4782</v>
      </c>
      <c r="L620" s="277" t="str">
        <f t="shared" si="28"/>
        <v>G47.8.2 - Commerce détail textiles habillement chaussures sur éventaires marché</v>
      </c>
      <c r="M620" s="145"/>
      <c r="N620" s="145" t="s">
        <v>192</v>
      </c>
      <c r="O620" s="145" t="s">
        <v>426</v>
      </c>
    </row>
    <row r="621" spans="1:15">
      <c r="A621" s="140" t="s">
        <v>4953</v>
      </c>
      <c r="B621" s="145" t="s">
        <v>3994</v>
      </c>
      <c r="C621" s="145"/>
      <c r="D621" s="145" t="s">
        <v>426</v>
      </c>
      <c r="E621" s="140"/>
      <c r="F621" s="140"/>
      <c r="G621" s="140"/>
      <c r="H621" s="140">
        <f t="shared" si="27"/>
        <v>1</v>
      </c>
      <c r="I621" s="140"/>
      <c r="J621" s="298" t="s">
        <v>4952</v>
      </c>
      <c r="K621" s="145" t="str">
        <f t="shared" si="29"/>
        <v>G4789</v>
      </c>
      <c r="L621" s="277" t="str">
        <f t="shared" si="28"/>
        <v>G47.8.9 - Autres commerces de détail sur éventaires et marchés</v>
      </c>
      <c r="M621" s="145"/>
      <c r="N621" s="145" t="s">
        <v>192</v>
      </c>
      <c r="O621" s="145" t="s">
        <v>426</v>
      </c>
    </row>
    <row r="622" spans="1:15">
      <c r="A622" s="140" t="s">
        <v>4954</v>
      </c>
      <c r="B622" s="145" t="s">
        <v>3995</v>
      </c>
      <c r="C622" s="145"/>
      <c r="D622" s="145" t="s">
        <v>426</v>
      </c>
      <c r="E622" s="140"/>
      <c r="F622" s="140"/>
      <c r="G622" s="140"/>
      <c r="H622" s="140">
        <f t="shared" si="27"/>
        <v>1</v>
      </c>
      <c r="I622" s="140"/>
      <c r="J622" s="297" t="s">
        <v>4953</v>
      </c>
      <c r="K622" s="145" t="str">
        <f t="shared" si="29"/>
        <v>G479</v>
      </c>
      <c r="L622" s="277" t="str">
        <f t="shared" si="28"/>
        <v>G47.9 - Commerce de détail hors magasin éventaires ou marchés</v>
      </c>
      <c r="M622" s="145" t="s">
        <v>190</v>
      </c>
      <c r="N622" s="145" t="s">
        <v>192</v>
      </c>
      <c r="O622" s="145" t="s">
        <v>426</v>
      </c>
    </row>
    <row r="623" spans="1:15">
      <c r="A623" s="140" t="s">
        <v>4955</v>
      </c>
      <c r="B623" s="145" t="s">
        <v>3996</v>
      </c>
      <c r="C623" s="145"/>
      <c r="D623" s="145" t="s">
        <v>426</v>
      </c>
      <c r="E623" s="140"/>
      <c r="F623" s="140"/>
      <c r="G623" s="140"/>
      <c r="H623" s="140">
        <f t="shared" si="27"/>
        <v>1</v>
      </c>
      <c r="I623" s="140"/>
      <c r="J623" s="298" t="s">
        <v>4954</v>
      </c>
      <c r="K623" s="145" t="str">
        <f t="shared" si="29"/>
        <v>G4791</v>
      </c>
      <c r="L623" s="277" t="str">
        <f t="shared" si="28"/>
        <v>G47.9.1 - Vente à distance</v>
      </c>
      <c r="M623" s="145"/>
      <c r="N623" s="145" t="s">
        <v>192</v>
      </c>
      <c r="O623" s="145" t="s">
        <v>426</v>
      </c>
    </row>
    <row r="624" spans="1:15">
      <c r="A624" s="140" t="s">
        <v>4956</v>
      </c>
      <c r="B624" s="145" t="s">
        <v>3997</v>
      </c>
      <c r="C624" s="145"/>
      <c r="D624" s="145" t="s">
        <v>426</v>
      </c>
      <c r="E624" s="140"/>
      <c r="F624" s="140"/>
      <c r="G624" s="140"/>
      <c r="H624" s="140">
        <f t="shared" si="27"/>
        <v>1</v>
      </c>
      <c r="I624" s="140"/>
      <c r="J624" s="298" t="s">
        <v>4955</v>
      </c>
      <c r="K624" s="145" t="str">
        <f t="shared" si="29"/>
        <v>G4799</v>
      </c>
      <c r="L624" s="277" t="str">
        <f t="shared" si="28"/>
        <v>G47.9.9 - Autres commerces de détail hors magasin éventaires ou marchés</v>
      </c>
      <c r="M624" s="145"/>
      <c r="N624" s="145" t="s">
        <v>192</v>
      </c>
      <c r="O624" s="145" t="s">
        <v>426</v>
      </c>
    </row>
    <row r="625" spans="1:15">
      <c r="A625" s="140" t="s">
        <v>4957</v>
      </c>
      <c r="B625" s="145" t="s">
        <v>3998</v>
      </c>
      <c r="C625" s="145"/>
      <c r="D625" s="145" t="s">
        <v>426</v>
      </c>
      <c r="E625" s="140"/>
      <c r="F625" s="140"/>
      <c r="G625" s="140"/>
      <c r="H625" s="140">
        <f t="shared" si="27"/>
        <v>1</v>
      </c>
      <c r="I625" s="140"/>
      <c r="J625" s="279" t="s">
        <v>4956</v>
      </c>
      <c r="K625" s="145" t="str">
        <f t="shared" si="29"/>
        <v>H</v>
      </c>
      <c r="L625" s="277" t="str">
        <f t="shared" si="28"/>
        <v>H - TRANSPORTS ET ENTREPOSAGE</v>
      </c>
      <c r="M625" s="145" t="s">
        <v>190</v>
      </c>
      <c r="N625" s="145" t="s">
        <v>192</v>
      </c>
      <c r="O625" s="145" t="s">
        <v>426</v>
      </c>
    </row>
    <row r="626" spans="1:15">
      <c r="A626" s="140" t="s">
        <v>4958</v>
      </c>
      <c r="B626" s="145" t="s">
        <v>3999</v>
      </c>
      <c r="C626" s="145"/>
      <c r="D626" s="145" t="s">
        <v>426</v>
      </c>
      <c r="E626" s="140"/>
      <c r="F626" s="140"/>
      <c r="G626" s="140"/>
      <c r="H626" s="140">
        <f t="shared" si="27"/>
        <v>1</v>
      </c>
      <c r="I626" s="140"/>
      <c r="J626" s="296" t="s">
        <v>4957</v>
      </c>
      <c r="K626" s="145" t="str">
        <f t="shared" si="29"/>
        <v>H49</v>
      </c>
      <c r="L626" s="277" t="str">
        <f t="shared" si="28"/>
        <v>H49 - Transports terrestres</v>
      </c>
      <c r="M626" s="145" t="s">
        <v>190</v>
      </c>
      <c r="N626" s="145" t="s">
        <v>192</v>
      </c>
      <c r="O626" s="145" t="s">
        <v>426</v>
      </c>
    </row>
    <row r="627" spans="1:15">
      <c r="A627" s="140" t="s">
        <v>4959</v>
      </c>
      <c r="B627" s="145" t="s">
        <v>4000</v>
      </c>
      <c r="C627" s="145"/>
      <c r="D627" s="145" t="s">
        <v>426</v>
      </c>
      <c r="E627" s="140"/>
      <c r="F627" s="140"/>
      <c r="G627" s="140"/>
      <c r="H627" s="140">
        <f t="shared" si="27"/>
        <v>1</v>
      </c>
      <c r="I627" s="140"/>
      <c r="J627" s="297" t="s">
        <v>4958</v>
      </c>
      <c r="K627" s="145" t="str">
        <f t="shared" si="29"/>
        <v>H491</v>
      </c>
      <c r="L627" s="277" t="str">
        <f t="shared" si="28"/>
        <v>H49.1 - Transport ferroviaire interurbain de voyageurs</v>
      </c>
      <c r="M627" s="145" t="s">
        <v>190</v>
      </c>
      <c r="N627" s="145" t="s">
        <v>192</v>
      </c>
      <c r="O627" s="145" t="s">
        <v>426</v>
      </c>
    </row>
    <row r="628" spans="1:15">
      <c r="A628" s="140" t="s">
        <v>4960</v>
      </c>
      <c r="B628" s="145" t="s">
        <v>4001</v>
      </c>
      <c r="C628" s="145"/>
      <c r="D628" s="145" t="s">
        <v>426</v>
      </c>
      <c r="E628" s="140"/>
      <c r="F628" s="140"/>
      <c r="G628" s="140"/>
      <c r="H628" s="140">
        <f t="shared" si="27"/>
        <v>1</v>
      </c>
      <c r="I628" s="140"/>
      <c r="J628" s="298" t="s">
        <v>4959</v>
      </c>
      <c r="K628" s="145" t="str">
        <f t="shared" si="29"/>
        <v>H4910</v>
      </c>
      <c r="L628" s="277" t="str">
        <f t="shared" si="28"/>
        <v>H49.1.0 - Transport ferroviaire interurbain de voyageurs</v>
      </c>
      <c r="M628" s="145"/>
      <c r="N628" s="145" t="s">
        <v>192</v>
      </c>
      <c r="O628" s="145" t="s">
        <v>426</v>
      </c>
    </row>
    <row r="629" spans="1:15">
      <c r="A629" s="140" t="s">
        <v>4961</v>
      </c>
      <c r="B629" s="145" t="s">
        <v>4002</v>
      </c>
      <c r="C629" s="145"/>
      <c r="D629" s="145" t="s">
        <v>426</v>
      </c>
      <c r="E629" s="140"/>
      <c r="F629" s="140"/>
      <c r="G629" s="140"/>
      <c r="H629" s="140">
        <f t="shared" si="27"/>
        <v>1</v>
      </c>
      <c r="I629" s="140"/>
      <c r="J629" s="297" t="s">
        <v>4960</v>
      </c>
      <c r="K629" s="145" t="str">
        <f t="shared" si="29"/>
        <v>H492</v>
      </c>
      <c r="L629" s="277" t="str">
        <f t="shared" si="28"/>
        <v>H49.2 - Transports ferroviaires de fret</v>
      </c>
      <c r="M629" s="145" t="s">
        <v>190</v>
      </c>
      <c r="N629" s="145" t="s">
        <v>192</v>
      </c>
      <c r="O629" s="145" t="s">
        <v>426</v>
      </c>
    </row>
    <row r="630" spans="1:15">
      <c r="A630" s="140" t="s">
        <v>4962</v>
      </c>
      <c r="B630" s="145" t="s">
        <v>4003</v>
      </c>
      <c r="C630" s="145"/>
      <c r="D630" s="145" t="s">
        <v>426</v>
      </c>
      <c r="E630" s="140"/>
      <c r="F630" s="140"/>
      <c r="G630" s="140"/>
      <c r="H630" s="140">
        <f t="shared" si="27"/>
        <v>1</v>
      </c>
      <c r="I630" s="140"/>
      <c r="J630" s="298" t="s">
        <v>4961</v>
      </c>
      <c r="K630" s="145" t="str">
        <f t="shared" si="29"/>
        <v>H4920</v>
      </c>
      <c r="L630" s="277" t="str">
        <f t="shared" si="28"/>
        <v>H49.2.0 - Transports ferroviaires de fret</v>
      </c>
      <c r="M630" s="145"/>
      <c r="N630" s="145" t="s">
        <v>192</v>
      </c>
      <c r="O630" s="145" t="s">
        <v>426</v>
      </c>
    </row>
    <row r="631" spans="1:15">
      <c r="A631" s="140" t="s">
        <v>4963</v>
      </c>
      <c r="B631" s="145" t="s">
        <v>4004</v>
      </c>
      <c r="C631" s="145"/>
      <c r="D631" s="145" t="s">
        <v>426</v>
      </c>
      <c r="E631" s="140"/>
      <c r="F631" s="140"/>
      <c r="G631" s="140"/>
      <c r="H631" s="140">
        <f t="shared" si="27"/>
        <v>1</v>
      </c>
      <c r="I631" s="140"/>
      <c r="J631" s="297" t="s">
        <v>4962</v>
      </c>
      <c r="K631" s="145" t="str">
        <f t="shared" si="29"/>
        <v>H493</v>
      </c>
      <c r="L631" s="277" t="str">
        <f t="shared" si="28"/>
        <v>H49.3 - Transports urbains et routiers de voyageurs</v>
      </c>
      <c r="M631" s="145" t="s">
        <v>190</v>
      </c>
      <c r="N631" s="145" t="s">
        <v>192</v>
      </c>
      <c r="O631" s="145" t="s">
        <v>426</v>
      </c>
    </row>
    <row r="632" spans="1:15">
      <c r="A632" s="140" t="s">
        <v>4964</v>
      </c>
      <c r="B632" s="145" t="s">
        <v>4005</v>
      </c>
      <c r="C632" s="145"/>
      <c r="D632" s="145" t="s">
        <v>426</v>
      </c>
      <c r="E632" s="140"/>
      <c r="F632" s="140"/>
      <c r="G632" s="140"/>
      <c r="H632" s="140">
        <f t="shared" si="27"/>
        <v>1</v>
      </c>
      <c r="I632" s="140"/>
      <c r="J632" s="298" t="s">
        <v>4963</v>
      </c>
      <c r="K632" s="145" t="str">
        <f t="shared" si="29"/>
        <v>H4931</v>
      </c>
      <c r="L632" s="277" t="str">
        <f t="shared" si="28"/>
        <v>H49.3.1 - Transports urbains et suburbains de voyageurs</v>
      </c>
      <c r="M632" s="145"/>
      <c r="N632" s="145" t="s">
        <v>192</v>
      </c>
      <c r="O632" s="145" t="s">
        <v>426</v>
      </c>
    </row>
    <row r="633" spans="1:15">
      <c r="A633" s="140" t="s">
        <v>4965</v>
      </c>
      <c r="B633" s="145" t="s">
        <v>4006</v>
      </c>
      <c r="C633" s="145"/>
      <c r="D633" s="145" t="s">
        <v>426</v>
      </c>
      <c r="E633" s="140"/>
      <c r="F633" s="140"/>
      <c r="G633" s="140"/>
      <c r="H633" s="140">
        <f t="shared" si="27"/>
        <v>1</v>
      </c>
      <c r="I633" s="140"/>
      <c r="J633" s="298" t="s">
        <v>4964</v>
      </c>
      <c r="K633" s="145" t="str">
        <f t="shared" si="29"/>
        <v>H4932</v>
      </c>
      <c r="L633" s="277" t="str">
        <f t="shared" si="28"/>
        <v>H49.3.2 - Transports de voyageurs par taxis</v>
      </c>
      <c r="M633" s="145"/>
      <c r="N633" s="145" t="s">
        <v>192</v>
      </c>
      <c r="O633" s="145" t="s">
        <v>426</v>
      </c>
    </row>
    <row r="634" spans="1:15">
      <c r="A634" s="140" t="s">
        <v>4966</v>
      </c>
      <c r="B634" s="145" t="s">
        <v>4007</v>
      </c>
      <c r="C634" s="145"/>
      <c r="D634" s="145" t="s">
        <v>426</v>
      </c>
      <c r="E634" s="140"/>
      <c r="F634" s="140"/>
      <c r="G634" s="140"/>
      <c r="H634" s="140">
        <f t="shared" si="27"/>
        <v>1</v>
      </c>
      <c r="I634" s="140"/>
      <c r="J634" s="298" t="s">
        <v>4965</v>
      </c>
      <c r="K634" s="145" t="str">
        <f t="shared" si="29"/>
        <v>H4939</v>
      </c>
      <c r="L634" s="277" t="str">
        <f t="shared" si="28"/>
        <v>H49.3.9 - Autres transports routiers de voyageurs</v>
      </c>
      <c r="M634" s="145"/>
      <c r="N634" s="145" t="s">
        <v>192</v>
      </c>
      <c r="O634" s="145" t="s">
        <v>426</v>
      </c>
    </row>
    <row r="635" spans="1:15">
      <c r="A635" s="140" t="s">
        <v>4967</v>
      </c>
      <c r="B635" s="145" t="s">
        <v>4008</v>
      </c>
      <c r="C635" s="145"/>
      <c r="D635" s="145" t="s">
        <v>426</v>
      </c>
      <c r="E635" s="140"/>
      <c r="F635" s="140"/>
      <c r="G635" s="140"/>
      <c r="H635" s="140">
        <f t="shared" si="27"/>
        <v>1</v>
      </c>
      <c r="I635" s="140"/>
      <c r="J635" s="297" t="s">
        <v>4966</v>
      </c>
      <c r="K635" s="145" t="str">
        <f t="shared" si="29"/>
        <v>H494</v>
      </c>
      <c r="L635" s="277" t="str">
        <f t="shared" si="28"/>
        <v>H49.4 - Transports routiers de fret</v>
      </c>
      <c r="M635" s="145" t="s">
        <v>190</v>
      </c>
      <c r="N635" s="145" t="s">
        <v>192</v>
      </c>
      <c r="O635" s="145" t="s">
        <v>426</v>
      </c>
    </row>
    <row r="636" spans="1:15">
      <c r="A636" s="140" t="s">
        <v>4968</v>
      </c>
      <c r="B636" s="145" t="s">
        <v>4009</v>
      </c>
      <c r="C636" s="145"/>
      <c r="D636" s="145" t="s">
        <v>426</v>
      </c>
      <c r="E636" s="140"/>
      <c r="F636" s="140"/>
      <c r="G636" s="140"/>
      <c r="H636" s="140">
        <f t="shared" si="27"/>
        <v>1</v>
      </c>
      <c r="I636" s="140"/>
      <c r="J636" s="298" t="s">
        <v>4967</v>
      </c>
      <c r="K636" s="145" t="str">
        <f t="shared" si="29"/>
        <v>H4941</v>
      </c>
      <c r="L636" s="277" t="str">
        <f t="shared" si="28"/>
        <v>H49.4.1 - Transports routiers de fret</v>
      </c>
      <c r="M636" s="145"/>
      <c r="N636" s="145" t="s">
        <v>192</v>
      </c>
      <c r="O636" s="145" t="s">
        <v>426</v>
      </c>
    </row>
    <row r="637" spans="1:15">
      <c r="A637" s="140" t="s">
        <v>4969</v>
      </c>
      <c r="B637" s="145" t="s">
        <v>4010</v>
      </c>
      <c r="C637" s="145"/>
      <c r="D637" s="145" t="s">
        <v>426</v>
      </c>
      <c r="E637" s="140"/>
      <c r="F637" s="140"/>
      <c r="G637" s="140"/>
      <c r="H637" s="140">
        <f t="shared" si="27"/>
        <v>1</v>
      </c>
      <c r="I637" s="140"/>
      <c r="J637" s="298" t="s">
        <v>4968</v>
      </c>
      <c r="K637" s="145" t="str">
        <f t="shared" si="29"/>
        <v>H4942</v>
      </c>
      <c r="L637" s="277" t="str">
        <f t="shared" si="28"/>
        <v>H49.4.2 - Déménagement</v>
      </c>
      <c r="M637" s="145"/>
      <c r="N637" s="145" t="s">
        <v>192</v>
      </c>
      <c r="O637" s="145" t="s">
        <v>426</v>
      </c>
    </row>
    <row r="638" spans="1:15">
      <c r="A638" s="140" t="s">
        <v>4970</v>
      </c>
      <c r="B638" s="145" t="s">
        <v>4011</v>
      </c>
      <c r="C638" s="145"/>
      <c r="D638" s="145" t="s">
        <v>426</v>
      </c>
      <c r="E638" s="140"/>
      <c r="F638" s="140"/>
      <c r="G638" s="140"/>
      <c r="H638" s="140">
        <f t="shared" si="27"/>
        <v>1</v>
      </c>
      <c r="I638" s="140"/>
      <c r="J638" s="297" t="s">
        <v>4969</v>
      </c>
      <c r="K638" s="145" t="str">
        <f t="shared" si="29"/>
        <v>H495</v>
      </c>
      <c r="L638" s="277" t="str">
        <f t="shared" si="28"/>
        <v>H49.5 - Transports par conduites</v>
      </c>
      <c r="M638" s="145" t="s">
        <v>190</v>
      </c>
      <c r="N638" s="145" t="s">
        <v>192</v>
      </c>
      <c r="O638" s="145" t="s">
        <v>426</v>
      </c>
    </row>
    <row r="639" spans="1:15">
      <c r="A639" s="140" t="s">
        <v>4971</v>
      </c>
      <c r="B639" s="145" t="s">
        <v>4012</v>
      </c>
      <c r="C639" s="145"/>
      <c r="D639" s="145" t="s">
        <v>426</v>
      </c>
      <c r="E639" s="140"/>
      <c r="F639" s="140"/>
      <c r="G639" s="140"/>
      <c r="H639" s="140">
        <f t="shared" si="27"/>
        <v>1</v>
      </c>
      <c r="I639" s="140"/>
      <c r="J639" s="298" t="s">
        <v>4970</v>
      </c>
      <c r="K639" s="145" t="str">
        <f t="shared" si="29"/>
        <v>H4950</v>
      </c>
      <c r="L639" s="277" t="str">
        <f t="shared" si="28"/>
        <v>H49.5.0 - Transports par conduites</v>
      </c>
      <c r="M639" s="145"/>
      <c r="N639" s="145" t="s">
        <v>192</v>
      </c>
      <c r="O639" s="145" t="s">
        <v>426</v>
      </c>
    </row>
    <row r="640" spans="1:15">
      <c r="A640" s="140" t="s">
        <v>4972</v>
      </c>
      <c r="B640" s="145" t="s">
        <v>4013</v>
      </c>
      <c r="C640" s="145"/>
      <c r="D640" s="145" t="s">
        <v>426</v>
      </c>
      <c r="E640" s="140"/>
      <c r="F640" s="140"/>
      <c r="G640" s="140"/>
      <c r="H640" s="140">
        <f t="shared" si="27"/>
        <v>1</v>
      </c>
      <c r="I640" s="140"/>
      <c r="J640" s="296" t="s">
        <v>4971</v>
      </c>
      <c r="K640" s="145" t="str">
        <f t="shared" si="29"/>
        <v>H50</v>
      </c>
      <c r="L640" s="277" t="str">
        <f t="shared" si="28"/>
        <v>H50 - Transports par eau</v>
      </c>
      <c r="M640" s="145" t="s">
        <v>190</v>
      </c>
      <c r="N640" s="145" t="s">
        <v>192</v>
      </c>
      <c r="O640" s="145" t="s">
        <v>426</v>
      </c>
    </row>
    <row r="641" spans="1:15">
      <c r="A641" s="140" t="s">
        <v>4973</v>
      </c>
      <c r="B641" s="145" t="s">
        <v>4014</v>
      </c>
      <c r="C641" s="145"/>
      <c r="D641" s="145" t="s">
        <v>426</v>
      </c>
      <c r="E641" s="140"/>
      <c r="F641" s="140"/>
      <c r="G641" s="140"/>
      <c r="H641" s="140">
        <f t="shared" si="27"/>
        <v>1</v>
      </c>
      <c r="I641" s="140"/>
      <c r="J641" s="297" t="s">
        <v>4972</v>
      </c>
      <c r="K641" s="145" t="str">
        <f t="shared" si="29"/>
        <v>H501</v>
      </c>
      <c r="L641" s="277" t="str">
        <f t="shared" si="28"/>
        <v>H50.1 - Transports maritimes et côtiers de passagers</v>
      </c>
      <c r="M641" s="145" t="s">
        <v>190</v>
      </c>
      <c r="N641" s="145" t="s">
        <v>192</v>
      </c>
      <c r="O641" s="145" t="s">
        <v>426</v>
      </c>
    </row>
    <row r="642" spans="1:15">
      <c r="A642" s="140" t="s">
        <v>4974</v>
      </c>
      <c r="B642" s="145" t="s">
        <v>4015</v>
      </c>
      <c r="C642" s="145"/>
      <c r="D642" s="145" t="s">
        <v>426</v>
      </c>
      <c r="E642" s="140"/>
      <c r="F642" s="140"/>
      <c r="G642" s="140"/>
      <c r="H642" s="140">
        <f t="shared" si="27"/>
        <v>1</v>
      </c>
      <c r="I642" s="140"/>
      <c r="J642" s="298" t="s">
        <v>4973</v>
      </c>
      <c r="K642" s="145" t="str">
        <f t="shared" si="29"/>
        <v>H5010</v>
      </c>
      <c r="L642" s="277" t="str">
        <f t="shared" si="28"/>
        <v>H50.1.0 - Transports maritimes et côtiers de passagers</v>
      </c>
      <c r="M642" s="145"/>
      <c r="N642" s="145" t="s">
        <v>192</v>
      </c>
      <c r="O642" s="145" t="s">
        <v>426</v>
      </c>
    </row>
    <row r="643" spans="1:15">
      <c r="A643" s="140" t="s">
        <v>4975</v>
      </c>
      <c r="B643" s="145" t="s">
        <v>4016</v>
      </c>
      <c r="C643" s="145"/>
      <c r="D643" s="145" t="s">
        <v>426</v>
      </c>
      <c r="E643" s="140"/>
      <c r="F643" s="140"/>
      <c r="G643" s="140"/>
      <c r="H643" s="140">
        <f t="shared" ref="H643:H706" si="30">COUNTIF($J$2:$J$1000,A643)</f>
        <v>1</v>
      </c>
      <c r="I643" s="140"/>
      <c r="J643" s="297" t="s">
        <v>4974</v>
      </c>
      <c r="K643" s="145" t="str">
        <f t="shared" si="29"/>
        <v>H502</v>
      </c>
      <c r="L643" s="277" t="str">
        <f t="shared" si="28"/>
        <v>H50.2 - Transports maritimes et côtiers de fret</v>
      </c>
      <c r="M643" s="145" t="s">
        <v>190</v>
      </c>
      <c r="N643" s="145" t="s">
        <v>192</v>
      </c>
      <c r="O643" s="145" t="s">
        <v>426</v>
      </c>
    </row>
    <row r="644" spans="1:15">
      <c r="A644" s="140" t="s">
        <v>4976</v>
      </c>
      <c r="B644" s="145" t="s">
        <v>4017</v>
      </c>
      <c r="C644" s="145"/>
      <c r="D644" s="145" t="s">
        <v>426</v>
      </c>
      <c r="E644" s="140"/>
      <c r="F644" s="140"/>
      <c r="G644" s="140"/>
      <c r="H644" s="140">
        <f t="shared" si="30"/>
        <v>1</v>
      </c>
      <c r="I644" s="140"/>
      <c r="J644" s="298" t="s">
        <v>4975</v>
      </c>
      <c r="K644" s="145" t="str">
        <f t="shared" si="29"/>
        <v>H5020</v>
      </c>
      <c r="L644" s="277" t="str">
        <f t="shared" ref="L644:L707" si="31">J644</f>
        <v>H50.2.0 - Transports maritimes et côtiers de fret</v>
      </c>
      <c r="M644" s="145"/>
      <c r="N644" s="145" t="s">
        <v>192</v>
      </c>
      <c r="O644" s="145" t="s">
        <v>426</v>
      </c>
    </row>
    <row r="645" spans="1:15">
      <c r="A645" s="140" t="s">
        <v>4977</v>
      </c>
      <c r="B645" s="145" t="s">
        <v>4018</v>
      </c>
      <c r="C645" s="145"/>
      <c r="D645" s="145" t="s">
        <v>426</v>
      </c>
      <c r="E645" s="140"/>
      <c r="F645" s="140"/>
      <c r="G645" s="140"/>
      <c r="H645" s="140">
        <f t="shared" si="30"/>
        <v>1</v>
      </c>
      <c r="I645" s="140"/>
      <c r="J645" s="297" t="s">
        <v>4976</v>
      </c>
      <c r="K645" s="145" t="str">
        <f t="shared" si="29"/>
        <v>H503</v>
      </c>
      <c r="L645" s="277" t="str">
        <f t="shared" si="31"/>
        <v>H50.3 - Transports fluviaux de passagers</v>
      </c>
      <c r="M645" s="145" t="s">
        <v>190</v>
      </c>
      <c r="N645" s="145" t="s">
        <v>192</v>
      </c>
      <c r="O645" s="145" t="s">
        <v>426</v>
      </c>
    </row>
    <row r="646" spans="1:15">
      <c r="A646" s="140" t="s">
        <v>4978</v>
      </c>
      <c r="B646" s="145" t="s">
        <v>4019</v>
      </c>
      <c r="C646" s="145"/>
      <c r="D646" s="145" t="s">
        <v>426</v>
      </c>
      <c r="E646" s="140"/>
      <c r="F646" s="140"/>
      <c r="G646" s="140"/>
      <c r="H646" s="140">
        <f t="shared" si="30"/>
        <v>1</v>
      </c>
      <c r="I646" s="140"/>
      <c r="J646" s="298" t="s">
        <v>4977</v>
      </c>
      <c r="K646" s="145" t="str">
        <f t="shared" ref="K646:K709" si="32">VLOOKUP(J646,$A$2:$B$1100,2,0)</f>
        <v>H5030</v>
      </c>
      <c r="L646" s="277" t="str">
        <f t="shared" si="31"/>
        <v>H50.3.0 - Transports fluviaux de passagers</v>
      </c>
      <c r="M646" s="145"/>
      <c r="N646" s="145" t="s">
        <v>192</v>
      </c>
      <c r="O646" s="145" t="s">
        <v>426</v>
      </c>
    </row>
    <row r="647" spans="1:15">
      <c r="A647" s="140" t="s">
        <v>4979</v>
      </c>
      <c r="B647" s="145" t="s">
        <v>4020</v>
      </c>
      <c r="C647" s="145"/>
      <c r="D647" s="145" t="s">
        <v>426</v>
      </c>
      <c r="E647" s="140"/>
      <c r="F647" s="140"/>
      <c r="G647" s="140"/>
      <c r="H647" s="140">
        <f t="shared" si="30"/>
        <v>1</v>
      </c>
      <c r="I647" s="140"/>
      <c r="J647" s="297" t="s">
        <v>4978</v>
      </c>
      <c r="K647" s="145" t="str">
        <f t="shared" si="32"/>
        <v>H504</v>
      </c>
      <c r="L647" s="277" t="str">
        <f t="shared" si="31"/>
        <v>H50.4 - Transports fluviaux de fret</v>
      </c>
      <c r="M647" s="145" t="s">
        <v>190</v>
      </c>
      <c r="N647" s="145" t="s">
        <v>192</v>
      </c>
      <c r="O647" s="145" t="s">
        <v>426</v>
      </c>
    </row>
    <row r="648" spans="1:15">
      <c r="A648" s="140" t="s">
        <v>4980</v>
      </c>
      <c r="B648" s="145" t="s">
        <v>4021</v>
      </c>
      <c r="C648" s="145"/>
      <c r="D648" s="145" t="s">
        <v>426</v>
      </c>
      <c r="E648" s="140"/>
      <c r="F648" s="140"/>
      <c r="G648" s="140"/>
      <c r="H648" s="140">
        <f t="shared" si="30"/>
        <v>1</v>
      </c>
      <c r="I648" s="140"/>
      <c r="J648" s="298" t="s">
        <v>4979</v>
      </c>
      <c r="K648" s="145" t="str">
        <f t="shared" si="32"/>
        <v>H5040</v>
      </c>
      <c r="L648" s="277" t="str">
        <f t="shared" si="31"/>
        <v>H50.4.0 - Transports fluviaux de fret</v>
      </c>
      <c r="M648" s="145"/>
      <c r="N648" s="145" t="s">
        <v>192</v>
      </c>
      <c r="O648" s="145" t="s">
        <v>426</v>
      </c>
    </row>
    <row r="649" spans="1:15">
      <c r="A649" s="140" t="s">
        <v>4981</v>
      </c>
      <c r="B649" s="145" t="s">
        <v>4022</v>
      </c>
      <c r="C649" s="145"/>
      <c r="D649" s="145" t="s">
        <v>426</v>
      </c>
      <c r="E649" s="140"/>
      <c r="F649" s="140"/>
      <c r="G649" s="140"/>
      <c r="H649" s="140">
        <f t="shared" si="30"/>
        <v>1</v>
      </c>
      <c r="I649" s="140"/>
      <c r="J649" s="296" t="s">
        <v>4980</v>
      </c>
      <c r="K649" s="145" t="str">
        <f t="shared" si="32"/>
        <v>H51</v>
      </c>
      <c r="L649" s="277" t="str">
        <f t="shared" si="31"/>
        <v>H51 - Transports aériens</v>
      </c>
      <c r="M649" s="145" t="s">
        <v>190</v>
      </c>
      <c r="N649" s="145" t="s">
        <v>192</v>
      </c>
      <c r="O649" s="145" t="s">
        <v>426</v>
      </c>
    </row>
    <row r="650" spans="1:15">
      <c r="A650" s="140" t="s">
        <v>4982</v>
      </c>
      <c r="B650" s="145" t="s">
        <v>4023</v>
      </c>
      <c r="C650" s="145"/>
      <c r="D650" s="145" t="s">
        <v>426</v>
      </c>
      <c r="E650" s="140"/>
      <c r="F650" s="140"/>
      <c r="G650" s="140"/>
      <c r="H650" s="140">
        <f t="shared" si="30"/>
        <v>1</v>
      </c>
      <c r="I650" s="140"/>
      <c r="J650" s="297" t="s">
        <v>4981</v>
      </c>
      <c r="K650" s="145" t="str">
        <f t="shared" si="32"/>
        <v>H511</v>
      </c>
      <c r="L650" s="277" t="str">
        <f t="shared" si="31"/>
        <v>H51.1 - Transports aériens de passagers</v>
      </c>
      <c r="M650" s="145" t="s">
        <v>190</v>
      </c>
      <c r="N650" s="145" t="s">
        <v>192</v>
      </c>
      <c r="O650" s="145" t="s">
        <v>426</v>
      </c>
    </row>
    <row r="651" spans="1:15">
      <c r="A651" s="140" t="s">
        <v>4983</v>
      </c>
      <c r="B651" s="145" t="s">
        <v>4024</v>
      </c>
      <c r="C651" s="145"/>
      <c r="D651" s="145" t="s">
        <v>426</v>
      </c>
      <c r="E651" s="140"/>
      <c r="F651" s="140"/>
      <c r="G651" s="140"/>
      <c r="H651" s="140">
        <f t="shared" si="30"/>
        <v>1</v>
      </c>
      <c r="I651" s="140"/>
      <c r="J651" s="298" t="s">
        <v>4982</v>
      </c>
      <c r="K651" s="145" t="str">
        <f t="shared" si="32"/>
        <v>H5110</v>
      </c>
      <c r="L651" s="277" t="str">
        <f t="shared" si="31"/>
        <v>H51.1.0 - Transports aériens de passagers</v>
      </c>
      <c r="M651" s="145"/>
      <c r="N651" s="145" t="s">
        <v>192</v>
      </c>
      <c r="O651" s="145" t="s">
        <v>426</v>
      </c>
    </row>
    <row r="652" spans="1:15">
      <c r="A652" s="140" t="s">
        <v>4984</v>
      </c>
      <c r="B652" s="145" t="s">
        <v>4025</v>
      </c>
      <c r="C652" s="145"/>
      <c r="D652" s="145" t="s">
        <v>426</v>
      </c>
      <c r="E652" s="140"/>
      <c r="F652" s="140"/>
      <c r="G652" s="140"/>
      <c r="H652" s="140">
        <f t="shared" si="30"/>
        <v>1</v>
      </c>
      <c r="I652" s="140"/>
      <c r="J652" s="297" t="s">
        <v>4983</v>
      </c>
      <c r="K652" s="145" t="str">
        <f t="shared" si="32"/>
        <v>H512</v>
      </c>
      <c r="L652" s="277" t="str">
        <f t="shared" si="31"/>
        <v>H51.2 - Transports aériens de fret et transports spatiaux</v>
      </c>
      <c r="M652" s="145" t="s">
        <v>190</v>
      </c>
      <c r="N652" s="145" t="s">
        <v>192</v>
      </c>
      <c r="O652" s="145" t="s">
        <v>426</v>
      </c>
    </row>
    <row r="653" spans="1:15">
      <c r="A653" s="140" t="s">
        <v>4985</v>
      </c>
      <c r="B653" s="145" t="s">
        <v>4026</v>
      </c>
      <c r="C653" s="145"/>
      <c r="D653" s="145" t="s">
        <v>426</v>
      </c>
      <c r="E653" s="140"/>
      <c r="F653" s="140"/>
      <c r="G653" s="140"/>
      <c r="H653" s="140">
        <f t="shared" si="30"/>
        <v>1</v>
      </c>
      <c r="I653" s="140"/>
      <c r="J653" s="298" t="s">
        <v>4984</v>
      </c>
      <c r="K653" s="145" t="str">
        <f t="shared" si="32"/>
        <v>H5121</v>
      </c>
      <c r="L653" s="277" t="str">
        <f t="shared" si="31"/>
        <v>H51.2.1 - Transports aériens de fret</v>
      </c>
      <c r="M653" s="145"/>
      <c r="N653" s="145" t="s">
        <v>192</v>
      </c>
      <c r="O653" s="145" t="s">
        <v>426</v>
      </c>
    </row>
    <row r="654" spans="1:15">
      <c r="A654" s="140" t="s">
        <v>4986</v>
      </c>
      <c r="B654" s="145" t="s">
        <v>4027</v>
      </c>
      <c r="C654" s="145"/>
      <c r="D654" s="145" t="s">
        <v>426</v>
      </c>
      <c r="E654" s="140"/>
      <c r="F654" s="140"/>
      <c r="G654" s="140"/>
      <c r="H654" s="140">
        <f t="shared" si="30"/>
        <v>1</v>
      </c>
      <c r="I654" s="140"/>
      <c r="J654" s="298" t="s">
        <v>4985</v>
      </c>
      <c r="K654" s="145" t="str">
        <f t="shared" si="32"/>
        <v>H5122</v>
      </c>
      <c r="L654" s="277" t="str">
        <f t="shared" si="31"/>
        <v>H51.2.2 - Transports spatiaux</v>
      </c>
      <c r="M654" s="145"/>
      <c r="N654" s="145" t="s">
        <v>192</v>
      </c>
      <c r="O654" s="145" t="s">
        <v>426</v>
      </c>
    </row>
    <row r="655" spans="1:15">
      <c r="A655" s="140" t="s">
        <v>4987</v>
      </c>
      <c r="B655" s="145" t="s">
        <v>4028</v>
      </c>
      <c r="C655" s="145"/>
      <c r="D655" s="145" t="s">
        <v>426</v>
      </c>
      <c r="E655" s="140"/>
      <c r="F655" s="140"/>
      <c r="G655" s="140"/>
      <c r="H655" s="140">
        <f t="shared" si="30"/>
        <v>1</v>
      </c>
      <c r="I655" s="140"/>
      <c r="J655" s="296" t="s">
        <v>4986</v>
      </c>
      <c r="K655" s="145" t="str">
        <f t="shared" si="32"/>
        <v>H52</v>
      </c>
      <c r="L655" s="277" t="str">
        <f t="shared" si="31"/>
        <v>H52 - Entreposage et services auxiliaires des transports</v>
      </c>
      <c r="M655" s="145" t="s">
        <v>190</v>
      </c>
      <c r="N655" s="145" t="s">
        <v>192</v>
      </c>
      <c r="O655" s="145" t="s">
        <v>426</v>
      </c>
    </row>
    <row r="656" spans="1:15">
      <c r="A656" s="140" t="s">
        <v>4988</v>
      </c>
      <c r="B656" s="145" t="s">
        <v>4029</v>
      </c>
      <c r="C656" s="145"/>
      <c r="D656" s="145" t="s">
        <v>426</v>
      </c>
      <c r="E656" s="140"/>
      <c r="F656" s="140"/>
      <c r="G656" s="140"/>
      <c r="H656" s="140">
        <f t="shared" si="30"/>
        <v>1</v>
      </c>
      <c r="I656" s="140"/>
      <c r="J656" s="297" t="s">
        <v>4987</v>
      </c>
      <c r="K656" s="145" t="str">
        <f t="shared" si="32"/>
        <v>H521</v>
      </c>
      <c r="L656" s="277" t="str">
        <f t="shared" si="31"/>
        <v>H52.1 - Entreposage et stockage</v>
      </c>
      <c r="M656" s="145" t="s">
        <v>190</v>
      </c>
      <c r="N656" s="145" t="s">
        <v>192</v>
      </c>
      <c r="O656" s="145" t="s">
        <v>426</v>
      </c>
    </row>
    <row r="657" spans="1:15">
      <c r="A657" s="140" t="s">
        <v>4989</v>
      </c>
      <c r="B657" s="145" t="s">
        <v>4030</v>
      </c>
      <c r="C657" s="145"/>
      <c r="D657" s="145" t="s">
        <v>426</v>
      </c>
      <c r="E657" s="140"/>
      <c r="F657" s="140"/>
      <c r="G657" s="140"/>
      <c r="H657" s="140">
        <f t="shared" si="30"/>
        <v>1</v>
      </c>
      <c r="I657" s="140"/>
      <c r="J657" s="298" t="s">
        <v>4988</v>
      </c>
      <c r="K657" s="145" t="str">
        <f t="shared" si="32"/>
        <v>H5210</v>
      </c>
      <c r="L657" s="277" t="str">
        <f t="shared" si="31"/>
        <v>H52.1.0 - Entreposage et stockage</v>
      </c>
      <c r="M657" s="145"/>
      <c r="N657" s="145" t="s">
        <v>192</v>
      </c>
      <c r="O657" s="145" t="s">
        <v>426</v>
      </c>
    </row>
    <row r="658" spans="1:15">
      <c r="A658" s="140" t="s">
        <v>4990</v>
      </c>
      <c r="B658" s="145" t="s">
        <v>4031</v>
      </c>
      <c r="C658" s="145"/>
      <c r="D658" s="145" t="s">
        <v>426</v>
      </c>
      <c r="E658" s="140"/>
      <c r="F658" s="140"/>
      <c r="G658" s="140"/>
      <c r="H658" s="140">
        <f t="shared" si="30"/>
        <v>1</v>
      </c>
      <c r="I658" s="140"/>
      <c r="J658" s="297" t="s">
        <v>4989</v>
      </c>
      <c r="K658" s="145" t="str">
        <f t="shared" si="32"/>
        <v>H522</v>
      </c>
      <c r="L658" s="277" t="str">
        <f t="shared" si="31"/>
        <v>H52.2 - Services auxiliaires des transports</v>
      </c>
      <c r="M658" s="145" t="s">
        <v>190</v>
      </c>
      <c r="N658" s="145" t="s">
        <v>192</v>
      </c>
      <c r="O658" s="145" t="s">
        <v>426</v>
      </c>
    </row>
    <row r="659" spans="1:15">
      <c r="A659" s="140" t="s">
        <v>4991</v>
      </c>
      <c r="B659" s="145" t="s">
        <v>4032</v>
      </c>
      <c r="C659" s="145"/>
      <c r="D659" s="145" t="s">
        <v>426</v>
      </c>
      <c r="E659" s="140"/>
      <c r="F659" s="140"/>
      <c r="G659" s="140"/>
      <c r="H659" s="140">
        <f t="shared" si="30"/>
        <v>1</v>
      </c>
      <c r="I659" s="140"/>
      <c r="J659" s="298" t="s">
        <v>4990</v>
      </c>
      <c r="K659" s="145" t="str">
        <f t="shared" si="32"/>
        <v>H5221</v>
      </c>
      <c r="L659" s="277" t="str">
        <f t="shared" si="31"/>
        <v>H52.2.1 - Services annexes des transports terrestres</v>
      </c>
      <c r="M659" s="145"/>
      <c r="N659" s="145" t="s">
        <v>192</v>
      </c>
      <c r="O659" s="145" t="s">
        <v>426</v>
      </c>
    </row>
    <row r="660" spans="1:15">
      <c r="A660" s="140" t="s">
        <v>4992</v>
      </c>
      <c r="B660" s="145" t="s">
        <v>4033</v>
      </c>
      <c r="C660" s="145"/>
      <c r="D660" s="145" t="s">
        <v>426</v>
      </c>
      <c r="E660" s="140"/>
      <c r="F660" s="140"/>
      <c r="G660" s="140"/>
      <c r="H660" s="140">
        <f t="shared" si="30"/>
        <v>1</v>
      </c>
      <c r="I660" s="140"/>
      <c r="J660" s="298" t="s">
        <v>4991</v>
      </c>
      <c r="K660" s="145" t="str">
        <f t="shared" si="32"/>
        <v>H5222</v>
      </c>
      <c r="L660" s="277" t="str">
        <f t="shared" si="31"/>
        <v>H52.2.2 - Services annexes des transports par eau</v>
      </c>
      <c r="M660" s="145"/>
      <c r="N660" s="145" t="s">
        <v>192</v>
      </c>
      <c r="O660" s="145" t="s">
        <v>426</v>
      </c>
    </row>
    <row r="661" spans="1:15">
      <c r="A661" s="140" t="s">
        <v>4993</v>
      </c>
      <c r="B661" s="145" t="s">
        <v>4034</v>
      </c>
      <c r="C661" s="145"/>
      <c r="D661" s="145" t="s">
        <v>426</v>
      </c>
      <c r="E661" s="140"/>
      <c r="F661" s="140"/>
      <c r="G661" s="140"/>
      <c r="H661" s="140">
        <f t="shared" si="30"/>
        <v>1</v>
      </c>
      <c r="I661" s="140"/>
      <c r="J661" s="298" t="s">
        <v>4992</v>
      </c>
      <c r="K661" s="145" t="str">
        <f t="shared" si="32"/>
        <v>H5223</v>
      </c>
      <c r="L661" s="277" t="str">
        <f t="shared" si="31"/>
        <v>H52.2.3 - Services annexes des transports aériens</v>
      </c>
      <c r="M661" s="145"/>
      <c r="N661" s="145" t="s">
        <v>192</v>
      </c>
      <c r="O661" s="145" t="s">
        <v>426</v>
      </c>
    </row>
    <row r="662" spans="1:15">
      <c r="A662" s="140" t="s">
        <v>4994</v>
      </c>
      <c r="B662" s="145" t="s">
        <v>4035</v>
      </c>
      <c r="C662" s="145"/>
      <c r="D662" s="145" t="s">
        <v>426</v>
      </c>
      <c r="E662" s="140"/>
      <c r="F662" s="140"/>
      <c r="G662" s="140"/>
      <c r="H662" s="140">
        <f t="shared" si="30"/>
        <v>1</v>
      </c>
      <c r="I662" s="140"/>
      <c r="J662" s="298" t="s">
        <v>4993</v>
      </c>
      <c r="K662" s="145" t="str">
        <f t="shared" si="32"/>
        <v>H5224</v>
      </c>
      <c r="L662" s="277" t="str">
        <f t="shared" si="31"/>
        <v>H52.2.4 - Manutention</v>
      </c>
      <c r="M662" s="145"/>
      <c r="N662" s="145" t="s">
        <v>192</v>
      </c>
      <c r="O662" s="145" t="s">
        <v>426</v>
      </c>
    </row>
    <row r="663" spans="1:15">
      <c r="A663" s="140" t="s">
        <v>4995</v>
      </c>
      <c r="B663" s="145" t="s">
        <v>4036</v>
      </c>
      <c r="C663" s="145"/>
      <c r="D663" s="145" t="s">
        <v>426</v>
      </c>
      <c r="E663" s="140"/>
      <c r="F663" s="140"/>
      <c r="G663" s="140"/>
      <c r="H663" s="140">
        <f t="shared" si="30"/>
        <v>1</v>
      </c>
      <c r="I663" s="140"/>
      <c r="J663" s="298" t="s">
        <v>4994</v>
      </c>
      <c r="K663" s="145" t="str">
        <f t="shared" si="32"/>
        <v>H5229</v>
      </c>
      <c r="L663" s="277" t="str">
        <f t="shared" si="31"/>
        <v>H52.2.9 - Autres services auxiliaires des transports</v>
      </c>
      <c r="M663" s="145"/>
      <c r="N663" s="145" t="s">
        <v>192</v>
      </c>
      <c r="O663" s="145" t="s">
        <v>426</v>
      </c>
    </row>
    <row r="664" spans="1:15">
      <c r="A664" s="140" t="s">
        <v>4996</v>
      </c>
      <c r="B664" s="145" t="s">
        <v>4037</v>
      </c>
      <c r="C664" s="145"/>
      <c r="D664" s="145" t="s">
        <v>426</v>
      </c>
      <c r="E664" s="140"/>
      <c r="F664" s="140"/>
      <c r="G664" s="140"/>
      <c r="H664" s="140">
        <f t="shared" si="30"/>
        <v>1</v>
      </c>
      <c r="I664" s="140"/>
      <c r="J664" s="296" t="s">
        <v>4995</v>
      </c>
      <c r="K664" s="145" t="str">
        <f t="shared" si="32"/>
        <v>H53</v>
      </c>
      <c r="L664" s="277" t="str">
        <f t="shared" si="31"/>
        <v>H53 - Activités de poste et de courrier</v>
      </c>
      <c r="M664" s="145" t="s">
        <v>190</v>
      </c>
      <c r="N664" s="145" t="s">
        <v>192</v>
      </c>
      <c r="O664" s="145" t="s">
        <v>426</v>
      </c>
    </row>
    <row r="665" spans="1:15">
      <c r="A665" s="140" t="s">
        <v>4997</v>
      </c>
      <c r="B665" s="145" t="s">
        <v>4038</v>
      </c>
      <c r="C665" s="145"/>
      <c r="D665" s="145" t="s">
        <v>426</v>
      </c>
      <c r="E665" s="140"/>
      <c r="F665" s="140"/>
      <c r="G665" s="140"/>
      <c r="H665" s="140">
        <f t="shared" si="30"/>
        <v>1</v>
      </c>
      <c r="I665" s="140"/>
      <c r="J665" s="297" t="s">
        <v>4996</v>
      </c>
      <c r="K665" s="145" t="str">
        <f t="shared" si="32"/>
        <v>H531</v>
      </c>
      <c r="L665" s="277" t="str">
        <f t="shared" si="31"/>
        <v>H53.1 - Activités poste dans le cadre d'une obligation service universel</v>
      </c>
      <c r="M665" s="145" t="s">
        <v>190</v>
      </c>
      <c r="N665" s="145" t="s">
        <v>192</v>
      </c>
      <c r="O665" s="145" t="s">
        <v>426</v>
      </c>
    </row>
    <row r="666" spans="1:15">
      <c r="A666" s="140" t="s">
        <v>4998</v>
      </c>
      <c r="B666" s="145" t="s">
        <v>4039</v>
      </c>
      <c r="C666" s="145"/>
      <c r="D666" s="145" t="s">
        <v>426</v>
      </c>
      <c r="E666" s="140"/>
      <c r="F666" s="140"/>
      <c r="G666" s="140"/>
      <c r="H666" s="140">
        <f t="shared" si="30"/>
        <v>1</v>
      </c>
      <c r="I666" s="140"/>
      <c r="J666" s="298" t="s">
        <v>4997</v>
      </c>
      <c r="K666" s="145" t="str">
        <f t="shared" si="32"/>
        <v>H5310</v>
      </c>
      <c r="L666" s="277" t="str">
        <f t="shared" si="31"/>
        <v>H53.1.0 - Activités poste dans le cadre d'une obligation service universel</v>
      </c>
      <c r="M666" s="145"/>
      <c r="N666" s="145" t="s">
        <v>192</v>
      </c>
      <c r="O666" s="145" t="s">
        <v>426</v>
      </c>
    </row>
    <row r="667" spans="1:15">
      <c r="A667" s="140" t="s">
        <v>4999</v>
      </c>
      <c r="B667" s="145" t="s">
        <v>4040</v>
      </c>
      <c r="C667" s="145"/>
      <c r="D667" s="145" t="s">
        <v>426</v>
      </c>
      <c r="E667" s="140"/>
      <c r="F667" s="140"/>
      <c r="G667" s="140"/>
      <c r="H667" s="140">
        <f t="shared" si="30"/>
        <v>1</v>
      </c>
      <c r="I667" s="140"/>
      <c r="J667" s="297" t="s">
        <v>4998</v>
      </c>
      <c r="K667" s="145" t="str">
        <f t="shared" si="32"/>
        <v>H532</v>
      </c>
      <c r="L667" s="277" t="str">
        <f t="shared" si="31"/>
        <v>H53.2 - Autres activités de poste et de courrier</v>
      </c>
      <c r="M667" s="145" t="s">
        <v>190</v>
      </c>
      <c r="N667" s="145" t="s">
        <v>192</v>
      </c>
      <c r="O667" s="145" t="s">
        <v>426</v>
      </c>
    </row>
    <row r="668" spans="1:15">
      <c r="A668" s="140" t="s">
        <v>5000</v>
      </c>
      <c r="B668" s="145" t="s">
        <v>4041</v>
      </c>
      <c r="C668" s="145"/>
      <c r="D668" s="145" t="s">
        <v>426</v>
      </c>
      <c r="E668" s="140"/>
      <c r="F668" s="140"/>
      <c r="G668" s="140"/>
      <c r="H668" s="140">
        <f t="shared" si="30"/>
        <v>1</v>
      </c>
      <c r="I668" s="140"/>
      <c r="J668" s="298" t="s">
        <v>4999</v>
      </c>
      <c r="K668" s="145" t="str">
        <f t="shared" si="32"/>
        <v>H5320</v>
      </c>
      <c r="L668" s="277" t="str">
        <f t="shared" si="31"/>
        <v>H53.2.0 - Autres activités de poste et de courrier</v>
      </c>
      <c r="M668" s="145"/>
      <c r="N668" s="145" t="s">
        <v>192</v>
      </c>
      <c r="O668" s="145" t="s">
        <v>426</v>
      </c>
    </row>
    <row r="669" spans="1:15">
      <c r="A669" s="140" t="s">
        <v>5001</v>
      </c>
      <c r="B669" s="145" t="s">
        <v>4042</v>
      </c>
      <c r="C669" s="145"/>
      <c r="D669" s="145" t="s">
        <v>426</v>
      </c>
      <c r="E669" s="140"/>
      <c r="F669" s="140"/>
      <c r="G669" s="140"/>
      <c r="H669" s="140">
        <f t="shared" si="30"/>
        <v>1</v>
      </c>
      <c r="I669" s="140"/>
      <c r="J669" s="279" t="s">
        <v>5000</v>
      </c>
      <c r="K669" s="145" t="str">
        <f t="shared" si="32"/>
        <v>I</v>
      </c>
      <c r="L669" s="277" t="str">
        <f t="shared" si="31"/>
        <v>I - HÉBERGEMENT ET RESTAURATION</v>
      </c>
      <c r="M669" s="145" t="s">
        <v>190</v>
      </c>
      <c r="N669" s="145" t="s">
        <v>192</v>
      </c>
      <c r="O669" s="145" t="s">
        <v>426</v>
      </c>
    </row>
    <row r="670" spans="1:15">
      <c r="A670" s="140" t="s">
        <v>5002</v>
      </c>
      <c r="B670" s="145" t="s">
        <v>4043</v>
      </c>
      <c r="C670" s="145"/>
      <c r="D670" s="145" t="s">
        <v>426</v>
      </c>
      <c r="E670" s="140"/>
      <c r="F670" s="140"/>
      <c r="G670" s="140"/>
      <c r="H670" s="140">
        <f t="shared" si="30"/>
        <v>1</v>
      </c>
      <c r="I670" s="140"/>
      <c r="J670" s="296" t="s">
        <v>5001</v>
      </c>
      <c r="K670" s="145" t="str">
        <f t="shared" si="32"/>
        <v>I55</v>
      </c>
      <c r="L670" s="277" t="str">
        <f t="shared" si="31"/>
        <v>I55 - Hébergement</v>
      </c>
      <c r="M670" s="145" t="s">
        <v>190</v>
      </c>
      <c r="N670" s="145" t="s">
        <v>192</v>
      </c>
      <c r="O670" s="145" t="s">
        <v>426</v>
      </c>
    </row>
    <row r="671" spans="1:15">
      <c r="A671" s="140" t="s">
        <v>5003</v>
      </c>
      <c r="B671" s="145" t="s">
        <v>4044</v>
      </c>
      <c r="C671" s="145"/>
      <c r="D671" s="145" t="s">
        <v>426</v>
      </c>
      <c r="E671" s="140"/>
      <c r="F671" s="140"/>
      <c r="G671" s="140"/>
      <c r="H671" s="140">
        <f t="shared" si="30"/>
        <v>1</v>
      </c>
      <c r="I671" s="140"/>
      <c r="J671" s="297" t="s">
        <v>5002</v>
      </c>
      <c r="K671" s="145" t="str">
        <f t="shared" si="32"/>
        <v>I551</v>
      </c>
      <c r="L671" s="277" t="str">
        <f t="shared" si="31"/>
        <v>I55.1 - Hôtels et hébergement similaire</v>
      </c>
      <c r="M671" s="145" t="s">
        <v>190</v>
      </c>
      <c r="N671" s="145" t="s">
        <v>192</v>
      </c>
      <c r="O671" s="145" t="s">
        <v>426</v>
      </c>
    </row>
    <row r="672" spans="1:15">
      <c r="A672" s="140" t="s">
        <v>5004</v>
      </c>
      <c r="B672" s="145" t="s">
        <v>4045</v>
      </c>
      <c r="C672" s="145"/>
      <c r="D672" s="145" t="s">
        <v>426</v>
      </c>
      <c r="E672" s="140"/>
      <c r="F672" s="140"/>
      <c r="G672" s="140"/>
      <c r="H672" s="140">
        <f t="shared" si="30"/>
        <v>1</v>
      </c>
      <c r="I672" s="140"/>
      <c r="J672" s="298" t="s">
        <v>5003</v>
      </c>
      <c r="K672" s="145" t="str">
        <f t="shared" si="32"/>
        <v>I5510</v>
      </c>
      <c r="L672" s="277" t="str">
        <f t="shared" si="31"/>
        <v>I55.1.0 - Hôtels et hébergement similaire</v>
      </c>
      <c r="M672" s="145"/>
      <c r="N672" s="145" t="s">
        <v>192</v>
      </c>
      <c r="O672" s="145" t="s">
        <v>426</v>
      </c>
    </row>
    <row r="673" spans="1:15">
      <c r="A673" s="140" t="s">
        <v>5005</v>
      </c>
      <c r="B673" s="145" t="s">
        <v>4046</v>
      </c>
      <c r="C673" s="145"/>
      <c r="D673" s="145" t="s">
        <v>426</v>
      </c>
      <c r="E673" s="140"/>
      <c r="F673" s="140"/>
      <c r="G673" s="140"/>
      <c r="H673" s="140">
        <f t="shared" si="30"/>
        <v>1</v>
      </c>
      <c r="I673" s="140"/>
      <c r="J673" s="297" t="s">
        <v>5004</v>
      </c>
      <c r="K673" s="145" t="str">
        <f t="shared" si="32"/>
        <v>I552</v>
      </c>
      <c r="L673" s="277" t="str">
        <f t="shared" si="31"/>
        <v>I55.2 - Hébergement touristique et autre hébergement collectif</v>
      </c>
      <c r="M673" s="145" t="s">
        <v>190</v>
      </c>
      <c r="N673" s="145" t="s">
        <v>192</v>
      </c>
      <c r="O673" s="145" t="s">
        <v>426</v>
      </c>
    </row>
    <row r="674" spans="1:15">
      <c r="A674" s="140" t="s">
        <v>5006</v>
      </c>
      <c r="B674" s="145" t="s">
        <v>4047</v>
      </c>
      <c r="C674" s="145"/>
      <c r="D674" s="145" t="s">
        <v>426</v>
      </c>
      <c r="E674" s="140"/>
      <c r="F674" s="140"/>
      <c r="G674" s="140"/>
      <c r="H674" s="140">
        <f t="shared" si="30"/>
        <v>1</v>
      </c>
      <c r="I674" s="140"/>
      <c r="J674" s="298" t="s">
        <v>5005</v>
      </c>
      <c r="K674" s="145" t="str">
        <f t="shared" si="32"/>
        <v>I5520</v>
      </c>
      <c r="L674" s="277" t="str">
        <f t="shared" si="31"/>
        <v>I55.2.0 - Hébergement touristique et autre hébergement collectif</v>
      </c>
      <c r="M674" s="145"/>
      <c r="N674" s="145" t="s">
        <v>192</v>
      </c>
      <c r="O674" s="145" t="s">
        <v>426</v>
      </c>
    </row>
    <row r="675" spans="1:15">
      <c r="A675" s="140" t="s">
        <v>5007</v>
      </c>
      <c r="B675" s="145" t="s">
        <v>4048</v>
      </c>
      <c r="C675" s="145"/>
      <c r="D675" s="145" t="s">
        <v>426</v>
      </c>
      <c r="E675" s="140"/>
      <c r="F675" s="140"/>
      <c r="G675" s="140"/>
      <c r="H675" s="140">
        <f t="shared" si="30"/>
        <v>1</v>
      </c>
      <c r="I675" s="140"/>
      <c r="J675" s="297" t="s">
        <v>5006</v>
      </c>
      <c r="K675" s="145" t="str">
        <f t="shared" si="32"/>
        <v>I553</v>
      </c>
      <c r="L675" s="277" t="str">
        <f t="shared" si="31"/>
        <v>I55.3 - Terrains camping parcs pour caravanes ou véhicules loisirs</v>
      </c>
      <c r="M675" s="145" t="s">
        <v>190</v>
      </c>
      <c r="N675" s="145" t="s">
        <v>192</v>
      </c>
      <c r="O675" s="145" t="s">
        <v>426</v>
      </c>
    </row>
    <row r="676" spans="1:15">
      <c r="A676" s="140" t="s">
        <v>5008</v>
      </c>
      <c r="B676" s="145" t="s">
        <v>4049</v>
      </c>
      <c r="C676" s="145"/>
      <c r="D676" s="145" t="s">
        <v>426</v>
      </c>
      <c r="E676" s="140"/>
      <c r="F676" s="140"/>
      <c r="G676" s="140"/>
      <c r="H676" s="140">
        <f t="shared" si="30"/>
        <v>1</v>
      </c>
      <c r="I676" s="140"/>
      <c r="J676" s="298" t="s">
        <v>5007</v>
      </c>
      <c r="K676" s="145" t="str">
        <f t="shared" si="32"/>
        <v>I5530</v>
      </c>
      <c r="L676" s="277" t="str">
        <f t="shared" si="31"/>
        <v>I55.3.0 - Terrains camping parcs pour caravanes ou véhicules loisirs</v>
      </c>
      <c r="M676" s="145"/>
      <c r="N676" s="145" t="s">
        <v>192</v>
      </c>
      <c r="O676" s="145" t="s">
        <v>426</v>
      </c>
    </row>
    <row r="677" spans="1:15">
      <c r="A677" s="140" t="s">
        <v>5009</v>
      </c>
      <c r="B677" s="145" t="s">
        <v>4050</v>
      </c>
      <c r="C677" s="145"/>
      <c r="D677" s="145" t="s">
        <v>426</v>
      </c>
      <c r="E677" s="140"/>
      <c r="F677" s="140"/>
      <c r="G677" s="140"/>
      <c r="H677" s="140">
        <f t="shared" si="30"/>
        <v>1</v>
      </c>
      <c r="I677" s="140"/>
      <c r="J677" s="297" t="s">
        <v>5008</v>
      </c>
      <c r="K677" s="145" t="str">
        <f t="shared" si="32"/>
        <v>I559</v>
      </c>
      <c r="L677" s="277" t="str">
        <f t="shared" si="31"/>
        <v>I55.9 - Hébergements divers</v>
      </c>
      <c r="M677" s="145" t="s">
        <v>190</v>
      </c>
      <c r="N677" s="145" t="s">
        <v>192</v>
      </c>
      <c r="O677" s="145" t="s">
        <v>426</v>
      </c>
    </row>
    <row r="678" spans="1:15">
      <c r="A678" s="140" t="s">
        <v>5010</v>
      </c>
      <c r="B678" s="145" t="s">
        <v>4051</v>
      </c>
      <c r="C678" s="145"/>
      <c r="D678" s="145" t="s">
        <v>426</v>
      </c>
      <c r="E678" s="140"/>
      <c r="F678" s="140"/>
      <c r="G678" s="140"/>
      <c r="H678" s="140">
        <f t="shared" si="30"/>
        <v>1</v>
      </c>
      <c r="I678" s="140"/>
      <c r="J678" s="298" t="s">
        <v>5009</v>
      </c>
      <c r="K678" s="145" t="str">
        <f t="shared" si="32"/>
        <v>I5590</v>
      </c>
      <c r="L678" s="277" t="str">
        <f t="shared" si="31"/>
        <v>I55.9.0 - Hébergements divers</v>
      </c>
      <c r="M678" s="145"/>
      <c r="N678" s="145" t="s">
        <v>192</v>
      </c>
      <c r="O678" s="145" t="s">
        <v>426</v>
      </c>
    </row>
    <row r="679" spans="1:15">
      <c r="A679" s="140" t="s">
        <v>5011</v>
      </c>
      <c r="B679" s="145" t="s">
        <v>4052</v>
      </c>
      <c r="C679" s="145"/>
      <c r="D679" s="145" t="s">
        <v>426</v>
      </c>
      <c r="E679" s="140"/>
      <c r="F679" s="140"/>
      <c r="G679" s="140"/>
      <c r="H679" s="140">
        <f t="shared" si="30"/>
        <v>1</v>
      </c>
      <c r="I679" s="140"/>
      <c r="J679" s="296" t="s">
        <v>5010</v>
      </c>
      <c r="K679" s="145" t="str">
        <f t="shared" si="32"/>
        <v>I56</v>
      </c>
      <c r="L679" s="277" t="str">
        <f t="shared" si="31"/>
        <v>I56 - Restauration</v>
      </c>
      <c r="M679" s="145" t="s">
        <v>190</v>
      </c>
      <c r="N679" s="145" t="s">
        <v>192</v>
      </c>
      <c r="O679" s="145" t="s">
        <v>426</v>
      </c>
    </row>
    <row r="680" spans="1:15">
      <c r="A680" s="140" t="s">
        <v>5012</v>
      </c>
      <c r="B680" s="145" t="s">
        <v>4053</v>
      </c>
      <c r="C680" s="145"/>
      <c r="D680" s="145" t="s">
        <v>426</v>
      </c>
      <c r="E680" s="140"/>
      <c r="F680" s="140"/>
      <c r="G680" s="140"/>
      <c r="H680" s="140">
        <f t="shared" si="30"/>
        <v>1</v>
      </c>
      <c r="I680" s="140"/>
      <c r="J680" s="297" t="s">
        <v>5011</v>
      </c>
      <c r="K680" s="145" t="str">
        <f t="shared" si="32"/>
        <v>I561</v>
      </c>
      <c r="L680" s="277" t="str">
        <f t="shared" si="31"/>
        <v>I56.1 - Restaurants et services de restauration mobile</v>
      </c>
      <c r="M680" s="145" t="s">
        <v>190</v>
      </c>
      <c r="N680" s="145" t="s">
        <v>192</v>
      </c>
      <c r="O680" s="145" t="s">
        <v>426</v>
      </c>
    </row>
    <row r="681" spans="1:15">
      <c r="A681" s="140" t="s">
        <v>5013</v>
      </c>
      <c r="B681" s="145" t="s">
        <v>4054</v>
      </c>
      <c r="C681" s="145"/>
      <c r="D681" s="145" t="s">
        <v>426</v>
      </c>
      <c r="E681" s="140"/>
      <c r="F681" s="140"/>
      <c r="G681" s="140"/>
      <c r="H681" s="140">
        <f t="shared" si="30"/>
        <v>1</v>
      </c>
      <c r="I681" s="140"/>
      <c r="J681" s="298" t="s">
        <v>5012</v>
      </c>
      <c r="K681" s="145" t="str">
        <f t="shared" si="32"/>
        <v>I5610</v>
      </c>
      <c r="L681" s="277" t="str">
        <f t="shared" si="31"/>
        <v>I56.1.0 - Restaurants et services de restauration mobile</v>
      </c>
      <c r="M681" s="145"/>
      <c r="N681" s="145" t="s">
        <v>192</v>
      </c>
      <c r="O681" s="145" t="s">
        <v>426</v>
      </c>
    </row>
    <row r="682" spans="1:15">
      <c r="A682" s="140" t="s">
        <v>5014</v>
      </c>
      <c r="B682" s="145" t="s">
        <v>4055</v>
      </c>
      <c r="C682" s="145"/>
      <c r="D682" s="145" t="s">
        <v>426</v>
      </c>
      <c r="E682" s="140"/>
      <c r="F682" s="140"/>
      <c r="G682" s="140"/>
      <c r="H682" s="140">
        <f t="shared" si="30"/>
        <v>1</v>
      </c>
      <c r="I682" s="140"/>
      <c r="J682" s="297" t="s">
        <v>5013</v>
      </c>
      <c r="K682" s="145" t="str">
        <f t="shared" si="32"/>
        <v>I562</v>
      </c>
      <c r="L682" s="277" t="str">
        <f t="shared" si="31"/>
        <v>I56.2 - Traiteurs et autres services de restauration</v>
      </c>
      <c r="M682" s="145" t="s">
        <v>190</v>
      </c>
      <c r="N682" s="145" t="s">
        <v>192</v>
      </c>
      <c r="O682" s="145" t="s">
        <v>426</v>
      </c>
    </row>
    <row r="683" spans="1:15">
      <c r="A683" s="140" t="s">
        <v>5015</v>
      </c>
      <c r="B683" s="145" t="s">
        <v>4056</v>
      </c>
      <c r="C683" s="145"/>
      <c r="D683" s="145" t="s">
        <v>426</v>
      </c>
      <c r="E683" s="140"/>
      <c r="F683" s="140"/>
      <c r="G683" s="140"/>
      <c r="H683" s="140">
        <f t="shared" si="30"/>
        <v>1</v>
      </c>
      <c r="I683" s="140"/>
      <c r="J683" s="298" t="s">
        <v>5014</v>
      </c>
      <c r="K683" s="145" t="str">
        <f t="shared" si="32"/>
        <v>I5621</v>
      </c>
      <c r="L683" s="277" t="str">
        <f t="shared" si="31"/>
        <v>I56.2.1 - Services des traiteurs</v>
      </c>
      <c r="M683" s="145"/>
      <c r="N683" s="145" t="s">
        <v>192</v>
      </c>
      <c r="O683" s="145" t="s">
        <v>426</v>
      </c>
    </row>
    <row r="684" spans="1:15">
      <c r="A684" s="140" t="s">
        <v>5016</v>
      </c>
      <c r="B684" s="145" t="s">
        <v>4057</v>
      </c>
      <c r="C684" s="145"/>
      <c r="D684" s="145" t="s">
        <v>426</v>
      </c>
      <c r="E684" s="140"/>
      <c r="F684" s="140"/>
      <c r="G684" s="140"/>
      <c r="H684" s="140">
        <f t="shared" si="30"/>
        <v>1</v>
      </c>
      <c r="I684" s="140"/>
      <c r="J684" s="298" t="s">
        <v>5015</v>
      </c>
      <c r="K684" s="145" t="str">
        <f t="shared" si="32"/>
        <v>I5629</v>
      </c>
      <c r="L684" s="277" t="str">
        <f t="shared" si="31"/>
        <v>I56.2.9 - Autres services de restauration nca</v>
      </c>
      <c r="M684" s="145"/>
      <c r="N684" s="145" t="s">
        <v>192</v>
      </c>
      <c r="O684" s="145" t="s">
        <v>426</v>
      </c>
    </row>
    <row r="685" spans="1:15">
      <c r="A685" s="140" t="s">
        <v>5017</v>
      </c>
      <c r="B685" s="145" t="s">
        <v>4058</v>
      </c>
      <c r="C685" s="145"/>
      <c r="D685" s="145" t="s">
        <v>426</v>
      </c>
      <c r="E685" s="140"/>
      <c r="F685" s="140"/>
      <c r="G685" s="140"/>
      <c r="H685" s="140">
        <f t="shared" si="30"/>
        <v>1</v>
      </c>
      <c r="I685" s="140"/>
      <c r="J685" s="297" t="s">
        <v>5016</v>
      </c>
      <c r="K685" s="145" t="str">
        <f t="shared" si="32"/>
        <v>I563</v>
      </c>
      <c r="L685" s="277" t="str">
        <f t="shared" si="31"/>
        <v>I56.3 - Services des débits de boissons</v>
      </c>
      <c r="M685" s="145" t="s">
        <v>190</v>
      </c>
      <c r="N685" s="145" t="s">
        <v>192</v>
      </c>
      <c r="O685" s="145" t="s">
        <v>426</v>
      </c>
    </row>
    <row r="686" spans="1:15">
      <c r="A686" s="140" t="s">
        <v>5018</v>
      </c>
      <c r="B686" s="145" t="s">
        <v>4059</v>
      </c>
      <c r="C686" s="145"/>
      <c r="D686" s="145" t="s">
        <v>426</v>
      </c>
      <c r="E686" s="140"/>
      <c r="F686" s="140"/>
      <c r="G686" s="140"/>
      <c r="H686" s="140">
        <f t="shared" si="30"/>
        <v>1</v>
      </c>
      <c r="I686" s="140"/>
      <c r="J686" s="298" t="s">
        <v>5017</v>
      </c>
      <c r="K686" s="145" t="str">
        <f t="shared" si="32"/>
        <v>I5630</v>
      </c>
      <c r="L686" s="277" t="str">
        <f t="shared" si="31"/>
        <v>I56.3.0 - Services des débits de boissons</v>
      </c>
      <c r="M686" s="145"/>
      <c r="N686" s="145" t="s">
        <v>192</v>
      </c>
      <c r="O686" s="145" t="s">
        <v>426</v>
      </c>
    </row>
    <row r="687" spans="1:15">
      <c r="A687" s="140" t="s">
        <v>5019</v>
      </c>
      <c r="B687" s="145" t="s">
        <v>4060</v>
      </c>
      <c r="C687" s="145"/>
      <c r="D687" s="145" t="s">
        <v>426</v>
      </c>
      <c r="E687" s="140"/>
      <c r="F687" s="140"/>
      <c r="G687" s="140"/>
      <c r="H687" s="140">
        <f t="shared" si="30"/>
        <v>1</v>
      </c>
      <c r="I687" s="140"/>
      <c r="J687" s="279" t="s">
        <v>5018</v>
      </c>
      <c r="K687" s="145" t="str">
        <f t="shared" si="32"/>
        <v>J</v>
      </c>
      <c r="L687" s="277" t="str">
        <f t="shared" si="31"/>
        <v>J - INFORMATION ET COMMUNICATION</v>
      </c>
      <c r="M687" s="145" t="s">
        <v>190</v>
      </c>
      <c r="N687" s="145" t="s">
        <v>192</v>
      </c>
      <c r="O687" s="145" t="s">
        <v>426</v>
      </c>
    </row>
    <row r="688" spans="1:15">
      <c r="A688" s="140" t="s">
        <v>5020</v>
      </c>
      <c r="B688" s="145" t="s">
        <v>4061</v>
      </c>
      <c r="C688" s="145"/>
      <c r="D688" s="145" t="s">
        <v>426</v>
      </c>
      <c r="E688" s="140"/>
      <c r="F688" s="140"/>
      <c r="G688" s="140"/>
      <c r="H688" s="140">
        <f t="shared" si="30"/>
        <v>1</v>
      </c>
      <c r="I688" s="140"/>
      <c r="J688" s="296" t="s">
        <v>5019</v>
      </c>
      <c r="K688" s="145" t="str">
        <f t="shared" si="32"/>
        <v>J58</v>
      </c>
      <c r="L688" s="277" t="str">
        <f t="shared" si="31"/>
        <v>J58 - Édition</v>
      </c>
      <c r="M688" s="145" t="s">
        <v>190</v>
      </c>
      <c r="N688" s="145" t="s">
        <v>192</v>
      </c>
      <c r="O688" s="145" t="s">
        <v>426</v>
      </c>
    </row>
    <row r="689" spans="1:15">
      <c r="A689" s="140" t="s">
        <v>5021</v>
      </c>
      <c r="B689" s="145" t="s">
        <v>4062</v>
      </c>
      <c r="C689" s="145"/>
      <c r="D689" s="145" t="s">
        <v>426</v>
      </c>
      <c r="E689" s="140"/>
      <c r="F689" s="140"/>
      <c r="G689" s="140"/>
      <c r="H689" s="140">
        <f t="shared" si="30"/>
        <v>1</v>
      </c>
      <c r="I689" s="140"/>
      <c r="J689" s="297" t="s">
        <v>5020</v>
      </c>
      <c r="K689" s="145" t="str">
        <f t="shared" si="32"/>
        <v>J581</v>
      </c>
      <c r="L689" s="277" t="str">
        <f t="shared" si="31"/>
        <v>J58.1 - Édition de livres et périodiques et autres activités d'édition</v>
      </c>
      <c r="M689" s="145"/>
      <c r="N689" s="145" t="s">
        <v>192</v>
      </c>
      <c r="O689" s="145" t="s">
        <v>426</v>
      </c>
    </row>
    <row r="690" spans="1:15">
      <c r="A690" s="140" t="s">
        <v>5022</v>
      </c>
      <c r="B690" s="145" t="s">
        <v>4063</v>
      </c>
      <c r="C690" s="145"/>
      <c r="D690" s="145" t="s">
        <v>426</v>
      </c>
      <c r="E690" s="140"/>
      <c r="F690" s="140"/>
      <c r="G690" s="140"/>
      <c r="H690" s="140">
        <f t="shared" si="30"/>
        <v>1</v>
      </c>
      <c r="I690" s="140"/>
      <c r="J690" s="297" t="s">
        <v>5021</v>
      </c>
      <c r="K690" s="145" t="str">
        <f t="shared" si="32"/>
        <v>J5811</v>
      </c>
      <c r="L690" s="277" t="str">
        <f t="shared" si="31"/>
        <v>J58.1.1 - Édition de livres</v>
      </c>
      <c r="M690" s="145"/>
      <c r="N690" s="145" t="s">
        <v>192</v>
      </c>
      <c r="O690" s="145" t="s">
        <v>426</v>
      </c>
    </row>
    <row r="691" spans="1:15">
      <c r="A691" s="140" t="s">
        <v>5023</v>
      </c>
      <c r="B691" s="145" t="s">
        <v>4064</v>
      </c>
      <c r="C691" s="145"/>
      <c r="D691" s="145" t="s">
        <v>426</v>
      </c>
      <c r="E691" s="140"/>
      <c r="F691" s="140"/>
      <c r="G691" s="140"/>
      <c r="H691" s="140">
        <f t="shared" si="30"/>
        <v>1</v>
      </c>
      <c r="I691" s="140"/>
      <c r="J691" s="297" t="s">
        <v>5022</v>
      </c>
      <c r="K691" s="145" t="str">
        <f t="shared" si="32"/>
        <v>J5812</v>
      </c>
      <c r="L691" s="277" t="str">
        <f t="shared" si="31"/>
        <v>J58.1.2 - Édition de répertoires et de fichiers d'adresses</v>
      </c>
      <c r="M691" s="145"/>
      <c r="N691" s="145" t="s">
        <v>192</v>
      </c>
      <c r="O691" s="145" t="s">
        <v>426</v>
      </c>
    </row>
    <row r="692" spans="1:15">
      <c r="A692" s="140" t="s">
        <v>5024</v>
      </c>
      <c r="B692" s="145" t="s">
        <v>4065</v>
      </c>
      <c r="C692" s="145"/>
      <c r="D692" s="145" t="s">
        <v>426</v>
      </c>
      <c r="E692" s="140"/>
      <c r="F692" s="140"/>
      <c r="G692" s="140"/>
      <c r="H692" s="140">
        <f t="shared" si="30"/>
        <v>1</v>
      </c>
      <c r="I692" s="140"/>
      <c r="J692" s="297" t="s">
        <v>5023</v>
      </c>
      <c r="K692" s="145" t="str">
        <f t="shared" si="32"/>
        <v>J5813</v>
      </c>
      <c r="L692" s="277" t="str">
        <f t="shared" si="31"/>
        <v>J58.1.3 - Édition de journaux</v>
      </c>
      <c r="M692" s="145"/>
      <c r="N692" s="145" t="s">
        <v>192</v>
      </c>
      <c r="O692" s="145" t="s">
        <v>426</v>
      </c>
    </row>
    <row r="693" spans="1:15">
      <c r="A693" s="140" t="s">
        <v>5025</v>
      </c>
      <c r="B693" s="145" t="s">
        <v>4066</v>
      </c>
      <c r="C693" s="145"/>
      <c r="D693" s="145" t="s">
        <v>426</v>
      </c>
      <c r="E693" s="140"/>
      <c r="F693" s="140"/>
      <c r="G693" s="140"/>
      <c r="H693" s="140">
        <f t="shared" si="30"/>
        <v>1</v>
      </c>
      <c r="I693" s="140"/>
      <c r="J693" s="297" t="s">
        <v>5024</v>
      </c>
      <c r="K693" s="145" t="str">
        <f t="shared" si="32"/>
        <v>J5814</v>
      </c>
      <c r="L693" s="277" t="str">
        <f t="shared" si="31"/>
        <v>J58.1.4 - Édition de revues et périodiques</v>
      </c>
      <c r="M693" s="145"/>
      <c r="N693" s="145" t="s">
        <v>192</v>
      </c>
      <c r="O693" s="145" t="s">
        <v>426</v>
      </c>
    </row>
    <row r="694" spans="1:15">
      <c r="A694" s="140" t="s">
        <v>5026</v>
      </c>
      <c r="B694" s="145" t="s">
        <v>4067</v>
      </c>
      <c r="C694" s="145"/>
      <c r="D694" s="145" t="s">
        <v>426</v>
      </c>
      <c r="E694" s="140"/>
      <c r="F694" s="140"/>
      <c r="G694" s="140"/>
      <c r="H694" s="140">
        <f t="shared" si="30"/>
        <v>1</v>
      </c>
      <c r="I694" s="140"/>
      <c r="J694" s="297" t="s">
        <v>5025</v>
      </c>
      <c r="K694" s="145" t="str">
        <f t="shared" si="32"/>
        <v>J5819</v>
      </c>
      <c r="L694" s="277" t="str">
        <f t="shared" si="31"/>
        <v>J58.1.9 - Autres activités d'édition</v>
      </c>
      <c r="M694" s="145"/>
      <c r="N694" s="145" t="s">
        <v>192</v>
      </c>
      <c r="O694" s="145" t="s">
        <v>426</v>
      </c>
    </row>
    <row r="695" spans="1:15">
      <c r="A695" s="140" t="s">
        <v>5027</v>
      </c>
      <c r="B695" s="145" t="s">
        <v>4068</v>
      </c>
      <c r="C695" s="145"/>
      <c r="D695" s="145" t="s">
        <v>426</v>
      </c>
      <c r="E695" s="140"/>
      <c r="F695" s="140"/>
      <c r="G695" s="140"/>
      <c r="H695" s="140">
        <f t="shared" si="30"/>
        <v>1</v>
      </c>
      <c r="I695" s="140"/>
      <c r="J695" s="297" t="s">
        <v>5026</v>
      </c>
      <c r="K695" s="145" t="str">
        <f t="shared" si="32"/>
        <v>J582</v>
      </c>
      <c r="L695" s="277" t="str">
        <f t="shared" si="31"/>
        <v>J58.2 - Édition de logiciels</v>
      </c>
      <c r="M695" s="145"/>
      <c r="N695" s="145" t="s">
        <v>192</v>
      </c>
      <c r="O695" s="145" t="s">
        <v>426</v>
      </c>
    </row>
    <row r="696" spans="1:15">
      <c r="A696" s="140" t="s">
        <v>5028</v>
      </c>
      <c r="B696" s="145" t="s">
        <v>4069</v>
      </c>
      <c r="C696" s="145"/>
      <c r="D696" s="145" t="s">
        <v>426</v>
      </c>
      <c r="E696" s="140"/>
      <c r="F696" s="140"/>
      <c r="G696" s="140"/>
      <c r="H696" s="140">
        <f t="shared" si="30"/>
        <v>1</v>
      </c>
      <c r="I696" s="140"/>
      <c r="J696" s="297" t="s">
        <v>5027</v>
      </c>
      <c r="K696" s="145" t="str">
        <f t="shared" si="32"/>
        <v>J5821</v>
      </c>
      <c r="L696" s="277" t="str">
        <f t="shared" si="31"/>
        <v>J58.2.1 - Édition de jeux électroniques</v>
      </c>
      <c r="M696" s="145"/>
      <c r="N696" s="145" t="s">
        <v>192</v>
      </c>
      <c r="O696" s="145" t="s">
        <v>426</v>
      </c>
    </row>
    <row r="697" spans="1:15">
      <c r="A697" s="140" t="s">
        <v>5029</v>
      </c>
      <c r="B697" s="145" t="s">
        <v>4070</v>
      </c>
      <c r="C697" s="145"/>
      <c r="D697" s="145" t="s">
        <v>426</v>
      </c>
      <c r="E697" s="140"/>
      <c r="F697" s="140"/>
      <c r="G697" s="140"/>
      <c r="H697" s="140">
        <f t="shared" si="30"/>
        <v>1</v>
      </c>
      <c r="I697" s="140"/>
      <c r="J697" s="297" t="s">
        <v>5028</v>
      </c>
      <c r="K697" s="145" t="str">
        <f t="shared" si="32"/>
        <v>J5829</v>
      </c>
      <c r="L697" s="277" t="str">
        <f t="shared" si="31"/>
        <v>J58.2.9 - Édition d'autres logiciels</v>
      </c>
      <c r="M697" s="145"/>
      <c r="N697" s="145" t="s">
        <v>192</v>
      </c>
      <c r="O697" s="145" t="s">
        <v>426</v>
      </c>
    </row>
    <row r="698" spans="1:15">
      <c r="A698" s="140" t="s">
        <v>5030</v>
      </c>
      <c r="B698" s="145" t="s">
        <v>4071</v>
      </c>
      <c r="C698" s="145"/>
      <c r="D698" s="145" t="s">
        <v>426</v>
      </c>
      <c r="E698" s="140"/>
      <c r="F698" s="140"/>
      <c r="G698" s="140"/>
      <c r="H698" s="140">
        <f t="shared" si="30"/>
        <v>1</v>
      </c>
      <c r="I698" s="140"/>
      <c r="J698" s="296" t="s">
        <v>5029</v>
      </c>
      <c r="K698" s="145" t="str">
        <f t="shared" si="32"/>
        <v>J59</v>
      </c>
      <c r="L698" s="277" t="str">
        <f t="shared" si="31"/>
        <v>J59 - Prod cinématog vidéo progr télévision enregistr sonore édit music</v>
      </c>
      <c r="M698" s="145" t="s">
        <v>190</v>
      </c>
      <c r="N698" s="145" t="s">
        <v>192</v>
      </c>
      <c r="O698" s="145" t="s">
        <v>426</v>
      </c>
    </row>
    <row r="699" spans="1:15">
      <c r="A699" s="140" t="s">
        <v>5031</v>
      </c>
      <c r="B699" s="145" t="s">
        <v>4072</v>
      </c>
      <c r="C699" s="145"/>
      <c r="D699" s="145" t="s">
        <v>426</v>
      </c>
      <c r="E699" s="140"/>
      <c r="F699" s="140"/>
      <c r="G699" s="140"/>
      <c r="H699" s="140">
        <f t="shared" si="30"/>
        <v>1</v>
      </c>
      <c r="I699" s="140"/>
      <c r="J699" s="297" t="s">
        <v>5030</v>
      </c>
      <c r="K699" s="145" t="str">
        <f t="shared" si="32"/>
        <v>J591</v>
      </c>
      <c r="L699" s="277" t="str">
        <f t="shared" si="31"/>
        <v>J59.1 - Activités cinématographiques vidéo et de télévision</v>
      </c>
      <c r="M699" s="145"/>
      <c r="N699" s="145" t="s">
        <v>192</v>
      </c>
      <c r="O699" s="145" t="s">
        <v>426</v>
      </c>
    </row>
    <row r="700" spans="1:15">
      <c r="A700" s="140" t="s">
        <v>5032</v>
      </c>
      <c r="B700" s="145" t="s">
        <v>4073</v>
      </c>
      <c r="C700" s="145"/>
      <c r="D700" s="145" t="s">
        <v>426</v>
      </c>
      <c r="E700" s="140"/>
      <c r="F700" s="140"/>
      <c r="G700" s="140"/>
      <c r="H700" s="140">
        <f t="shared" si="30"/>
        <v>1</v>
      </c>
      <c r="I700" s="140"/>
      <c r="J700" s="297" t="s">
        <v>5031</v>
      </c>
      <c r="K700" s="145" t="str">
        <f t="shared" si="32"/>
        <v>J5911</v>
      </c>
      <c r="L700" s="277" t="str">
        <f t="shared" si="31"/>
        <v>J59.1.1 - Production films cinématographiques vidéo programmes télévision</v>
      </c>
      <c r="M700" s="145"/>
      <c r="N700" s="145" t="s">
        <v>192</v>
      </c>
      <c r="O700" s="145" t="s">
        <v>426</v>
      </c>
    </row>
    <row r="701" spans="1:15">
      <c r="A701" s="140" t="s">
        <v>5033</v>
      </c>
      <c r="B701" s="145" t="s">
        <v>4074</v>
      </c>
      <c r="C701" s="145"/>
      <c r="D701" s="145" t="s">
        <v>426</v>
      </c>
      <c r="E701" s="140"/>
      <c r="F701" s="140"/>
      <c r="G701" s="140"/>
      <c r="H701" s="140">
        <f t="shared" si="30"/>
        <v>1</v>
      </c>
      <c r="I701" s="140"/>
      <c r="J701" s="297" t="s">
        <v>5032</v>
      </c>
      <c r="K701" s="145" t="str">
        <f t="shared" si="32"/>
        <v>J5912</v>
      </c>
      <c r="L701" s="277" t="str">
        <f t="shared" si="31"/>
        <v>J59.1.2 - Post-prod films cinématographiques vidéo programmes télévision</v>
      </c>
      <c r="M701" s="145"/>
      <c r="N701" s="145" t="s">
        <v>192</v>
      </c>
      <c r="O701" s="145" t="s">
        <v>426</v>
      </c>
    </row>
    <row r="702" spans="1:15">
      <c r="A702" s="140" t="s">
        <v>5034</v>
      </c>
      <c r="B702" s="145" t="s">
        <v>4075</v>
      </c>
      <c r="C702" s="145"/>
      <c r="D702" s="145" t="s">
        <v>426</v>
      </c>
      <c r="E702" s="140"/>
      <c r="F702" s="140"/>
      <c r="G702" s="140"/>
      <c r="H702" s="140">
        <f t="shared" si="30"/>
        <v>1</v>
      </c>
      <c r="I702" s="140"/>
      <c r="J702" s="297" t="s">
        <v>5033</v>
      </c>
      <c r="K702" s="145" t="str">
        <f t="shared" si="32"/>
        <v>J5913</v>
      </c>
      <c r="L702" s="277" t="str">
        <f t="shared" si="31"/>
        <v>J59.1.3 - Distribution films cinémavidéo programmes télévision</v>
      </c>
      <c r="M702" s="145"/>
      <c r="N702" s="145" t="s">
        <v>192</v>
      </c>
      <c r="O702" s="145" t="s">
        <v>426</v>
      </c>
    </row>
    <row r="703" spans="1:15">
      <c r="A703" s="140" t="s">
        <v>5035</v>
      </c>
      <c r="B703" s="145" t="s">
        <v>4076</v>
      </c>
      <c r="C703" s="145"/>
      <c r="D703" s="145" t="s">
        <v>426</v>
      </c>
      <c r="E703" s="140"/>
      <c r="F703" s="140"/>
      <c r="G703" s="140"/>
      <c r="H703" s="140">
        <f t="shared" si="30"/>
        <v>1</v>
      </c>
      <c r="I703" s="140"/>
      <c r="J703" s="297" t="s">
        <v>5034</v>
      </c>
      <c r="K703" s="145" t="str">
        <f t="shared" si="32"/>
        <v>J5914</v>
      </c>
      <c r="L703" s="277" t="str">
        <f t="shared" si="31"/>
        <v>J59.1.4 - Projection de films cinématographiques</v>
      </c>
      <c r="M703" s="145"/>
      <c r="N703" s="145" t="s">
        <v>192</v>
      </c>
      <c r="O703" s="145" t="s">
        <v>426</v>
      </c>
    </row>
    <row r="704" spans="1:15">
      <c r="A704" s="140" t="s">
        <v>5036</v>
      </c>
      <c r="B704" s="145" t="s">
        <v>4077</v>
      </c>
      <c r="C704" s="145"/>
      <c r="D704" s="145" t="s">
        <v>426</v>
      </c>
      <c r="E704" s="140"/>
      <c r="F704" s="140"/>
      <c r="G704" s="140"/>
      <c r="H704" s="140">
        <f t="shared" si="30"/>
        <v>1</v>
      </c>
      <c r="I704" s="140"/>
      <c r="J704" s="296" t="s">
        <v>5035</v>
      </c>
      <c r="K704" s="145" t="str">
        <f t="shared" si="32"/>
        <v>J592</v>
      </c>
      <c r="L704" s="277" t="str">
        <f t="shared" si="31"/>
        <v>J59.2 - Enregistrement sonore et édition musicale</v>
      </c>
      <c r="M704" s="145" t="s">
        <v>190</v>
      </c>
      <c r="N704" s="145" t="s">
        <v>192</v>
      </c>
      <c r="O704" s="145" t="s">
        <v>426</v>
      </c>
    </row>
    <row r="705" spans="1:15">
      <c r="A705" s="140" t="s">
        <v>5037</v>
      </c>
      <c r="B705" s="145" t="s">
        <v>4078</v>
      </c>
      <c r="C705" s="145"/>
      <c r="D705" s="145" t="s">
        <v>426</v>
      </c>
      <c r="E705" s="140"/>
      <c r="F705" s="140"/>
      <c r="G705" s="140"/>
      <c r="H705" s="140">
        <f t="shared" si="30"/>
        <v>1</v>
      </c>
      <c r="I705" s="140"/>
      <c r="J705" s="297" t="s">
        <v>5036</v>
      </c>
      <c r="K705" s="145" t="str">
        <f t="shared" si="32"/>
        <v>J5920</v>
      </c>
      <c r="L705" s="277" t="str">
        <f t="shared" si="31"/>
        <v>J59.2.0 - Enregistrement sonore et édition musicale</v>
      </c>
      <c r="M705" s="145"/>
      <c r="N705" s="145" t="s">
        <v>192</v>
      </c>
      <c r="O705" s="145" t="s">
        <v>426</v>
      </c>
    </row>
    <row r="706" spans="1:15">
      <c r="A706" s="140" t="s">
        <v>5038</v>
      </c>
      <c r="B706" s="145" t="s">
        <v>4079</v>
      </c>
      <c r="C706" s="145"/>
      <c r="D706" s="145" t="s">
        <v>426</v>
      </c>
      <c r="E706" s="140"/>
      <c r="F706" s="140"/>
      <c r="G706" s="140"/>
      <c r="H706" s="140">
        <f t="shared" si="30"/>
        <v>1</v>
      </c>
      <c r="I706" s="140"/>
      <c r="J706" s="296" t="s">
        <v>5037</v>
      </c>
      <c r="K706" s="145" t="str">
        <f t="shared" si="32"/>
        <v>J60</v>
      </c>
      <c r="L706" s="277" t="str">
        <f t="shared" si="31"/>
        <v>J60 - Programmation et diffusion</v>
      </c>
      <c r="M706" s="145" t="s">
        <v>190</v>
      </c>
      <c r="N706" s="145" t="s">
        <v>192</v>
      </c>
      <c r="O706" s="145" t="s">
        <v>426</v>
      </c>
    </row>
    <row r="707" spans="1:15">
      <c r="A707" s="140" t="s">
        <v>5039</v>
      </c>
      <c r="B707" s="145" t="s">
        <v>4080</v>
      </c>
      <c r="C707" s="145"/>
      <c r="D707" s="145" t="s">
        <v>426</v>
      </c>
      <c r="E707" s="140"/>
      <c r="F707" s="140"/>
      <c r="G707" s="140"/>
      <c r="H707" s="140">
        <f t="shared" ref="H707:H770" si="33">COUNTIF($J$2:$J$1000,A707)</f>
        <v>1</v>
      </c>
      <c r="I707" s="140"/>
      <c r="J707" s="297" t="s">
        <v>5038</v>
      </c>
      <c r="K707" s="145" t="str">
        <f t="shared" si="32"/>
        <v>J601</v>
      </c>
      <c r="L707" s="277" t="str">
        <f t="shared" si="31"/>
        <v>J60.1 - Radiodiffusion</v>
      </c>
      <c r="M707" s="145" t="s">
        <v>190</v>
      </c>
      <c r="N707" s="145" t="s">
        <v>192</v>
      </c>
      <c r="O707" s="145" t="s">
        <v>426</v>
      </c>
    </row>
    <row r="708" spans="1:15">
      <c r="A708" s="140" t="s">
        <v>5040</v>
      </c>
      <c r="B708" s="145" t="s">
        <v>4081</v>
      </c>
      <c r="C708" s="145"/>
      <c r="D708" s="145" t="s">
        <v>426</v>
      </c>
      <c r="E708" s="140"/>
      <c r="F708" s="140"/>
      <c r="G708" s="140"/>
      <c r="H708" s="140">
        <f t="shared" si="33"/>
        <v>1</v>
      </c>
      <c r="I708" s="140"/>
      <c r="J708" s="298" t="s">
        <v>5039</v>
      </c>
      <c r="K708" s="145" t="str">
        <f t="shared" si="32"/>
        <v>J6010</v>
      </c>
      <c r="L708" s="277" t="str">
        <f t="shared" ref="L708:L771" si="34">J708</f>
        <v>J60.1.0 - Radiodiffusion</v>
      </c>
      <c r="M708" s="145"/>
      <c r="N708" s="145" t="s">
        <v>192</v>
      </c>
      <c r="O708" s="145" t="s">
        <v>426</v>
      </c>
    </row>
    <row r="709" spans="1:15">
      <c r="A709" s="140" t="s">
        <v>5041</v>
      </c>
      <c r="B709" s="145" t="s">
        <v>4082</v>
      </c>
      <c r="C709" s="145"/>
      <c r="D709" s="145" t="s">
        <v>426</v>
      </c>
      <c r="E709" s="140"/>
      <c r="F709" s="140"/>
      <c r="G709" s="140"/>
      <c r="H709" s="140">
        <f t="shared" si="33"/>
        <v>1</v>
      </c>
      <c r="I709" s="140"/>
      <c r="J709" s="297" t="s">
        <v>5040</v>
      </c>
      <c r="K709" s="145" t="str">
        <f t="shared" si="32"/>
        <v>J602</v>
      </c>
      <c r="L709" s="277" t="str">
        <f t="shared" si="34"/>
        <v>J60.2 - Programmation de télévision et télédiffusion</v>
      </c>
      <c r="M709" s="145" t="s">
        <v>190</v>
      </c>
      <c r="N709" s="145" t="s">
        <v>192</v>
      </c>
      <c r="O709" s="145" t="s">
        <v>426</v>
      </c>
    </row>
    <row r="710" spans="1:15">
      <c r="A710" s="140" t="s">
        <v>5042</v>
      </c>
      <c r="B710" s="145" t="s">
        <v>4083</v>
      </c>
      <c r="C710" s="145"/>
      <c r="D710" s="145" t="s">
        <v>426</v>
      </c>
      <c r="E710" s="140"/>
      <c r="F710" s="140"/>
      <c r="G710" s="140"/>
      <c r="H710" s="140">
        <f t="shared" si="33"/>
        <v>1</v>
      </c>
      <c r="I710" s="140"/>
      <c r="J710" s="298" t="s">
        <v>5041</v>
      </c>
      <c r="K710" s="145" t="str">
        <f t="shared" ref="K710:K773" si="35">VLOOKUP(J710,$A$2:$B$1100,2,0)</f>
        <v>J6020</v>
      </c>
      <c r="L710" s="277" t="str">
        <f t="shared" si="34"/>
        <v>J60.2.0 - Programmmation de télévision et télédiffusion</v>
      </c>
      <c r="M710" s="145"/>
      <c r="N710" s="145" t="s">
        <v>192</v>
      </c>
      <c r="O710" s="145" t="s">
        <v>426</v>
      </c>
    </row>
    <row r="711" spans="1:15">
      <c r="A711" s="140" t="s">
        <v>5043</v>
      </c>
      <c r="B711" s="145" t="s">
        <v>4084</v>
      </c>
      <c r="C711" s="145"/>
      <c r="D711" s="145" t="s">
        <v>426</v>
      </c>
      <c r="E711" s="140"/>
      <c r="F711" s="140"/>
      <c r="G711" s="140"/>
      <c r="H711" s="140">
        <f t="shared" si="33"/>
        <v>1</v>
      </c>
      <c r="I711" s="140"/>
      <c r="J711" s="296" t="s">
        <v>5042</v>
      </c>
      <c r="K711" s="145" t="str">
        <f t="shared" si="35"/>
        <v>J61</v>
      </c>
      <c r="L711" s="277" t="str">
        <f t="shared" si="34"/>
        <v>J61 - Télécommunications</v>
      </c>
      <c r="M711" s="145" t="s">
        <v>190</v>
      </c>
      <c r="N711" s="145" t="s">
        <v>192</v>
      </c>
      <c r="O711" s="145" t="s">
        <v>426</v>
      </c>
    </row>
    <row r="712" spans="1:15">
      <c r="A712" s="140" t="s">
        <v>5044</v>
      </c>
      <c r="B712" s="145" t="s">
        <v>4085</v>
      </c>
      <c r="C712" s="145"/>
      <c r="D712" s="145" t="s">
        <v>426</v>
      </c>
      <c r="E712" s="140"/>
      <c r="F712" s="140"/>
      <c r="G712" s="140"/>
      <c r="H712" s="140">
        <f t="shared" si="33"/>
        <v>1</v>
      </c>
      <c r="I712" s="140"/>
      <c r="J712" s="297" t="s">
        <v>5043</v>
      </c>
      <c r="K712" s="145" t="str">
        <f t="shared" si="35"/>
        <v>J611</v>
      </c>
      <c r="L712" s="277" t="str">
        <f t="shared" si="34"/>
        <v>J61.1 - Télécommunications filaires</v>
      </c>
      <c r="M712" s="145" t="s">
        <v>190</v>
      </c>
      <c r="N712" s="145" t="s">
        <v>192</v>
      </c>
      <c r="O712" s="145" t="s">
        <v>426</v>
      </c>
    </row>
    <row r="713" spans="1:15">
      <c r="A713" s="140" t="s">
        <v>5045</v>
      </c>
      <c r="B713" s="145" t="s">
        <v>4086</v>
      </c>
      <c r="C713" s="145"/>
      <c r="D713" s="145" t="s">
        <v>426</v>
      </c>
      <c r="E713" s="140"/>
      <c r="F713" s="140"/>
      <c r="G713" s="140"/>
      <c r="H713" s="140">
        <f t="shared" si="33"/>
        <v>1</v>
      </c>
      <c r="I713" s="140"/>
      <c r="J713" s="298" t="s">
        <v>5044</v>
      </c>
      <c r="K713" s="145" t="str">
        <f t="shared" si="35"/>
        <v>J6110</v>
      </c>
      <c r="L713" s="277" t="str">
        <f t="shared" si="34"/>
        <v>J61.1.0 - Télécommunications filaires</v>
      </c>
      <c r="M713" s="145"/>
      <c r="N713" s="145" t="s">
        <v>192</v>
      </c>
      <c r="O713" s="145" t="s">
        <v>426</v>
      </c>
    </row>
    <row r="714" spans="1:15">
      <c r="A714" s="140" t="s">
        <v>5046</v>
      </c>
      <c r="B714" s="145" t="s">
        <v>4087</v>
      </c>
      <c r="C714" s="145"/>
      <c r="D714" s="145" t="s">
        <v>426</v>
      </c>
      <c r="E714" s="140"/>
      <c r="F714" s="140"/>
      <c r="G714" s="140"/>
      <c r="H714" s="140">
        <f t="shared" si="33"/>
        <v>1</v>
      </c>
      <c r="I714" s="140"/>
      <c r="J714" s="297" t="s">
        <v>5045</v>
      </c>
      <c r="K714" s="145" t="str">
        <f t="shared" si="35"/>
        <v>J612</v>
      </c>
      <c r="L714" s="277" t="str">
        <f t="shared" si="34"/>
        <v>J61.2 - Télécommunications sans fil</v>
      </c>
      <c r="M714" s="145" t="s">
        <v>190</v>
      </c>
      <c r="N714" s="145" t="s">
        <v>192</v>
      </c>
      <c r="O714" s="145" t="s">
        <v>426</v>
      </c>
    </row>
    <row r="715" spans="1:15">
      <c r="A715" s="140" t="s">
        <v>5047</v>
      </c>
      <c r="B715" s="145" t="s">
        <v>4088</v>
      </c>
      <c r="C715" s="145"/>
      <c r="D715" s="145" t="s">
        <v>426</v>
      </c>
      <c r="E715" s="140"/>
      <c r="F715" s="140"/>
      <c r="G715" s="140"/>
      <c r="H715" s="140">
        <f t="shared" si="33"/>
        <v>1</v>
      </c>
      <c r="I715" s="140"/>
      <c r="J715" s="298" t="s">
        <v>5046</v>
      </c>
      <c r="K715" s="145" t="str">
        <f t="shared" si="35"/>
        <v>J6120</v>
      </c>
      <c r="L715" s="277" t="str">
        <f t="shared" si="34"/>
        <v>J61.2.0 - Télécommunications sans fil</v>
      </c>
      <c r="M715" s="145"/>
      <c r="N715" s="145" t="s">
        <v>192</v>
      </c>
      <c r="O715" s="145" t="s">
        <v>426</v>
      </c>
    </row>
    <row r="716" spans="1:15">
      <c r="A716" s="140" t="s">
        <v>5048</v>
      </c>
      <c r="B716" s="145" t="s">
        <v>4089</v>
      </c>
      <c r="C716" s="145"/>
      <c r="D716" s="145" t="s">
        <v>426</v>
      </c>
      <c r="E716" s="140"/>
      <c r="F716" s="140"/>
      <c r="G716" s="140"/>
      <c r="H716" s="140">
        <f t="shared" si="33"/>
        <v>1</v>
      </c>
      <c r="I716" s="140"/>
      <c r="J716" s="297" t="s">
        <v>5047</v>
      </c>
      <c r="K716" s="145" t="str">
        <f t="shared" si="35"/>
        <v>J613</v>
      </c>
      <c r="L716" s="277" t="str">
        <f t="shared" si="34"/>
        <v>J61.3 - Télécommunications par satellite</v>
      </c>
      <c r="M716" s="145" t="s">
        <v>190</v>
      </c>
      <c r="N716" s="145" t="s">
        <v>192</v>
      </c>
      <c r="O716" s="145" t="s">
        <v>426</v>
      </c>
    </row>
    <row r="717" spans="1:15">
      <c r="A717" s="140" t="s">
        <v>5049</v>
      </c>
      <c r="B717" s="145" t="s">
        <v>4090</v>
      </c>
      <c r="C717" s="145"/>
      <c r="D717" s="145" t="s">
        <v>426</v>
      </c>
      <c r="E717" s="140"/>
      <c r="F717" s="140"/>
      <c r="G717" s="140"/>
      <c r="H717" s="140">
        <f t="shared" si="33"/>
        <v>1</v>
      </c>
      <c r="I717" s="140"/>
      <c r="J717" s="298" t="s">
        <v>5048</v>
      </c>
      <c r="K717" s="145" t="str">
        <f t="shared" si="35"/>
        <v>J6130</v>
      </c>
      <c r="L717" s="277" t="str">
        <f t="shared" si="34"/>
        <v>J61.3.0 - Télécommunications par satellite</v>
      </c>
      <c r="M717" s="145"/>
      <c r="N717" s="145" t="s">
        <v>192</v>
      </c>
      <c r="O717" s="145" t="s">
        <v>426</v>
      </c>
    </row>
    <row r="718" spans="1:15">
      <c r="A718" s="140" t="s">
        <v>5050</v>
      </c>
      <c r="B718" s="145" t="s">
        <v>4091</v>
      </c>
      <c r="C718" s="145"/>
      <c r="D718" s="145" t="s">
        <v>426</v>
      </c>
      <c r="E718" s="140"/>
      <c r="F718" s="140"/>
      <c r="G718" s="140"/>
      <c r="H718" s="140">
        <f t="shared" si="33"/>
        <v>1</v>
      </c>
      <c r="I718" s="140"/>
      <c r="J718" s="297" t="s">
        <v>5049</v>
      </c>
      <c r="K718" s="145" t="str">
        <f t="shared" si="35"/>
        <v>J619</v>
      </c>
      <c r="L718" s="277" t="str">
        <f t="shared" si="34"/>
        <v>J61.9 - Autres activités de télécommunication</v>
      </c>
      <c r="M718" s="145" t="s">
        <v>190</v>
      </c>
      <c r="N718" s="145" t="s">
        <v>192</v>
      </c>
      <c r="O718" s="145" t="s">
        <v>426</v>
      </c>
    </row>
    <row r="719" spans="1:15">
      <c r="A719" s="140" t="s">
        <v>5051</v>
      </c>
      <c r="B719" s="145" t="s">
        <v>4092</v>
      </c>
      <c r="C719" s="145"/>
      <c r="D719" s="145" t="s">
        <v>426</v>
      </c>
      <c r="E719" s="140"/>
      <c r="F719" s="140"/>
      <c r="G719" s="140"/>
      <c r="H719" s="140">
        <f t="shared" si="33"/>
        <v>1</v>
      </c>
      <c r="I719" s="140"/>
      <c r="J719" s="298" t="s">
        <v>5050</v>
      </c>
      <c r="K719" s="145" t="str">
        <f t="shared" si="35"/>
        <v>J6190</v>
      </c>
      <c r="L719" s="277" t="str">
        <f t="shared" si="34"/>
        <v>J61.9.0 - Autres activités de télécommunication</v>
      </c>
      <c r="M719" s="145"/>
      <c r="N719" s="145" t="s">
        <v>192</v>
      </c>
      <c r="O719" s="145" t="s">
        <v>426</v>
      </c>
    </row>
    <row r="720" spans="1:15">
      <c r="A720" s="140" t="s">
        <v>5052</v>
      </c>
      <c r="B720" s="145" t="s">
        <v>4093</v>
      </c>
      <c r="C720" s="145"/>
      <c r="D720" s="145" t="s">
        <v>426</v>
      </c>
      <c r="E720" s="140"/>
      <c r="F720" s="140"/>
      <c r="G720" s="140"/>
      <c r="H720" s="140">
        <f t="shared" si="33"/>
        <v>1</v>
      </c>
      <c r="I720" s="140"/>
      <c r="J720" s="296" t="s">
        <v>5051</v>
      </c>
      <c r="K720" s="145" t="str">
        <f t="shared" si="35"/>
        <v>J62</v>
      </c>
      <c r="L720" s="277" t="str">
        <f t="shared" si="34"/>
        <v>J62 - Activités informatiques</v>
      </c>
      <c r="M720" s="145" t="s">
        <v>190</v>
      </c>
      <c r="N720" s="145" t="s">
        <v>192</v>
      </c>
      <c r="O720" s="145" t="s">
        <v>426</v>
      </c>
    </row>
    <row r="721" spans="1:15">
      <c r="A721" s="140" t="s">
        <v>5053</v>
      </c>
      <c r="B721" s="145" t="s">
        <v>4094</v>
      </c>
      <c r="C721" s="145"/>
      <c r="D721" s="145" t="s">
        <v>426</v>
      </c>
      <c r="E721" s="140"/>
      <c r="F721" s="140"/>
      <c r="G721" s="140"/>
      <c r="H721" s="140">
        <f t="shared" si="33"/>
        <v>1</v>
      </c>
      <c r="I721" s="140"/>
      <c r="J721" s="297" t="s">
        <v>5052</v>
      </c>
      <c r="K721" s="145" t="str">
        <f t="shared" si="35"/>
        <v>J620</v>
      </c>
      <c r="L721" s="277" t="str">
        <f t="shared" si="34"/>
        <v>J62.0 - Activités informatiques</v>
      </c>
      <c r="M721" s="145" t="s">
        <v>190</v>
      </c>
      <c r="N721" s="145" t="s">
        <v>192</v>
      </c>
      <c r="O721" s="145" t="s">
        <v>426</v>
      </c>
    </row>
    <row r="722" spans="1:15">
      <c r="A722" s="140" t="s">
        <v>5054</v>
      </c>
      <c r="B722" s="145" t="s">
        <v>4095</v>
      </c>
      <c r="C722" s="145"/>
      <c r="D722" s="145" t="s">
        <v>426</v>
      </c>
      <c r="E722" s="140"/>
      <c r="F722" s="140"/>
      <c r="G722" s="140"/>
      <c r="H722" s="140">
        <f t="shared" si="33"/>
        <v>1</v>
      </c>
      <c r="I722" s="140"/>
      <c r="J722" s="298" t="s">
        <v>5053</v>
      </c>
      <c r="K722" s="145" t="str">
        <f t="shared" si="35"/>
        <v>J6201</v>
      </c>
      <c r="L722" s="277" t="str">
        <f t="shared" si="34"/>
        <v>J62.0.1 - Programmation informatique</v>
      </c>
      <c r="M722" s="145"/>
      <c r="N722" s="145" t="s">
        <v>192</v>
      </c>
      <c r="O722" s="145" t="s">
        <v>426</v>
      </c>
    </row>
    <row r="723" spans="1:15">
      <c r="A723" s="140" t="s">
        <v>5055</v>
      </c>
      <c r="B723" s="145" t="s">
        <v>4096</v>
      </c>
      <c r="C723" s="145"/>
      <c r="D723" s="145" t="s">
        <v>426</v>
      </c>
      <c r="E723" s="140"/>
      <c r="F723" s="140"/>
      <c r="G723" s="140"/>
      <c r="H723" s="140">
        <f t="shared" si="33"/>
        <v>1</v>
      </c>
      <c r="I723" s="140"/>
      <c r="J723" s="298" t="s">
        <v>5054</v>
      </c>
      <c r="K723" s="145" t="str">
        <f t="shared" si="35"/>
        <v>J6202</v>
      </c>
      <c r="L723" s="277" t="str">
        <f t="shared" si="34"/>
        <v>J62.0.2 - Conseil informatique</v>
      </c>
      <c r="M723" s="145"/>
      <c r="N723" s="145" t="s">
        <v>192</v>
      </c>
      <c r="O723" s="145" t="s">
        <v>426</v>
      </c>
    </row>
    <row r="724" spans="1:15">
      <c r="A724" s="140" t="s">
        <v>5056</v>
      </c>
      <c r="B724" s="145" t="s">
        <v>4097</v>
      </c>
      <c r="C724" s="145"/>
      <c r="D724" s="145" t="s">
        <v>426</v>
      </c>
      <c r="E724" s="140"/>
      <c r="F724" s="140"/>
      <c r="G724" s="140"/>
      <c r="H724" s="140">
        <f t="shared" si="33"/>
        <v>1</v>
      </c>
      <c r="I724" s="140"/>
      <c r="J724" s="298" t="s">
        <v>5055</v>
      </c>
      <c r="K724" s="145" t="str">
        <f t="shared" si="35"/>
        <v>J6203</v>
      </c>
      <c r="L724" s="277" t="str">
        <f t="shared" si="34"/>
        <v>J62.0.3 - Gestion d'installations informatiques</v>
      </c>
      <c r="M724" s="145"/>
      <c r="N724" s="145" t="s">
        <v>192</v>
      </c>
      <c r="O724" s="145" t="s">
        <v>426</v>
      </c>
    </row>
    <row r="725" spans="1:15">
      <c r="A725" s="140" t="s">
        <v>5057</v>
      </c>
      <c r="B725" s="145" t="s">
        <v>4098</v>
      </c>
      <c r="C725" s="145"/>
      <c r="D725" s="145" t="s">
        <v>426</v>
      </c>
      <c r="E725" s="140"/>
      <c r="F725" s="140"/>
      <c r="G725" s="140"/>
      <c r="H725" s="140">
        <f t="shared" si="33"/>
        <v>1</v>
      </c>
      <c r="I725" s="140"/>
      <c r="J725" s="298" t="s">
        <v>5056</v>
      </c>
      <c r="K725" s="145" t="str">
        <f t="shared" si="35"/>
        <v>J6209</v>
      </c>
      <c r="L725" s="277" t="str">
        <f t="shared" si="34"/>
        <v>J62.0.9 - Autres activités informatiques</v>
      </c>
      <c r="M725" s="145"/>
      <c r="N725" s="145" t="s">
        <v>192</v>
      </c>
      <c r="O725" s="145" t="s">
        <v>426</v>
      </c>
    </row>
    <row r="726" spans="1:15">
      <c r="A726" s="140" t="s">
        <v>5058</v>
      </c>
      <c r="B726" s="145" t="s">
        <v>4099</v>
      </c>
      <c r="C726" s="145"/>
      <c r="D726" s="145" t="s">
        <v>426</v>
      </c>
      <c r="E726" s="140"/>
      <c r="F726" s="140"/>
      <c r="G726" s="140"/>
      <c r="H726" s="140">
        <f t="shared" si="33"/>
        <v>1</v>
      </c>
      <c r="I726" s="140"/>
      <c r="J726" s="296" t="s">
        <v>5057</v>
      </c>
      <c r="K726" s="145" t="str">
        <f t="shared" si="35"/>
        <v>J63</v>
      </c>
      <c r="L726" s="277" t="str">
        <f t="shared" si="34"/>
        <v>J63 - Services d'information</v>
      </c>
      <c r="M726" s="145" t="s">
        <v>190</v>
      </c>
      <c r="N726" s="145" t="s">
        <v>192</v>
      </c>
      <c r="O726" s="145" t="s">
        <v>426</v>
      </c>
    </row>
    <row r="727" spans="1:15">
      <c r="A727" s="140" t="s">
        <v>5059</v>
      </c>
      <c r="B727" s="145" t="s">
        <v>4100</v>
      </c>
      <c r="C727" s="145"/>
      <c r="D727" s="145" t="s">
        <v>426</v>
      </c>
      <c r="E727" s="140"/>
      <c r="F727" s="140"/>
      <c r="G727" s="140"/>
      <c r="H727" s="140">
        <f t="shared" si="33"/>
        <v>1</v>
      </c>
      <c r="I727" s="140"/>
      <c r="J727" s="297" t="s">
        <v>5058</v>
      </c>
      <c r="K727" s="145" t="str">
        <f t="shared" si="35"/>
        <v>J631</v>
      </c>
      <c r="L727" s="277" t="str">
        <f t="shared" si="34"/>
        <v>J63.1 - Traitement données héberg activités connexes portails Internet</v>
      </c>
      <c r="M727" s="145" t="s">
        <v>190</v>
      </c>
      <c r="N727" s="145" t="s">
        <v>192</v>
      </c>
      <c r="O727" s="145" t="s">
        <v>426</v>
      </c>
    </row>
    <row r="728" spans="1:15">
      <c r="A728" s="140" t="s">
        <v>5060</v>
      </c>
      <c r="B728" s="145" t="s">
        <v>4101</v>
      </c>
      <c r="C728" s="145"/>
      <c r="D728" s="145" t="s">
        <v>426</v>
      </c>
      <c r="E728" s="140"/>
      <c r="F728" s="140"/>
      <c r="G728" s="140"/>
      <c r="H728" s="140">
        <f t="shared" si="33"/>
        <v>1</v>
      </c>
      <c r="I728" s="140"/>
      <c r="J728" s="298" t="s">
        <v>5059</v>
      </c>
      <c r="K728" s="145" t="str">
        <f t="shared" si="35"/>
        <v>J6311</v>
      </c>
      <c r="L728" s="277" t="str">
        <f t="shared" si="34"/>
        <v>J63.1.1 - Traitement de données hébergement et activités connexes</v>
      </c>
      <c r="M728" s="145"/>
      <c r="N728" s="145" t="s">
        <v>192</v>
      </c>
      <c r="O728" s="145" t="s">
        <v>426</v>
      </c>
    </row>
    <row r="729" spans="1:15">
      <c r="A729" s="140" t="s">
        <v>5061</v>
      </c>
      <c r="B729" s="145" t="s">
        <v>4102</v>
      </c>
      <c r="C729" s="145"/>
      <c r="D729" s="145" t="s">
        <v>426</v>
      </c>
      <c r="E729" s="140"/>
      <c r="F729" s="140"/>
      <c r="G729" s="140"/>
      <c r="H729" s="140">
        <f t="shared" si="33"/>
        <v>1</v>
      </c>
      <c r="I729" s="140"/>
      <c r="J729" s="298" t="s">
        <v>5060</v>
      </c>
      <c r="K729" s="145" t="str">
        <f t="shared" si="35"/>
        <v>J6312</v>
      </c>
      <c r="L729" s="277" t="str">
        <f t="shared" si="34"/>
        <v>J63.1.2 - Portails Internet</v>
      </c>
      <c r="M729" s="145"/>
      <c r="N729" s="145" t="s">
        <v>192</v>
      </c>
      <c r="O729" s="145" t="s">
        <v>426</v>
      </c>
    </row>
    <row r="730" spans="1:15">
      <c r="A730" s="140" t="s">
        <v>5062</v>
      </c>
      <c r="B730" s="145" t="s">
        <v>4103</v>
      </c>
      <c r="C730" s="145"/>
      <c r="D730" s="145" t="s">
        <v>426</v>
      </c>
      <c r="E730" s="140"/>
      <c r="F730" s="140"/>
      <c r="G730" s="140"/>
      <c r="H730" s="140">
        <f t="shared" si="33"/>
        <v>1</v>
      </c>
      <c r="I730" s="140"/>
      <c r="J730" s="297" t="s">
        <v>5061</v>
      </c>
      <c r="K730" s="145" t="str">
        <f t="shared" si="35"/>
        <v>J639</v>
      </c>
      <c r="L730" s="277" t="str">
        <f t="shared" si="34"/>
        <v>J63.9 - Autres services d'information</v>
      </c>
      <c r="M730" s="145" t="s">
        <v>190</v>
      </c>
      <c r="N730" s="145" t="s">
        <v>192</v>
      </c>
      <c r="O730" s="145" t="s">
        <v>426</v>
      </c>
    </row>
    <row r="731" spans="1:15">
      <c r="A731" s="140" t="s">
        <v>5063</v>
      </c>
      <c r="B731" s="145" t="s">
        <v>4104</v>
      </c>
      <c r="C731" s="145"/>
      <c r="D731" s="145" t="s">
        <v>426</v>
      </c>
      <c r="E731" s="140"/>
      <c r="F731" s="140"/>
      <c r="G731" s="140"/>
      <c r="H731" s="140">
        <f t="shared" si="33"/>
        <v>1</v>
      </c>
      <c r="I731" s="140"/>
      <c r="J731" s="298" t="s">
        <v>5062</v>
      </c>
      <c r="K731" s="145" t="str">
        <f t="shared" si="35"/>
        <v>J6391</v>
      </c>
      <c r="L731" s="277" t="str">
        <f t="shared" si="34"/>
        <v>J63.9.1 - Activités des agences de presse</v>
      </c>
      <c r="M731" s="145"/>
      <c r="N731" s="145" t="s">
        <v>192</v>
      </c>
      <c r="O731" s="145" t="s">
        <v>426</v>
      </c>
    </row>
    <row r="732" spans="1:15">
      <c r="A732" s="140" t="s">
        <v>5064</v>
      </c>
      <c r="B732" s="145" t="s">
        <v>4105</v>
      </c>
      <c r="C732" s="145"/>
      <c r="D732" s="145" t="s">
        <v>426</v>
      </c>
      <c r="E732" s="140"/>
      <c r="F732" s="140"/>
      <c r="G732" s="140"/>
      <c r="H732" s="140">
        <f t="shared" si="33"/>
        <v>1</v>
      </c>
      <c r="I732" s="140"/>
      <c r="J732" s="298" t="s">
        <v>5063</v>
      </c>
      <c r="K732" s="145" t="str">
        <f t="shared" si="35"/>
        <v>J6399</v>
      </c>
      <c r="L732" s="277" t="str">
        <f t="shared" si="34"/>
        <v>J63.9.9 - Autres services d'information n.c.a.</v>
      </c>
      <c r="M732" s="145"/>
      <c r="N732" s="145" t="s">
        <v>192</v>
      </c>
      <c r="O732" s="145" t="s">
        <v>426</v>
      </c>
    </row>
    <row r="733" spans="1:15">
      <c r="A733" s="140" t="s">
        <v>5065</v>
      </c>
      <c r="B733" s="145" t="s">
        <v>4106</v>
      </c>
      <c r="C733" s="145"/>
      <c r="D733" s="145" t="s">
        <v>426</v>
      </c>
      <c r="E733" s="140"/>
      <c r="F733" s="140"/>
      <c r="G733" s="140"/>
      <c r="H733" s="140">
        <f t="shared" si="33"/>
        <v>1</v>
      </c>
      <c r="I733" s="140"/>
      <c r="J733" s="279" t="s">
        <v>5064</v>
      </c>
      <c r="K733" s="145" t="str">
        <f t="shared" si="35"/>
        <v>K</v>
      </c>
      <c r="L733" s="277" t="str">
        <f t="shared" si="34"/>
        <v>K - ACTIVITÉS FINANCIÈRES ET D'ASSURANCE</v>
      </c>
      <c r="M733" s="145" t="s">
        <v>190</v>
      </c>
      <c r="N733" s="145" t="s">
        <v>192</v>
      </c>
      <c r="O733" s="145" t="s">
        <v>426</v>
      </c>
    </row>
    <row r="734" spans="1:15">
      <c r="A734" s="140" t="s">
        <v>5066</v>
      </c>
      <c r="B734" s="145" t="s">
        <v>4107</v>
      </c>
      <c r="C734" s="145"/>
      <c r="D734" s="145" t="s">
        <v>426</v>
      </c>
      <c r="E734" s="140"/>
      <c r="F734" s="140"/>
      <c r="G734" s="140"/>
      <c r="H734" s="140">
        <f t="shared" si="33"/>
        <v>1</v>
      </c>
      <c r="I734" s="140"/>
      <c r="J734" s="296" t="s">
        <v>5065</v>
      </c>
      <c r="K734" s="145" t="str">
        <f t="shared" si="35"/>
        <v>K64</v>
      </c>
      <c r="L734" s="277" t="str">
        <f t="shared" si="34"/>
        <v>K64 - Intermédiation financière</v>
      </c>
      <c r="M734" s="145" t="s">
        <v>190</v>
      </c>
      <c r="N734" s="145" t="s">
        <v>192</v>
      </c>
      <c r="O734" s="145" t="s">
        <v>426</v>
      </c>
    </row>
    <row r="735" spans="1:15">
      <c r="A735" s="140" t="s">
        <v>5067</v>
      </c>
      <c r="B735" s="145" t="s">
        <v>4108</v>
      </c>
      <c r="C735" s="145"/>
      <c r="D735" s="145" t="s">
        <v>426</v>
      </c>
      <c r="E735" s="140"/>
      <c r="F735" s="140"/>
      <c r="G735" s="140"/>
      <c r="H735" s="140">
        <f t="shared" si="33"/>
        <v>1</v>
      </c>
      <c r="I735" s="140"/>
      <c r="J735" s="297" t="s">
        <v>5066</v>
      </c>
      <c r="K735" s="145" t="str">
        <f t="shared" si="35"/>
        <v>K641</v>
      </c>
      <c r="L735" s="277" t="str">
        <f t="shared" si="34"/>
        <v>K64.1 - Intermédiation monétaire</v>
      </c>
      <c r="M735" s="145" t="s">
        <v>190</v>
      </c>
      <c r="N735" s="145" t="s">
        <v>192</v>
      </c>
      <c r="O735" s="145" t="s">
        <v>426</v>
      </c>
    </row>
    <row r="736" spans="1:15">
      <c r="A736" s="140" t="s">
        <v>5068</v>
      </c>
      <c r="B736" s="145" t="s">
        <v>4109</v>
      </c>
      <c r="C736" s="145"/>
      <c r="D736" s="145" t="s">
        <v>426</v>
      </c>
      <c r="E736" s="140"/>
      <c r="F736" s="140"/>
      <c r="G736" s="140"/>
      <c r="H736" s="140">
        <f t="shared" si="33"/>
        <v>1</v>
      </c>
      <c r="I736" s="140"/>
      <c r="J736" s="298" t="s">
        <v>5067</v>
      </c>
      <c r="K736" s="145" t="str">
        <f t="shared" si="35"/>
        <v>K6411</v>
      </c>
      <c r="L736" s="277" t="str">
        <f t="shared" si="34"/>
        <v>K64.1.1 - Activités de banque centrale</v>
      </c>
      <c r="M736" s="145"/>
      <c r="N736" s="145" t="s">
        <v>192</v>
      </c>
      <c r="O736" s="145" t="s">
        <v>426</v>
      </c>
    </row>
    <row r="737" spans="1:15">
      <c r="A737" s="140" t="s">
        <v>5069</v>
      </c>
      <c r="B737" s="145" t="s">
        <v>4110</v>
      </c>
      <c r="C737" s="145"/>
      <c r="D737" s="145" t="s">
        <v>426</v>
      </c>
      <c r="E737" s="140"/>
      <c r="F737" s="140"/>
      <c r="G737" s="140"/>
      <c r="H737" s="140">
        <f t="shared" si="33"/>
        <v>1</v>
      </c>
      <c r="I737" s="140"/>
      <c r="J737" s="298" t="s">
        <v>5068</v>
      </c>
      <c r="K737" s="145" t="str">
        <f t="shared" si="35"/>
        <v>K6419</v>
      </c>
      <c r="L737" s="277" t="str">
        <f t="shared" si="34"/>
        <v>K64.1.9 - Autres intermédiations monétaires</v>
      </c>
      <c r="M737" s="145"/>
      <c r="N737" s="145" t="s">
        <v>192</v>
      </c>
      <c r="O737" s="145" t="s">
        <v>426</v>
      </c>
    </row>
    <row r="738" spans="1:15">
      <c r="A738" s="140" t="s">
        <v>5070</v>
      </c>
      <c r="B738" s="145" t="s">
        <v>4111</v>
      </c>
      <c r="C738" s="145"/>
      <c r="D738" s="145" t="s">
        <v>426</v>
      </c>
      <c r="E738" s="140"/>
      <c r="F738" s="140"/>
      <c r="G738" s="140"/>
      <c r="H738" s="140">
        <f t="shared" si="33"/>
        <v>1</v>
      </c>
      <c r="I738" s="140"/>
      <c r="J738" s="297" t="s">
        <v>5069</v>
      </c>
      <c r="K738" s="145" t="str">
        <f t="shared" si="35"/>
        <v>K642</v>
      </c>
      <c r="L738" s="277" t="str">
        <f t="shared" si="34"/>
        <v>K64.2 - Activités des sociétés holding</v>
      </c>
      <c r="M738" s="145" t="s">
        <v>190</v>
      </c>
      <c r="N738" s="145" t="s">
        <v>192</v>
      </c>
      <c r="O738" s="145" t="s">
        <v>426</v>
      </c>
    </row>
    <row r="739" spans="1:15">
      <c r="A739" s="140" t="s">
        <v>5071</v>
      </c>
      <c r="B739" s="145" t="s">
        <v>4112</v>
      </c>
      <c r="C739" s="145"/>
      <c r="D739" s="145" t="s">
        <v>426</v>
      </c>
      <c r="E739" s="140"/>
      <c r="F739" s="140"/>
      <c r="G739" s="140"/>
      <c r="H739" s="140">
        <f t="shared" si="33"/>
        <v>1</v>
      </c>
      <c r="I739" s="140"/>
      <c r="J739" s="298" t="s">
        <v>5070</v>
      </c>
      <c r="K739" s="145" t="str">
        <f t="shared" si="35"/>
        <v>K6420</v>
      </c>
      <c r="L739" s="277" t="str">
        <f t="shared" si="34"/>
        <v>K64.2.0 - Activités des sociétés holding</v>
      </c>
      <c r="M739" s="145"/>
      <c r="N739" s="145" t="s">
        <v>192</v>
      </c>
      <c r="O739" s="145" t="s">
        <v>426</v>
      </c>
    </row>
    <row r="740" spans="1:15">
      <c r="A740" s="140" t="s">
        <v>5072</v>
      </c>
      <c r="B740" s="145" t="s">
        <v>4113</v>
      </c>
      <c r="C740" s="145"/>
      <c r="D740" s="145" t="s">
        <v>426</v>
      </c>
      <c r="E740" s="140"/>
      <c r="F740" s="140"/>
      <c r="G740" s="140"/>
      <c r="H740" s="140">
        <f t="shared" si="33"/>
        <v>1</v>
      </c>
      <c r="I740" s="140"/>
      <c r="J740" s="297" t="s">
        <v>5071</v>
      </c>
      <c r="K740" s="145" t="str">
        <f t="shared" si="35"/>
        <v>K643</v>
      </c>
      <c r="L740" s="277" t="str">
        <f t="shared" si="34"/>
        <v>K64.3 - Fonds de placement et instruments financiers similaires</v>
      </c>
      <c r="M740" s="145" t="s">
        <v>190</v>
      </c>
      <c r="N740" s="145" t="s">
        <v>192</v>
      </c>
      <c r="O740" s="145" t="s">
        <v>426</v>
      </c>
    </row>
    <row r="741" spans="1:15">
      <c r="A741" s="140" t="s">
        <v>5073</v>
      </c>
      <c r="B741" s="145" t="s">
        <v>4114</v>
      </c>
      <c r="C741" s="145"/>
      <c r="D741" s="145" t="s">
        <v>426</v>
      </c>
      <c r="E741" s="140"/>
      <c r="F741" s="140"/>
      <c r="G741" s="140"/>
      <c r="H741" s="140">
        <f t="shared" si="33"/>
        <v>1</v>
      </c>
      <c r="I741" s="140"/>
      <c r="J741" s="298" t="s">
        <v>5072</v>
      </c>
      <c r="K741" s="145" t="str">
        <f t="shared" si="35"/>
        <v>K6430</v>
      </c>
      <c r="L741" s="277" t="str">
        <f t="shared" si="34"/>
        <v>K64.3.0 - Fonds de placement et instruments financiers similaires</v>
      </c>
      <c r="M741" s="145"/>
      <c r="N741" s="145" t="s">
        <v>192</v>
      </c>
      <c r="O741" s="145" t="s">
        <v>426</v>
      </c>
    </row>
    <row r="742" spans="1:15">
      <c r="A742" s="140" t="s">
        <v>5074</v>
      </c>
      <c r="B742" s="145" t="s">
        <v>4115</v>
      </c>
      <c r="C742" s="145"/>
      <c r="D742" s="145" t="s">
        <v>426</v>
      </c>
      <c r="E742" s="140"/>
      <c r="F742" s="140"/>
      <c r="G742" s="140"/>
      <c r="H742" s="140">
        <f t="shared" si="33"/>
        <v>1</v>
      </c>
      <c r="I742" s="140"/>
      <c r="J742" s="297" t="s">
        <v>5073</v>
      </c>
      <c r="K742" s="145" t="str">
        <f t="shared" si="35"/>
        <v>K649</v>
      </c>
      <c r="L742" s="277" t="str">
        <f t="shared" si="34"/>
        <v>K64.9 - Autres intermédiations financières</v>
      </c>
      <c r="M742" s="145" t="s">
        <v>190</v>
      </c>
      <c r="N742" s="145" t="s">
        <v>192</v>
      </c>
      <c r="O742" s="145" t="s">
        <v>426</v>
      </c>
    </row>
    <row r="743" spans="1:15">
      <c r="A743" s="140" t="s">
        <v>5075</v>
      </c>
      <c r="B743" s="145" t="s">
        <v>4116</v>
      </c>
      <c r="C743" s="145"/>
      <c r="D743" s="145" t="s">
        <v>426</v>
      </c>
      <c r="E743" s="140"/>
      <c r="F743" s="140"/>
      <c r="G743" s="140"/>
      <c r="H743" s="140">
        <f t="shared" si="33"/>
        <v>1</v>
      </c>
      <c r="I743" s="140"/>
      <c r="J743" s="298" t="s">
        <v>5074</v>
      </c>
      <c r="K743" s="145" t="str">
        <f t="shared" si="35"/>
        <v>K6491</v>
      </c>
      <c r="L743" s="277" t="str">
        <f t="shared" si="34"/>
        <v>K64.9.1 - Crédit-bail</v>
      </c>
      <c r="M743" s="145"/>
      <c r="N743" s="145" t="s">
        <v>192</v>
      </c>
      <c r="O743" s="145" t="s">
        <v>426</v>
      </c>
    </row>
    <row r="744" spans="1:15">
      <c r="A744" s="140" t="s">
        <v>5076</v>
      </c>
      <c r="B744" s="145" t="s">
        <v>4117</v>
      </c>
      <c r="C744" s="145"/>
      <c r="D744" s="145" t="s">
        <v>426</v>
      </c>
      <c r="E744" s="140"/>
      <c r="F744" s="140"/>
      <c r="G744" s="140"/>
      <c r="H744" s="140">
        <f t="shared" si="33"/>
        <v>1</v>
      </c>
      <c r="I744" s="140"/>
      <c r="J744" s="298" t="s">
        <v>5075</v>
      </c>
      <c r="K744" s="145" t="str">
        <f t="shared" si="35"/>
        <v>K6492</v>
      </c>
      <c r="L744" s="277" t="str">
        <f t="shared" si="34"/>
        <v>K64.9.2 - Distribution de crédit</v>
      </c>
      <c r="M744" s="145"/>
      <c r="N744" s="145" t="s">
        <v>192</v>
      </c>
      <c r="O744" s="145" t="s">
        <v>426</v>
      </c>
    </row>
    <row r="745" spans="1:15">
      <c r="A745" s="140" t="s">
        <v>5077</v>
      </c>
      <c r="B745" s="145" t="s">
        <v>4118</v>
      </c>
      <c r="C745" s="145"/>
      <c r="D745" s="145" t="s">
        <v>426</v>
      </c>
      <c r="E745" s="140"/>
      <c r="F745" s="140"/>
      <c r="G745" s="140"/>
      <c r="H745" s="140">
        <f t="shared" si="33"/>
        <v>1</v>
      </c>
      <c r="I745" s="140"/>
      <c r="J745" s="298" t="s">
        <v>5076</v>
      </c>
      <c r="K745" s="145" t="str">
        <f t="shared" si="35"/>
        <v>K6499</v>
      </c>
      <c r="L745" s="277" t="str">
        <f t="shared" si="34"/>
        <v>K64.9.9 - Autres intermédiations financières nca</v>
      </c>
      <c r="M745" s="145"/>
      <c r="N745" s="145" t="s">
        <v>192</v>
      </c>
      <c r="O745" s="145" t="s">
        <v>426</v>
      </c>
    </row>
    <row r="746" spans="1:15">
      <c r="A746" s="140" t="s">
        <v>5078</v>
      </c>
      <c r="B746" s="145" t="s">
        <v>4119</v>
      </c>
      <c r="C746" s="145"/>
      <c r="D746" s="145" t="s">
        <v>426</v>
      </c>
      <c r="E746" s="140"/>
      <c r="F746" s="140"/>
      <c r="G746" s="140"/>
      <c r="H746" s="140">
        <f t="shared" si="33"/>
        <v>1</v>
      </c>
      <c r="I746" s="140"/>
      <c r="J746" s="296" t="s">
        <v>5077</v>
      </c>
      <c r="K746" s="145" t="str">
        <f t="shared" si="35"/>
        <v>K65</v>
      </c>
      <c r="L746" s="277" t="str">
        <f t="shared" si="34"/>
        <v>K65 - Assurance</v>
      </c>
      <c r="M746" s="145" t="s">
        <v>190</v>
      </c>
      <c r="N746" s="145" t="s">
        <v>192</v>
      </c>
      <c r="O746" s="145" t="s">
        <v>426</v>
      </c>
    </row>
    <row r="747" spans="1:15">
      <c r="A747" s="140" t="s">
        <v>5079</v>
      </c>
      <c r="B747" s="145" t="s">
        <v>4120</v>
      </c>
      <c r="C747" s="145"/>
      <c r="D747" s="145" t="s">
        <v>426</v>
      </c>
      <c r="E747" s="140"/>
      <c r="F747" s="140"/>
      <c r="G747" s="140"/>
      <c r="H747" s="140">
        <f t="shared" si="33"/>
        <v>1</v>
      </c>
      <c r="I747" s="140"/>
      <c r="J747" s="297" t="s">
        <v>5078</v>
      </c>
      <c r="K747" s="145" t="str">
        <f t="shared" si="35"/>
        <v>K651</v>
      </c>
      <c r="L747" s="277" t="str">
        <f t="shared" si="34"/>
        <v>K65.1 - Assurances</v>
      </c>
      <c r="M747" s="145" t="s">
        <v>190</v>
      </c>
      <c r="N747" s="145" t="s">
        <v>192</v>
      </c>
      <c r="O747" s="145" t="s">
        <v>426</v>
      </c>
    </row>
    <row r="748" spans="1:15">
      <c r="A748" s="140" t="s">
        <v>5080</v>
      </c>
      <c r="B748" s="145" t="s">
        <v>4121</v>
      </c>
      <c r="C748" s="145"/>
      <c r="D748" s="145" t="s">
        <v>426</v>
      </c>
      <c r="E748" s="140"/>
      <c r="F748" s="140"/>
      <c r="G748" s="140"/>
      <c r="H748" s="140">
        <f t="shared" si="33"/>
        <v>1</v>
      </c>
      <c r="I748" s="140"/>
      <c r="J748" s="298" t="s">
        <v>5079</v>
      </c>
      <c r="K748" s="145" t="str">
        <f t="shared" si="35"/>
        <v>K6511</v>
      </c>
      <c r="L748" s="277" t="str">
        <f t="shared" si="34"/>
        <v>K65.1.1 - Assurance vie et capitalisation</v>
      </c>
      <c r="M748" s="145"/>
      <c r="N748" s="145" t="s">
        <v>192</v>
      </c>
      <c r="O748" s="145" t="s">
        <v>426</v>
      </c>
    </row>
    <row r="749" spans="1:15">
      <c r="A749" s="140" t="s">
        <v>5081</v>
      </c>
      <c r="B749" s="145" t="s">
        <v>4122</v>
      </c>
      <c r="C749" s="145"/>
      <c r="D749" s="145" t="s">
        <v>426</v>
      </c>
      <c r="E749" s="140"/>
      <c r="F749" s="140"/>
      <c r="G749" s="140"/>
      <c r="H749" s="140">
        <f t="shared" si="33"/>
        <v>1</v>
      </c>
      <c r="I749" s="140"/>
      <c r="J749" s="298" t="s">
        <v>5080</v>
      </c>
      <c r="K749" s="145" t="str">
        <f t="shared" si="35"/>
        <v>K6512</v>
      </c>
      <c r="L749" s="277" t="str">
        <f t="shared" si="34"/>
        <v>K65.1.2 - Autres assurances</v>
      </c>
      <c r="M749" s="145"/>
      <c r="N749" s="145" t="s">
        <v>192</v>
      </c>
      <c r="O749" s="145" t="s">
        <v>426</v>
      </c>
    </row>
    <row r="750" spans="1:15">
      <c r="A750" s="140" t="s">
        <v>5082</v>
      </c>
      <c r="B750" s="145" t="s">
        <v>4123</v>
      </c>
      <c r="C750" s="145"/>
      <c r="D750" s="145" t="s">
        <v>426</v>
      </c>
      <c r="E750" s="140"/>
      <c r="F750" s="140"/>
      <c r="G750" s="140"/>
      <c r="H750" s="140">
        <f t="shared" si="33"/>
        <v>1</v>
      </c>
      <c r="I750" s="140"/>
      <c r="J750" s="297" t="s">
        <v>5081</v>
      </c>
      <c r="K750" s="145" t="str">
        <f t="shared" si="35"/>
        <v>K652</v>
      </c>
      <c r="L750" s="277" t="str">
        <f t="shared" si="34"/>
        <v>K65.2 - Réassurance</v>
      </c>
      <c r="M750" s="145" t="s">
        <v>190</v>
      </c>
      <c r="N750" s="145" t="s">
        <v>192</v>
      </c>
      <c r="O750" s="145" t="s">
        <v>426</v>
      </c>
    </row>
    <row r="751" spans="1:15">
      <c r="A751" s="140" t="s">
        <v>5083</v>
      </c>
      <c r="B751" s="145" t="s">
        <v>4124</v>
      </c>
      <c r="C751" s="145"/>
      <c r="D751" s="145" t="s">
        <v>426</v>
      </c>
      <c r="E751" s="140"/>
      <c r="F751" s="140"/>
      <c r="G751" s="140"/>
      <c r="H751" s="140">
        <f t="shared" si="33"/>
        <v>1</v>
      </c>
      <c r="I751" s="140"/>
      <c r="J751" s="298" t="s">
        <v>5082</v>
      </c>
      <c r="K751" s="145" t="str">
        <f t="shared" si="35"/>
        <v>K6520</v>
      </c>
      <c r="L751" s="277" t="str">
        <f t="shared" si="34"/>
        <v>K65.2.0 - Réassurance</v>
      </c>
      <c r="M751" s="145"/>
      <c r="N751" s="145" t="s">
        <v>192</v>
      </c>
      <c r="O751" s="145" t="s">
        <v>426</v>
      </c>
    </row>
    <row r="752" spans="1:15">
      <c r="A752" s="140" t="s">
        <v>5084</v>
      </c>
      <c r="B752" s="145" t="s">
        <v>4125</v>
      </c>
      <c r="C752" s="145"/>
      <c r="D752" s="145" t="s">
        <v>426</v>
      </c>
      <c r="E752" s="140"/>
      <c r="F752" s="140"/>
      <c r="G752" s="140"/>
      <c r="H752" s="140">
        <f t="shared" si="33"/>
        <v>1</v>
      </c>
      <c r="I752" s="140"/>
      <c r="J752" s="297" t="s">
        <v>5083</v>
      </c>
      <c r="K752" s="145" t="str">
        <f t="shared" si="35"/>
        <v>K653</v>
      </c>
      <c r="L752" s="277" t="str">
        <f t="shared" si="34"/>
        <v>K65.3 - Caisses de retraite</v>
      </c>
      <c r="M752" s="145" t="s">
        <v>190</v>
      </c>
      <c r="N752" s="145" t="s">
        <v>192</v>
      </c>
      <c r="O752" s="145" t="s">
        <v>426</v>
      </c>
    </row>
    <row r="753" spans="1:15">
      <c r="A753" s="140" t="s">
        <v>5085</v>
      </c>
      <c r="B753" s="145" t="s">
        <v>4126</v>
      </c>
      <c r="C753" s="145"/>
      <c r="D753" s="145" t="s">
        <v>426</v>
      </c>
      <c r="E753" s="140"/>
      <c r="F753" s="140"/>
      <c r="G753" s="140"/>
      <c r="H753" s="140">
        <f t="shared" si="33"/>
        <v>1</v>
      </c>
      <c r="I753" s="140"/>
      <c r="J753" s="298" t="s">
        <v>5084</v>
      </c>
      <c r="K753" s="145" t="str">
        <f t="shared" si="35"/>
        <v>K6530</v>
      </c>
      <c r="L753" s="277" t="str">
        <f t="shared" si="34"/>
        <v>K65.3.0 - Caisses de retraite</v>
      </c>
      <c r="M753" s="145"/>
      <c r="N753" s="145" t="s">
        <v>192</v>
      </c>
      <c r="O753" s="145" t="s">
        <v>426</v>
      </c>
    </row>
    <row r="754" spans="1:15">
      <c r="A754" s="140" t="s">
        <v>5086</v>
      </c>
      <c r="B754" s="145" t="s">
        <v>4127</v>
      </c>
      <c r="C754" s="145"/>
      <c r="D754" s="145" t="s">
        <v>426</v>
      </c>
      <c r="E754" s="140"/>
      <c r="F754" s="140"/>
      <c r="G754" s="140"/>
      <c r="H754" s="140">
        <f t="shared" si="33"/>
        <v>1</v>
      </c>
      <c r="I754" s="140"/>
      <c r="J754" s="296" t="s">
        <v>5085</v>
      </c>
      <c r="K754" s="145" t="str">
        <f t="shared" si="35"/>
        <v>K66</v>
      </c>
      <c r="L754" s="277" t="str">
        <f t="shared" si="34"/>
        <v>K66 - Autres activités financières</v>
      </c>
      <c r="M754" s="145" t="s">
        <v>190</v>
      </c>
      <c r="N754" s="145" t="s">
        <v>192</v>
      </c>
      <c r="O754" s="145" t="s">
        <v>426</v>
      </c>
    </row>
    <row r="755" spans="1:15">
      <c r="A755" s="140" t="s">
        <v>5087</v>
      </c>
      <c r="B755" s="145" t="s">
        <v>4128</v>
      </c>
      <c r="C755" s="145"/>
      <c r="D755" s="145" t="s">
        <v>426</v>
      </c>
      <c r="E755" s="140"/>
      <c r="F755" s="140"/>
      <c r="G755" s="140"/>
      <c r="H755" s="140">
        <f t="shared" si="33"/>
        <v>1</v>
      </c>
      <c r="I755" s="140"/>
      <c r="J755" s="297" t="s">
        <v>5086</v>
      </c>
      <c r="K755" s="145" t="str">
        <f t="shared" si="35"/>
        <v>K661</v>
      </c>
      <c r="L755" s="277" t="str">
        <f t="shared" si="34"/>
        <v>K66.1 - Activités des auxiliaires financiers</v>
      </c>
      <c r="M755" s="145" t="s">
        <v>190</v>
      </c>
      <c r="N755" s="145" t="s">
        <v>192</v>
      </c>
      <c r="O755" s="145" t="s">
        <v>426</v>
      </c>
    </row>
    <row r="756" spans="1:15">
      <c r="A756" s="140" t="s">
        <v>5088</v>
      </c>
      <c r="B756" s="145" t="s">
        <v>4129</v>
      </c>
      <c r="C756" s="145"/>
      <c r="D756" s="145" t="s">
        <v>426</v>
      </c>
      <c r="E756" s="140"/>
      <c r="F756" s="140"/>
      <c r="G756" s="140"/>
      <c r="H756" s="140">
        <f t="shared" si="33"/>
        <v>1</v>
      </c>
      <c r="I756" s="140"/>
      <c r="J756" s="298" t="s">
        <v>5087</v>
      </c>
      <c r="K756" s="145" t="str">
        <f t="shared" si="35"/>
        <v>K6611</v>
      </c>
      <c r="L756" s="277" t="str">
        <f t="shared" si="34"/>
        <v>K66.1.1 - Administration de marchés financiers</v>
      </c>
      <c r="M756" s="145"/>
      <c r="N756" s="145" t="s">
        <v>192</v>
      </c>
      <c r="O756" s="145" t="s">
        <v>426</v>
      </c>
    </row>
    <row r="757" spans="1:15">
      <c r="A757" s="140" t="s">
        <v>5089</v>
      </c>
      <c r="B757" s="145" t="s">
        <v>4130</v>
      </c>
      <c r="C757" s="145"/>
      <c r="D757" s="145" t="s">
        <v>426</v>
      </c>
      <c r="E757" s="140"/>
      <c r="F757" s="140"/>
      <c r="G757" s="140"/>
      <c r="H757" s="140">
        <f t="shared" si="33"/>
        <v>1</v>
      </c>
      <c r="I757" s="140"/>
      <c r="J757" s="298" t="s">
        <v>5088</v>
      </c>
      <c r="K757" s="145" t="str">
        <f t="shared" si="35"/>
        <v>K6612</v>
      </c>
      <c r="L757" s="277" t="str">
        <f t="shared" si="34"/>
        <v>K66.1.2 - Courtage de valeurs mobilières et de marchandises</v>
      </c>
      <c r="M757" s="145"/>
      <c r="N757" s="145" t="s">
        <v>192</v>
      </c>
      <c r="O757" s="145" t="s">
        <v>426</v>
      </c>
    </row>
    <row r="758" spans="1:15">
      <c r="A758" s="140" t="s">
        <v>5090</v>
      </c>
      <c r="B758" s="145" t="s">
        <v>4131</v>
      </c>
      <c r="C758" s="145"/>
      <c r="D758" s="145" t="s">
        <v>426</v>
      </c>
      <c r="E758" s="140"/>
      <c r="F758" s="140"/>
      <c r="G758" s="140"/>
      <c r="H758" s="140">
        <f t="shared" si="33"/>
        <v>1</v>
      </c>
      <c r="I758" s="140"/>
      <c r="J758" s="298" t="s">
        <v>5089</v>
      </c>
      <c r="K758" s="145" t="str">
        <f t="shared" si="35"/>
        <v>K6619</v>
      </c>
      <c r="L758" s="277" t="str">
        <f t="shared" si="34"/>
        <v>K66.1.9 - Activités des autres auxiliaires financiers</v>
      </c>
      <c r="M758" s="145"/>
      <c r="N758" s="145" t="s">
        <v>192</v>
      </c>
      <c r="O758" s="145" t="s">
        <v>426</v>
      </c>
    </row>
    <row r="759" spans="1:15">
      <c r="A759" s="140" t="s">
        <v>5091</v>
      </c>
      <c r="B759" s="145" t="s">
        <v>4132</v>
      </c>
      <c r="C759" s="145"/>
      <c r="D759" s="145" t="s">
        <v>426</v>
      </c>
      <c r="E759" s="140"/>
      <c r="F759" s="140"/>
      <c r="G759" s="140"/>
      <c r="H759" s="140">
        <f t="shared" si="33"/>
        <v>1</v>
      </c>
      <c r="I759" s="140"/>
      <c r="J759" s="297" t="s">
        <v>5090</v>
      </c>
      <c r="K759" s="145" t="str">
        <f t="shared" si="35"/>
        <v>K662</v>
      </c>
      <c r="L759" s="277" t="str">
        <f t="shared" si="34"/>
        <v>K66.2 - Activités des auxiliaires d'assurance</v>
      </c>
      <c r="M759" s="145" t="s">
        <v>190</v>
      </c>
      <c r="N759" s="145" t="s">
        <v>192</v>
      </c>
      <c r="O759" s="145" t="s">
        <v>426</v>
      </c>
    </row>
    <row r="760" spans="1:15">
      <c r="A760" s="140" t="s">
        <v>5092</v>
      </c>
      <c r="B760" s="145" t="s">
        <v>4133</v>
      </c>
      <c r="C760" s="145"/>
      <c r="D760" s="145" t="s">
        <v>426</v>
      </c>
      <c r="E760" s="140"/>
      <c r="F760" s="140"/>
      <c r="G760" s="140"/>
      <c r="H760" s="140">
        <f t="shared" si="33"/>
        <v>1</v>
      </c>
      <c r="I760" s="140"/>
      <c r="J760" s="298" t="s">
        <v>5091</v>
      </c>
      <c r="K760" s="145" t="str">
        <f t="shared" si="35"/>
        <v>K6621</v>
      </c>
      <c r="L760" s="277" t="str">
        <f t="shared" si="34"/>
        <v>K66.2.1 - Évaluation des risques et dommages</v>
      </c>
      <c r="M760" s="145"/>
      <c r="N760" s="145" t="s">
        <v>192</v>
      </c>
      <c r="O760" s="145" t="s">
        <v>426</v>
      </c>
    </row>
    <row r="761" spans="1:15">
      <c r="A761" s="140" t="s">
        <v>5093</v>
      </c>
      <c r="B761" s="145" t="s">
        <v>4134</v>
      </c>
      <c r="C761" s="145"/>
      <c r="D761" s="145" t="s">
        <v>426</v>
      </c>
      <c r="E761" s="140"/>
      <c r="F761" s="140"/>
      <c r="G761" s="140"/>
      <c r="H761" s="140">
        <f t="shared" si="33"/>
        <v>1</v>
      </c>
      <c r="I761" s="140"/>
      <c r="J761" s="298" t="s">
        <v>5092</v>
      </c>
      <c r="K761" s="145" t="str">
        <f t="shared" si="35"/>
        <v>K6622</v>
      </c>
      <c r="L761" s="277" t="str">
        <f t="shared" si="34"/>
        <v>K66.2.2 - Activités des agents et courtiers d'assurances</v>
      </c>
      <c r="M761" s="145"/>
      <c r="N761" s="145" t="s">
        <v>192</v>
      </c>
      <c r="O761" s="145" t="s">
        <v>426</v>
      </c>
    </row>
    <row r="762" spans="1:15">
      <c r="A762" s="140" t="s">
        <v>5094</v>
      </c>
      <c r="B762" s="145" t="s">
        <v>4135</v>
      </c>
      <c r="C762" s="145"/>
      <c r="D762" s="145" t="s">
        <v>426</v>
      </c>
      <c r="E762" s="140"/>
      <c r="F762" s="140"/>
      <c r="G762" s="140"/>
      <c r="H762" s="140">
        <f t="shared" si="33"/>
        <v>1</v>
      </c>
      <c r="I762" s="140"/>
      <c r="J762" s="298" t="s">
        <v>5093</v>
      </c>
      <c r="K762" s="145" t="str">
        <f t="shared" si="35"/>
        <v>K6629</v>
      </c>
      <c r="L762" s="277" t="str">
        <f t="shared" si="34"/>
        <v>K66.2.9 - Activités des autres auxiliaires d'assurance</v>
      </c>
      <c r="M762" s="145"/>
      <c r="N762" s="145" t="s">
        <v>192</v>
      </c>
      <c r="O762" s="145" t="s">
        <v>426</v>
      </c>
    </row>
    <row r="763" spans="1:15">
      <c r="A763" s="140" t="s">
        <v>5095</v>
      </c>
      <c r="B763" s="145" t="s">
        <v>4136</v>
      </c>
      <c r="C763" s="145"/>
      <c r="D763" s="145" t="s">
        <v>426</v>
      </c>
      <c r="E763" s="140"/>
      <c r="F763" s="140"/>
      <c r="G763" s="140"/>
      <c r="H763" s="140">
        <f t="shared" si="33"/>
        <v>1</v>
      </c>
      <c r="I763" s="140"/>
      <c r="J763" s="297" t="s">
        <v>5094</v>
      </c>
      <c r="K763" s="145" t="str">
        <f t="shared" si="35"/>
        <v>K663</v>
      </c>
      <c r="L763" s="277" t="str">
        <f t="shared" si="34"/>
        <v>K66.3 - Gestion de fonds</v>
      </c>
      <c r="M763" s="145" t="s">
        <v>190</v>
      </c>
      <c r="N763" s="145" t="s">
        <v>192</v>
      </c>
      <c r="O763" s="145" t="s">
        <v>426</v>
      </c>
    </row>
    <row r="764" spans="1:15">
      <c r="A764" s="140" t="s">
        <v>5096</v>
      </c>
      <c r="B764" s="145" t="s">
        <v>4137</v>
      </c>
      <c r="C764" s="145"/>
      <c r="D764" s="145" t="s">
        <v>426</v>
      </c>
      <c r="E764" s="140"/>
      <c r="F764" s="140"/>
      <c r="G764" s="140"/>
      <c r="H764" s="140">
        <f t="shared" si="33"/>
        <v>1</v>
      </c>
      <c r="I764" s="140"/>
      <c r="J764" s="298" t="s">
        <v>5095</v>
      </c>
      <c r="K764" s="145" t="str">
        <f t="shared" si="35"/>
        <v>K6630</v>
      </c>
      <c r="L764" s="277" t="str">
        <f t="shared" si="34"/>
        <v>K66.3.0 - Gestion de fonds</v>
      </c>
      <c r="M764" s="145"/>
      <c r="N764" s="145" t="s">
        <v>192</v>
      </c>
      <c r="O764" s="145" t="s">
        <v>426</v>
      </c>
    </row>
    <row r="765" spans="1:15">
      <c r="A765" s="140" t="s">
        <v>5097</v>
      </c>
      <c r="B765" s="145" t="s">
        <v>4138</v>
      </c>
      <c r="C765" s="145"/>
      <c r="D765" s="145" t="s">
        <v>426</v>
      </c>
      <c r="E765" s="140"/>
      <c r="F765" s="140"/>
      <c r="G765" s="140"/>
      <c r="H765" s="140">
        <f t="shared" si="33"/>
        <v>1</v>
      </c>
      <c r="I765" s="140"/>
      <c r="J765" s="279" t="s">
        <v>5096</v>
      </c>
      <c r="K765" s="145" t="str">
        <f t="shared" si="35"/>
        <v>L</v>
      </c>
      <c r="L765" s="277" t="str">
        <f t="shared" si="34"/>
        <v>L - ACTIVITÉS IMMOBILIÈRES</v>
      </c>
      <c r="M765" s="145" t="s">
        <v>190</v>
      </c>
      <c r="N765" s="145" t="s">
        <v>192</v>
      </c>
      <c r="O765" s="145" t="s">
        <v>426</v>
      </c>
    </row>
    <row r="766" spans="1:15">
      <c r="A766" s="140" t="s">
        <v>5098</v>
      </c>
      <c r="B766" s="145" t="s">
        <v>4139</v>
      </c>
      <c r="C766" s="145"/>
      <c r="D766" s="145" t="s">
        <v>426</v>
      </c>
      <c r="E766" s="140"/>
      <c r="F766" s="140"/>
      <c r="G766" s="140"/>
      <c r="H766" s="140">
        <f t="shared" si="33"/>
        <v>1</v>
      </c>
      <c r="I766" s="140"/>
      <c r="J766" s="296" t="s">
        <v>5097</v>
      </c>
      <c r="K766" s="145" t="str">
        <f t="shared" si="35"/>
        <v>L68</v>
      </c>
      <c r="L766" s="277" t="str">
        <f t="shared" si="34"/>
        <v>L68 - Activités immobilières</v>
      </c>
      <c r="M766" s="145" t="s">
        <v>190</v>
      </c>
      <c r="N766" s="145" t="s">
        <v>192</v>
      </c>
      <c r="O766" s="145" t="s">
        <v>426</v>
      </c>
    </row>
    <row r="767" spans="1:15">
      <c r="A767" s="140" t="s">
        <v>5099</v>
      </c>
      <c r="B767" s="145" t="s">
        <v>4140</v>
      </c>
      <c r="C767" s="145"/>
      <c r="D767" s="145" t="s">
        <v>426</v>
      </c>
      <c r="E767" s="140"/>
      <c r="F767" s="140"/>
      <c r="G767" s="140"/>
      <c r="H767" s="140">
        <f t="shared" si="33"/>
        <v>1</v>
      </c>
      <c r="I767" s="140"/>
      <c r="J767" s="297" t="s">
        <v>5098</v>
      </c>
      <c r="K767" s="145" t="str">
        <f t="shared" si="35"/>
        <v>L681</v>
      </c>
      <c r="L767" s="277" t="str">
        <f t="shared" si="34"/>
        <v>L68.1 - Activités des marchands de biens immobiliers</v>
      </c>
      <c r="M767" s="145" t="s">
        <v>190</v>
      </c>
      <c r="N767" s="145" t="s">
        <v>192</v>
      </c>
      <c r="O767" s="145" t="s">
        <v>426</v>
      </c>
    </row>
    <row r="768" spans="1:15">
      <c r="A768" s="140" t="s">
        <v>5100</v>
      </c>
      <c r="B768" s="145" t="s">
        <v>4141</v>
      </c>
      <c r="C768" s="145"/>
      <c r="D768" s="145" t="s">
        <v>426</v>
      </c>
      <c r="E768" s="140"/>
      <c r="F768" s="140"/>
      <c r="G768" s="140"/>
      <c r="H768" s="140">
        <f t="shared" si="33"/>
        <v>1</v>
      </c>
      <c r="I768" s="140"/>
      <c r="J768" s="298" t="s">
        <v>5099</v>
      </c>
      <c r="K768" s="145" t="str">
        <f t="shared" si="35"/>
        <v>L6810</v>
      </c>
      <c r="L768" s="277" t="str">
        <f t="shared" si="34"/>
        <v>L68.1.0 - Activités des marchands de biens immobiliers</v>
      </c>
      <c r="M768" s="145"/>
      <c r="N768" s="145" t="s">
        <v>192</v>
      </c>
      <c r="O768" s="145" t="s">
        <v>426</v>
      </c>
    </row>
    <row r="769" spans="1:15">
      <c r="A769" s="140" t="s">
        <v>5101</v>
      </c>
      <c r="B769" s="145" t="s">
        <v>4142</v>
      </c>
      <c r="C769" s="145"/>
      <c r="D769" s="145" t="s">
        <v>426</v>
      </c>
      <c r="E769" s="140"/>
      <c r="F769" s="140"/>
      <c r="G769" s="140"/>
      <c r="H769" s="140">
        <f t="shared" si="33"/>
        <v>1</v>
      </c>
      <c r="I769" s="140"/>
      <c r="J769" s="297" t="s">
        <v>5100</v>
      </c>
      <c r="K769" s="145" t="str">
        <f t="shared" si="35"/>
        <v>L682</v>
      </c>
      <c r="L769" s="277" t="str">
        <f t="shared" si="34"/>
        <v>L68.2 - Location et exploitation de biens immobiliers propres ou loués</v>
      </c>
      <c r="M769" s="145" t="s">
        <v>190</v>
      </c>
      <c r="N769" s="145" t="s">
        <v>192</v>
      </c>
      <c r="O769" s="145" t="s">
        <v>426</v>
      </c>
    </row>
    <row r="770" spans="1:15">
      <c r="A770" s="140" t="s">
        <v>5102</v>
      </c>
      <c r="B770" s="145" t="s">
        <v>4143</v>
      </c>
      <c r="C770" s="145"/>
      <c r="D770" s="145" t="s">
        <v>426</v>
      </c>
      <c r="E770" s="140"/>
      <c r="F770" s="140"/>
      <c r="G770" s="140"/>
      <c r="H770" s="140">
        <f t="shared" si="33"/>
        <v>1</v>
      </c>
      <c r="I770" s="140"/>
      <c r="J770" s="298" t="s">
        <v>5101</v>
      </c>
      <c r="K770" s="145" t="str">
        <f t="shared" si="35"/>
        <v>L6820</v>
      </c>
      <c r="L770" s="277" t="str">
        <f t="shared" si="34"/>
        <v>L68.2.0 - Location et exploitation de biens immobiliers propres ou loués</v>
      </c>
      <c r="M770" s="145"/>
      <c r="N770" s="145" t="s">
        <v>192</v>
      </c>
      <c r="O770" s="145" t="s">
        <v>426</v>
      </c>
    </row>
    <row r="771" spans="1:15">
      <c r="A771" s="140" t="s">
        <v>5103</v>
      </c>
      <c r="B771" s="145" t="s">
        <v>4144</v>
      </c>
      <c r="C771" s="145"/>
      <c r="D771" s="145" t="s">
        <v>426</v>
      </c>
      <c r="E771" s="140"/>
      <c r="F771" s="140"/>
      <c r="G771" s="140"/>
      <c r="H771" s="140">
        <f t="shared" ref="H771:H834" si="36">COUNTIF($J$2:$J$1000,A771)</f>
        <v>1</v>
      </c>
      <c r="I771" s="140"/>
      <c r="J771" s="297" t="s">
        <v>5102</v>
      </c>
      <c r="K771" s="145" t="str">
        <f t="shared" si="35"/>
        <v>L683</v>
      </c>
      <c r="L771" s="277" t="str">
        <f t="shared" si="34"/>
        <v>L68.3 - Activités immobilières pour compte de tiers</v>
      </c>
      <c r="M771" s="145" t="s">
        <v>190</v>
      </c>
      <c r="N771" s="145" t="s">
        <v>192</v>
      </c>
      <c r="O771" s="145" t="s">
        <v>426</v>
      </c>
    </row>
    <row r="772" spans="1:15">
      <c r="A772" s="140" t="s">
        <v>5104</v>
      </c>
      <c r="B772" s="145" t="s">
        <v>4145</v>
      </c>
      <c r="C772" s="145"/>
      <c r="D772" s="145" t="s">
        <v>426</v>
      </c>
      <c r="E772" s="140"/>
      <c r="F772" s="140"/>
      <c r="G772" s="140"/>
      <c r="H772" s="140">
        <f t="shared" si="36"/>
        <v>1</v>
      </c>
      <c r="I772" s="140"/>
      <c r="J772" s="298" t="s">
        <v>5103</v>
      </c>
      <c r="K772" s="145" t="str">
        <f t="shared" si="35"/>
        <v>L6831</v>
      </c>
      <c r="L772" s="277" t="str">
        <f t="shared" ref="L772:L835" si="37">J772</f>
        <v>L68.3.1 - Agences immobilières</v>
      </c>
      <c r="M772" s="145"/>
      <c r="N772" s="145" t="s">
        <v>192</v>
      </c>
      <c r="O772" s="145" t="s">
        <v>426</v>
      </c>
    </row>
    <row r="773" spans="1:15">
      <c r="A773" s="140" t="s">
        <v>5105</v>
      </c>
      <c r="B773" s="145" t="s">
        <v>4146</v>
      </c>
      <c r="C773" s="145"/>
      <c r="D773" s="145" t="s">
        <v>426</v>
      </c>
      <c r="E773" s="140"/>
      <c r="F773" s="140"/>
      <c r="G773" s="140"/>
      <c r="H773" s="140">
        <f t="shared" si="36"/>
        <v>1</v>
      </c>
      <c r="I773" s="140"/>
      <c r="J773" s="298" t="s">
        <v>5104</v>
      </c>
      <c r="K773" s="145" t="str">
        <f t="shared" si="35"/>
        <v>L6832</v>
      </c>
      <c r="L773" s="277" t="str">
        <f t="shared" si="37"/>
        <v>L68.3.2 - Administration de biens immobiliers</v>
      </c>
      <c r="M773" s="145"/>
      <c r="N773" s="145" t="s">
        <v>192</v>
      </c>
      <c r="O773" s="145" t="s">
        <v>426</v>
      </c>
    </row>
    <row r="774" spans="1:15">
      <c r="A774" s="140" t="s">
        <v>5106</v>
      </c>
      <c r="B774" s="145" t="s">
        <v>4147</v>
      </c>
      <c r="C774" s="145"/>
      <c r="D774" s="145" t="s">
        <v>426</v>
      </c>
      <c r="E774" s="140"/>
      <c r="F774" s="140"/>
      <c r="G774" s="140"/>
      <c r="H774" s="140">
        <f t="shared" si="36"/>
        <v>1</v>
      </c>
      <c r="I774" s="140"/>
      <c r="J774" s="279" t="s">
        <v>5105</v>
      </c>
      <c r="K774" s="145" t="str">
        <f t="shared" ref="K774:K837" si="38">VLOOKUP(J774,$A$2:$B$1100,2,0)</f>
        <v>M</v>
      </c>
      <c r="L774" s="277" t="str">
        <f t="shared" si="37"/>
        <v>M - ACTIVITÉS SPÉCIALISÉES SCIENTIFIQUES ET TECHNIQUES</v>
      </c>
      <c r="M774" s="145" t="s">
        <v>190</v>
      </c>
      <c r="N774" s="145" t="s">
        <v>192</v>
      </c>
      <c r="O774" s="145" t="s">
        <v>426</v>
      </c>
    </row>
    <row r="775" spans="1:15">
      <c r="A775" s="140" t="s">
        <v>5107</v>
      </c>
      <c r="B775" s="145" t="s">
        <v>4148</v>
      </c>
      <c r="C775" s="145"/>
      <c r="D775" s="145" t="s">
        <v>426</v>
      </c>
      <c r="E775" s="140"/>
      <c r="F775" s="140"/>
      <c r="G775" s="140"/>
      <c r="H775" s="140">
        <f t="shared" si="36"/>
        <v>1</v>
      </c>
      <c r="I775" s="140"/>
      <c r="J775" s="296" t="s">
        <v>5106</v>
      </c>
      <c r="K775" s="145" t="str">
        <f t="shared" si="38"/>
        <v>M69</v>
      </c>
      <c r="L775" s="277" t="str">
        <f t="shared" si="37"/>
        <v>M69 - Activités juridiques et comptables</v>
      </c>
      <c r="M775" s="145" t="s">
        <v>190</v>
      </c>
      <c r="N775" s="145" t="s">
        <v>192</v>
      </c>
      <c r="O775" s="145" t="s">
        <v>426</v>
      </c>
    </row>
    <row r="776" spans="1:15">
      <c r="A776" s="140" t="s">
        <v>5108</v>
      </c>
      <c r="B776" s="145" t="s">
        <v>4149</v>
      </c>
      <c r="C776" s="145"/>
      <c r="D776" s="145" t="s">
        <v>426</v>
      </c>
      <c r="E776" s="140"/>
      <c r="F776" s="140"/>
      <c r="G776" s="140"/>
      <c r="H776" s="140">
        <f t="shared" si="36"/>
        <v>1</v>
      </c>
      <c r="I776" s="140"/>
      <c r="J776" s="297" t="s">
        <v>5107</v>
      </c>
      <c r="K776" s="145" t="str">
        <f t="shared" si="38"/>
        <v>M691</v>
      </c>
      <c r="L776" s="277" t="str">
        <f t="shared" si="37"/>
        <v>M69.1 - Activités juridiques</v>
      </c>
      <c r="M776" s="145" t="s">
        <v>190</v>
      </c>
      <c r="N776" s="145" t="s">
        <v>192</v>
      </c>
      <c r="O776" s="145" t="s">
        <v>426</v>
      </c>
    </row>
    <row r="777" spans="1:15">
      <c r="A777" s="140" t="s">
        <v>5109</v>
      </c>
      <c r="B777" s="145" t="s">
        <v>4150</v>
      </c>
      <c r="C777" s="145"/>
      <c r="D777" s="145" t="s">
        <v>426</v>
      </c>
      <c r="E777" s="140"/>
      <c r="F777" s="140"/>
      <c r="G777" s="140"/>
      <c r="H777" s="140">
        <f t="shared" si="36"/>
        <v>1</v>
      </c>
      <c r="I777" s="140"/>
      <c r="J777" s="298" t="s">
        <v>5108</v>
      </c>
      <c r="K777" s="145" t="str">
        <f t="shared" si="38"/>
        <v>M6910</v>
      </c>
      <c r="L777" s="277" t="str">
        <f t="shared" si="37"/>
        <v>M69.1.0 - Activités juridiques</v>
      </c>
      <c r="M777" s="145"/>
      <c r="N777" s="145" t="s">
        <v>192</v>
      </c>
      <c r="O777" s="145" t="s">
        <v>426</v>
      </c>
    </row>
    <row r="778" spans="1:15">
      <c r="A778" s="140" t="s">
        <v>5110</v>
      </c>
      <c r="B778" s="145" t="s">
        <v>4151</v>
      </c>
      <c r="C778" s="145"/>
      <c r="D778" s="145" t="s">
        <v>426</v>
      </c>
      <c r="E778" s="140"/>
      <c r="F778" s="140"/>
      <c r="G778" s="140"/>
      <c r="H778" s="140">
        <f t="shared" si="36"/>
        <v>1</v>
      </c>
      <c r="I778" s="140"/>
      <c r="J778" s="297" t="s">
        <v>5109</v>
      </c>
      <c r="K778" s="145" t="str">
        <f t="shared" si="38"/>
        <v>M692</v>
      </c>
      <c r="L778" s="277" t="str">
        <f t="shared" si="37"/>
        <v>M69.2 - Activités comptables</v>
      </c>
      <c r="M778" s="145" t="s">
        <v>190</v>
      </c>
      <c r="N778" s="145" t="s">
        <v>192</v>
      </c>
      <c r="O778" s="145" t="s">
        <v>426</v>
      </c>
    </row>
    <row r="779" spans="1:15">
      <c r="A779" s="140" t="s">
        <v>5111</v>
      </c>
      <c r="B779" s="145" t="s">
        <v>4152</v>
      </c>
      <c r="C779" s="145"/>
      <c r="D779" s="145" t="s">
        <v>426</v>
      </c>
      <c r="E779" s="140"/>
      <c r="F779" s="140"/>
      <c r="G779" s="140"/>
      <c r="H779" s="140">
        <f t="shared" si="36"/>
        <v>1</v>
      </c>
      <c r="I779" s="140"/>
      <c r="J779" s="298" t="s">
        <v>5110</v>
      </c>
      <c r="K779" s="145" t="str">
        <f t="shared" si="38"/>
        <v>M6920</v>
      </c>
      <c r="L779" s="277" t="str">
        <f t="shared" si="37"/>
        <v>M69.2.0 - Activités comptables</v>
      </c>
      <c r="M779" s="145"/>
      <c r="N779" s="145" t="s">
        <v>192</v>
      </c>
      <c r="O779" s="145" t="s">
        <v>426</v>
      </c>
    </row>
    <row r="780" spans="1:15">
      <c r="A780" s="140" t="s">
        <v>5112</v>
      </c>
      <c r="B780" s="145" t="s">
        <v>4153</v>
      </c>
      <c r="C780" s="145"/>
      <c r="D780" s="145" t="s">
        <v>426</v>
      </c>
      <c r="E780" s="140"/>
      <c r="F780" s="140"/>
      <c r="G780" s="140"/>
      <c r="H780" s="140">
        <f t="shared" si="36"/>
        <v>1</v>
      </c>
      <c r="I780" s="140"/>
      <c r="J780" s="296" t="s">
        <v>5111</v>
      </c>
      <c r="K780" s="145" t="str">
        <f t="shared" si="38"/>
        <v>M70</v>
      </c>
      <c r="L780" s="277" t="str">
        <f t="shared" si="37"/>
        <v>M70 - Activités des sièges sociaux; conseil de gestion</v>
      </c>
      <c r="M780" s="145" t="s">
        <v>190</v>
      </c>
      <c r="N780" s="145" t="s">
        <v>192</v>
      </c>
      <c r="O780" s="145" t="s">
        <v>426</v>
      </c>
    </row>
    <row r="781" spans="1:15">
      <c r="A781" s="140" t="s">
        <v>5113</v>
      </c>
      <c r="B781" s="145" t="s">
        <v>4154</v>
      </c>
      <c r="C781" s="145"/>
      <c r="D781" s="145" t="s">
        <v>426</v>
      </c>
      <c r="E781" s="140"/>
      <c r="F781" s="140"/>
      <c r="G781" s="140"/>
      <c r="H781" s="140">
        <f t="shared" si="36"/>
        <v>1</v>
      </c>
      <c r="I781" s="140"/>
      <c r="J781" s="297" t="s">
        <v>5112</v>
      </c>
      <c r="K781" s="145" t="str">
        <f t="shared" si="38"/>
        <v>M701</v>
      </c>
      <c r="L781" s="277" t="str">
        <f t="shared" si="37"/>
        <v>M70.1 - Activités des sièges sociaux</v>
      </c>
      <c r="M781" s="145" t="s">
        <v>190</v>
      </c>
      <c r="N781" s="145" t="s">
        <v>192</v>
      </c>
      <c r="O781" s="145" t="s">
        <v>426</v>
      </c>
    </row>
    <row r="782" spans="1:15">
      <c r="A782" s="140" t="s">
        <v>5114</v>
      </c>
      <c r="B782" s="145" t="s">
        <v>4155</v>
      </c>
      <c r="C782" s="145"/>
      <c r="D782" s="145" t="s">
        <v>426</v>
      </c>
      <c r="E782" s="140"/>
      <c r="F782" s="140"/>
      <c r="G782" s="140"/>
      <c r="H782" s="140">
        <f t="shared" si="36"/>
        <v>1</v>
      </c>
      <c r="I782" s="140"/>
      <c r="J782" s="298" t="s">
        <v>5113</v>
      </c>
      <c r="K782" s="145" t="str">
        <f t="shared" si="38"/>
        <v>M7010</v>
      </c>
      <c r="L782" s="277" t="str">
        <f t="shared" si="37"/>
        <v>M70.1.0 - Activités des sièges sociaux</v>
      </c>
      <c r="M782" s="145"/>
      <c r="N782" s="145" t="s">
        <v>192</v>
      </c>
      <c r="O782" s="145" t="s">
        <v>426</v>
      </c>
    </row>
    <row r="783" spans="1:15">
      <c r="A783" s="140" t="s">
        <v>5115</v>
      </c>
      <c r="B783" s="145" t="s">
        <v>4156</v>
      </c>
      <c r="C783" s="145"/>
      <c r="D783" s="145" t="s">
        <v>426</v>
      </c>
      <c r="E783" s="140"/>
      <c r="F783" s="140"/>
      <c r="G783" s="140"/>
      <c r="H783" s="140">
        <f t="shared" si="36"/>
        <v>1</v>
      </c>
      <c r="I783" s="140"/>
      <c r="J783" s="297" t="s">
        <v>5114</v>
      </c>
      <c r="K783" s="145" t="str">
        <f t="shared" si="38"/>
        <v>M702</v>
      </c>
      <c r="L783" s="277" t="str">
        <f t="shared" si="37"/>
        <v>M70.2 - Conseil de gestion</v>
      </c>
      <c r="M783" s="145" t="s">
        <v>190</v>
      </c>
      <c r="N783" s="145" t="s">
        <v>192</v>
      </c>
      <c r="O783" s="145" t="s">
        <v>426</v>
      </c>
    </row>
    <row r="784" spans="1:15">
      <c r="A784" s="140" t="s">
        <v>5116</v>
      </c>
      <c r="B784" s="145" t="s">
        <v>4157</v>
      </c>
      <c r="C784" s="145"/>
      <c r="D784" s="145" t="s">
        <v>426</v>
      </c>
      <c r="E784" s="140"/>
      <c r="F784" s="140"/>
      <c r="G784" s="140"/>
      <c r="H784" s="140">
        <f t="shared" si="36"/>
        <v>1</v>
      </c>
      <c r="I784" s="140"/>
      <c r="J784" s="298" t="s">
        <v>5115</v>
      </c>
      <c r="K784" s="145" t="str">
        <f t="shared" si="38"/>
        <v>M7021</v>
      </c>
      <c r="L784" s="277" t="str">
        <f t="shared" si="37"/>
        <v>M70.2.1 - Conseil en relations publiques et communication</v>
      </c>
      <c r="M784" s="145"/>
      <c r="N784" s="145" t="s">
        <v>192</v>
      </c>
      <c r="O784" s="145" t="s">
        <v>426</v>
      </c>
    </row>
    <row r="785" spans="1:15">
      <c r="A785" s="140" t="s">
        <v>5354</v>
      </c>
      <c r="B785" s="145" t="s">
        <v>4158</v>
      </c>
      <c r="C785" s="145"/>
      <c r="D785" s="145" t="s">
        <v>426</v>
      </c>
      <c r="E785" s="140"/>
      <c r="F785" s="140"/>
      <c r="G785" s="140"/>
      <c r="H785" s="140">
        <f t="shared" si="36"/>
        <v>1</v>
      </c>
      <c r="I785" s="140"/>
      <c r="J785" s="298" t="s">
        <v>5116</v>
      </c>
      <c r="K785" s="145" t="str">
        <f t="shared" si="38"/>
        <v>M7022</v>
      </c>
      <c r="L785" s="277" t="str">
        <f t="shared" si="37"/>
        <v>M70.2.2 - Conseil pour les affaires et autres conseils de gestion</v>
      </c>
      <c r="M785" s="145"/>
      <c r="N785" s="145" t="s">
        <v>192</v>
      </c>
      <c r="O785" s="145" t="s">
        <v>426</v>
      </c>
    </row>
    <row r="786" spans="1:15">
      <c r="A786" s="140" t="s">
        <v>5117</v>
      </c>
      <c r="B786" s="145" t="s">
        <v>4159</v>
      </c>
      <c r="C786" s="145"/>
      <c r="D786" s="145" t="s">
        <v>426</v>
      </c>
      <c r="E786" s="140"/>
      <c r="F786" s="140"/>
      <c r="G786" s="140"/>
      <c r="H786" s="140">
        <f t="shared" si="36"/>
        <v>1</v>
      </c>
      <c r="I786" s="140"/>
      <c r="J786" s="296" t="s">
        <v>5354</v>
      </c>
      <c r="K786" s="145" t="str">
        <f t="shared" si="38"/>
        <v>M71</v>
      </c>
      <c r="L786" s="277" t="str">
        <f t="shared" si="37"/>
        <v>M71 - Activités architect ingénierie activités contrôle analyses techniques</v>
      </c>
      <c r="M786" s="145" t="s">
        <v>190</v>
      </c>
      <c r="N786" s="145" t="s">
        <v>192</v>
      </c>
      <c r="O786" s="145" t="s">
        <v>426</v>
      </c>
    </row>
    <row r="787" spans="1:15">
      <c r="A787" s="140" t="s">
        <v>5118</v>
      </c>
      <c r="B787" s="145" t="s">
        <v>4160</v>
      </c>
      <c r="C787" s="145"/>
      <c r="D787" s="145" t="s">
        <v>426</v>
      </c>
      <c r="E787" s="140"/>
      <c r="F787" s="140"/>
      <c r="G787" s="140"/>
      <c r="H787" s="140">
        <f t="shared" si="36"/>
        <v>1</v>
      </c>
      <c r="I787" s="140"/>
      <c r="J787" s="297" t="s">
        <v>5117</v>
      </c>
      <c r="K787" s="145" t="str">
        <f t="shared" si="38"/>
        <v>M711</v>
      </c>
      <c r="L787" s="277" t="str">
        <f t="shared" si="37"/>
        <v>M71.1 - Activités d'architecture et d'ingénierie</v>
      </c>
      <c r="M787" s="145" t="s">
        <v>190</v>
      </c>
      <c r="N787" s="145" t="s">
        <v>192</v>
      </c>
      <c r="O787" s="145" t="s">
        <v>426</v>
      </c>
    </row>
    <row r="788" spans="1:15">
      <c r="A788" s="140" t="s">
        <v>5119</v>
      </c>
      <c r="B788" s="145" t="s">
        <v>4161</v>
      </c>
      <c r="C788" s="145"/>
      <c r="D788" s="145" t="s">
        <v>426</v>
      </c>
      <c r="E788" s="140"/>
      <c r="F788" s="140"/>
      <c r="G788" s="140"/>
      <c r="H788" s="140">
        <f t="shared" si="36"/>
        <v>1</v>
      </c>
      <c r="I788" s="140"/>
      <c r="J788" s="298" t="s">
        <v>5118</v>
      </c>
      <c r="K788" s="145" t="str">
        <f t="shared" si="38"/>
        <v>M7111</v>
      </c>
      <c r="L788" s="277" t="str">
        <f t="shared" si="37"/>
        <v>M71.1.1 - Activités d'architecture</v>
      </c>
      <c r="M788" s="145"/>
      <c r="N788" s="145" t="s">
        <v>192</v>
      </c>
      <c r="O788" s="145" t="s">
        <v>426</v>
      </c>
    </row>
    <row r="789" spans="1:15">
      <c r="A789" s="140" t="s">
        <v>5120</v>
      </c>
      <c r="B789" s="145" t="s">
        <v>4162</v>
      </c>
      <c r="C789" s="145"/>
      <c r="D789" s="145" t="s">
        <v>426</v>
      </c>
      <c r="E789" s="140"/>
      <c r="F789" s="140"/>
      <c r="G789" s="140"/>
      <c r="H789" s="140">
        <f t="shared" si="36"/>
        <v>1</v>
      </c>
      <c r="I789" s="140"/>
      <c r="J789" s="298" t="s">
        <v>5119</v>
      </c>
      <c r="K789" s="145" t="str">
        <f t="shared" si="38"/>
        <v>M7112</v>
      </c>
      <c r="L789" s="277" t="str">
        <f t="shared" si="37"/>
        <v>M71.1.2 - Activités d'ingénierie</v>
      </c>
      <c r="M789" s="145"/>
      <c r="N789" s="145" t="s">
        <v>192</v>
      </c>
      <c r="O789" s="145" t="s">
        <v>426</v>
      </c>
    </row>
    <row r="790" spans="1:15">
      <c r="A790" s="140" t="s">
        <v>5121</v>
      </c>
      <c r="B790" s="145" t="s">
        <v>4163</v>
      </c>
      <c r="C790" s="145"/>
      <c r="D790" s="145" t="s">
        <v>426</v>
      </c>
      <c r="E790" s="140"/>
      <c r="F790" s="140"/>
      <c r="G790" s="140"/>
      <c r="H790" s="140">
        <f t="shared" si="36"/>
        <v>1</v>
      </c>
      <c r="I790" s="140"/>
      <c r="J790" s="297" t="s">
        <v>5120</v>
      </c>
      <c r="K790" s="145" t="str">
        <f t="shared" si="38"/>
        <v>M712</v>
      </c>
      <c r="L790" s="277" t="str">
        <f t="shared" si="37"/>
        <v>M71.2 - Activités de contrôle et analyses techniques</v>
      </c>
      <c r="M790" s="145" t="s">
        <v>190</v>
      </c>
      <c r="N790" s="145" t="s">
        <v>192</v>
      </c>
      <c r="O790" s="145" t="s">
        <v>426</v>
      </c>
    </row>
    <row r="791" spans="1:15">
      <c r="A791" s="140" t="s">
        <v>5122</v>
      </c>
      <c r="B791" s="145" t="s">
        <v>4164</v>
      </c>
      <c r="C791" s="145"/>
      <c r="D791" s="145" t="s">
        <v>426</v>
      </c>
      <c r="E791" s="140"/>
      <c r="F791" s="140"/>
      <c r="G791" s="140"/>
      <c r="H791" s="140">
        <f t="shared" si="36"/>
        <v>1</v>
      </c>
      <c r="I791" s="140"/>
      <c r="J791" s="298" t="s">
        <v>5121</v>
      </c>
      <c r="K791" s="145" t="str">
        <f t="shared" si="38"/>
        <v>M7120</v>
      </c>
      <c r="L791" s="277" t="str">
        <f t="shared" si="37"/>
        <v>M71.2.0 - Activités de contrôle et analyses techniques</v>
      </c>
      <c r="M791" s="145"/>
      <c r="N791" s="145" t="s">
        <v>192</v>
      </c>
      <c r="O791" s="145" t="s">
        <v>426</v>
      </c>
    </row>
    <row r="792" spans="1:15">
      <c r="A792" s="140" t="s">
        <v>5123</v>
      </c>
      <c r="B792" s="145" t="s">
        <v>4165</v>
      </c>
      <c r="C792" s="145"/>
      <c r="D792" s="145" t="s">
        <v>426</v>
      </c>
      <c r="E792" s="140"/>
      <c r="F792" s="140"/>
      <c r="G792" s="140"/>
      <c r="H792" s="140">
        <f t="shared" si="36"/>
        <v>1</v>
      </c>
      <c r="I792" s="140"/>
      <c r="J792" s="296" t="s">
        <v>5122</v>
      </c>
      <c r="K792" s="145" t="str">
        <f t="shared" si="38"/>
        <v>M72</v>
      </c>
      <c r="L792" s="277" t="str">
        <f t="shared" si="37"/>
        <v>M72 - Recherche-développement scientifique</v>
      </c>
      <c r="M792" s="145" t="s">
        <v>190</v>
      </c>
      <c r="N792" s="145" t="s">
        <v>192</v>
      </c>
      <c r="O792" s="145" t="s">
        <v>426</v>
      </c>
    </row>
    <row r="793" spans="1:15">
      <c r="A793" s="140" t="s">
        <v>5124</v>
      </c>
      <c r="B793" s="145" t="s">
        <v>4166</v>
      </c>
      <c r="C793" s="145"/>
      <c r="D793" s="145" t="s">
        <v>426</v>
      </c>
      <c r="E793" s="140"/>
      <c r="F793" s="140"/>
      <c r="G793" s="140"/>
      <c r="H793" s="140">
        <f t="shared" si="36"/>
        <v>1</v>
      </c>
      <c r="I793" s="140"/>
      <c r="J793" s="297" t="s">
        <v>5123</v>
      </c>
      <c r="K793" s="145" t="str">
        <f t="shared" si="38"/>
        <v>M721</v>
      </c>
      <c r="L793" s="277" t="str">
        <f t="shared" si="37"/>
        <v>M72.1 - Recherche-développement en sciences physiques et naturelles</v>
      </c>
      <c r="M793" s="145" t="s">
        <v>190</v>
      </c>
      <c r="N793" s="145" t="s">
        <v>192</v>
      </c>
      <c r="O793" s="145" t="s">
        <v>426</v>
      </c>
    </row>
    <row r="794" spans="1:15">
      <c r="A794" s="140" t="s">
        <v>5125</v>
      </c>
      <c r="B794" s="145" t="s">
        <v>4167</v>
      </c>
      <c r="C794" s="145"/>
      <c r="D794" s="145" t="s">
        <v>426</v>
      </c>
      <c r="E794" s="140"/>
      <c r="F794" s="140"/>
      <c r="G794" s="140"/>
      <c r="H794" s="140">
        <f t="shared" si="36"/>
        <v>1</v>
      </c>
      <c r="I794" s="140"/>
      <c r="J794" s="298" t="s">
        <v>5124</v>
      </c>
      <c r="K794" s="145" t="str">
        <f t="shared" si="38"/>
        <v>M7211</v>
      </c>
      <c r="L794" s="277" t="str">
        <f t="shared" si="37"/>
        <v>M72.1.1 - Recherche-développement en biotechnologies</v>
      </c>
      <c r="M794" s="145"/>
      <c r="N794" s="145" t="s">
        <v>192</v>
      </c>
      <c r="O794" s="145" t="s">
        <v>426</v>
      </c>
    </row>
    <row r="795" spans="1:15">
      <c r="A795" s="140" t="s">
        <v>5126</v>
      </c>
      <c r="B795" s="145" t="s">
        <v>4168</v>
      </c>
      <c r="C795" s="145"/>
      <c r="D795" s="145" t="s">
        <v>426</v>
      </c>
      <c r="E795" s="140"/>
      <c r="F795" s="140"/>
      <c r="G795" s="140"/>
      <c r="H795" s="140">
        <f t="shared" si="36"/>
        <v>1</v>
      </c>
      <c r="I795" s="140"/>
      <c r="J795" s="298" t="s">
        <v>5125</v>
      </c>
      <c r="K795" s="145" t="str">
        <f t="shared" si="38"/>
        <v>M7219</v>
      </c>
      <c r="L795" s="277" t="str">
        <f t="shared" si="37"/>
        <v>M72.1.9 - Recherche-développement en autres sciences physiques naturelles</v>
      </c>
      <c r="M795" s="145"/>
      <c r="N795" s="145" t="s">
        <v>192</v>
      </c>
      <c r="O795" s="145" t="s">
        <v>426</v>
      </c>
    </row>
    <row r="796" spans="1:15">
      <c r="A796" s="140" t="s">
        <v>5127</v>
      </c>
      <c r="B796" s="145" t="s">
        <v>4169</v>
      </c>
      <c r="C796" s="145"/>
      <c r="D796" s="145" t="s">
        <v>426</v>
      </c>
      <c r="E796" s="140"/>
      <c r="F796" s="140"/>
      <c r="G796" s="140"/>
      <c r="H796" s="140">
        <f t="shared" si="36"/>
        <v>1</v>
      </c>
      <c r="I796" s="140"/>
      <c r="J796" s="297" t="s">
        <v>5126</v>
      </c>
      <c r="K796" s="145" t="str">
        <f t="shared" si="38"/>
        <v>M722</v>
      </c>
      <c r="L796" s="277" t="str">
        <f t="shared" si="37"/>
        <v>M72.2 - Recherche-développement en sciences humaines et sociales</v>
      </c>
      <c r="M796" s="145" t="s">
        <v>190</v>
      </c>
      <c r="N796" s="145" t="s">
        <v>192</v>
      </c>
      <c r="O796" s="145" t="s">
        <v>426</v>
      </c>
    </row>
    <row r="797" spans="1:15">
      <c r="A797" s="140" t="s">
        <v>5128</v>
      </c>
      <c r="B797" s="145" t="s">
        <v>4170</v>
      </c>
      <c r="C797" s="145"/>
      <c r="D797" s="145" t="s">
        <v>426</v>
      </c>
      <c r="E797" s="140"/>
      <c r="F797" s="140"/>
      <c r="G797" s="140"/>
      <c r="H797" s="140">
        <f t="shared" si="36"/>
        <v>1</v>
      </c>
      <c r="I797" s="140"/>
      <c r="J797" s="298" t="s">
        <v>5127</v>
      </c>
      <c r="K797" s="145" t="str">
        <f t="shared" si="38"/>
        <v>M7220</v>
      </c>
      <c r="L797" s="277" t="str">
        <f t="shared" si="37"/>
        <v>M72.2.0 - Recherche-développement en sciences humaines et sociales</v>
      </c>
      <c r="M797" s="145"/>
      <c r="N797" s="145" t="s">
        <v>192</v>
      </c>
      <c r="O797" s="145" t="s">
        <v>426</v>
      </c>
    </row>
    <row r="798" spans="1:15">
      <c r="A798" s="140" t="s">
        <v>5129</v>
      </c>
      <c r="B798" s="145" t="s">
        <v>4171</v>
      </c>
      <c r="C798" s="145"/>
      <c r="D798" s="145" t="s">
        <v>426</v>
      </c>
      <c r="E798" s="140"/>
      <c r="F798" s="140"/>
      <c r="G798" s="140"/>
      <c r="H798" s="140">
        <f t="shared" si="36"/>
        <v>1</v>
      </c>
      <c r="I798" s="140"/>
      <c r="J798" s="296" t="s">
        <v>5128</v>
      </c>
      <c r="K798" s="145" t="str">
        <f t="shared" si="38"/>
        <v>M73</v>
      </c>
      <c r="L798" s="277" t="str">
        <f t="shared" si="37"/>
        <v>M73 - Publicité et études de marché</v>
      </c>
      <c r="M798" s="145" t="s">
        <v>190</v>
      </c>
      <c r="N798" s="145" t="s">
        <v>192</v>
      </c>
      <c r="O798" s="145" t="s">
        <v>426</v>
      </c>
    </row>
    <row r="799" spans="1:15">
      <c r="A799" s="140" t="s">
        <v>5130</v>
      </c>
      <c r="B799" s="145" t="s">
        <v>4172</v>
      </c>
      <c r="C799" s="145"/>
      <c r="D799" s="145" t="s">
        <v>426</v>
      </c>
      <c r="E799" s="140"/>
      <c r="F799" s="140"/>
      <c r="G799" s="140"/>
      <c r="H799" s="140">
        <f t="shared" si="36"/>
        <v>1</v>
      </c>
      <c r="I799" s="140"/>
      <c r="J799" s="297" t="s">
        <v>5129</v>
      </c>
      <c r="K799" s="145" t="str">
        <f t="shared" si="38"/>
        <v>M731</v>
      </c>
      <c r="L799" s="277" t="str">
        <f t="shared" si="37"/>
        <v>M73.1 - Publicité</v>
      </c>
      <c r="M799" s="145" t="s">
        <v>190</v>
      </c>
      <c r="N799" s="145" t="s">
        <v>192</v>
      </c>
      <c r="O799" s="145" t="s">
        <v>426</v>
      </c>
    </row>
    <row r="800" spans="1:15">
      <c r="A800" s="140" t="s">
        <v>5131</v>
      </c>
      <c r="B800" s="145" t="s">
        <v>4173</v>
      </c>
      <c r="C800" s="145"/>
      <c r="D800" s="145" t="s">
        <v>426</v>
      </c>
      <c r="E800" s="140"/>
      <c r="F800" s="140"/>
      <c r="G800" s="140"/>
      <c r="H800" s="140">
        <f t="shared" si="36"/>
        <v>1</v>
      </c>
      <c r="I800" s="140"/>
      <c r="J800" s="298" t="s">
        <v>5130</v>
      </c>
      <c r="K800" s="145" t="str">
        <f t="shared" si="38"/>
        <v>M7311</v>
      </c>
      <c r="L800" s="277" t="str">
        <f t="shared" si="37"/>
        <v>M73.1.1 - Activités des agences de publicité</v>
      </c>
      <c r="M800" s="145"/>
      <c r="N800" s="145" t="s">
        <v>192</v>
      </c>
      <c r="O800" s="145" t="s">
        <v>426</v>
      </c>
    </row>
    <row r="801" spans="1:15">
      <c r="A801" s="140" t="s">
        <v>5132</v>
      </c>
      <c r="B801" s="145" t="s">
        <v>4174</v>
      </c>
      <c r="C801" s="145"/>
      <c r="D801" s="145" t="s">
        <v>426</v>
      </c>
      <c r="E801" s="140"/>
      <c r="F801" s="140"/>
      <c r="G801" s="140"/>
      <c r="H801" s="140">
        <f t="shared" si="36"/>
        <v>1</v>
      </c>
      <c r="I801" s="140"/>
      <c r="J801" s="298" t="s">
        <v>5131</v>
      </c>
      <c r="K801" s="145" t="str">
        <f t="shared" si="38"/>
        <v>M7312</v>
      </c>
      <c r="L801" s="277" t="str">
        <f t="shared" si="37"/>
        <v>M73.1.2 - Régie publicitaire de médias</v>
      </c>
      <c r="M801" s="145"/>
      <c r="N801" s="145" t="s">
        <v>192</v>
      </c>
      <c r="O801" s="145" t="s">
        <v>426</v>
      </c>
    </row>
    <row r="802" spans="1:15">
      <c r="A802" s="140" t="s">
        <v>5133</v>
      </c>
      <c r="B802" s="145" t="s">
        <v>4175</v>
      </c>
      <c r="C802" s="145"/>
      <c r="D802" s="145" t="s">
        <v>426</v>
      </c>
      <c r="E802" s="140"/>
      <c r="F802" s="140"/>
      <c r="G802" s="140"/>
      <c r="H802" s="140">
        <f t="shared" si="36"/>
        <v>1</v>
      </c>
      <c r="I802" s="140"/>
      <c r="J802" s="297" t="s">
        <v>5132</v>
      </c>
      <c r="K802" s="145" t="str">
        <f t="shared" si="38"/>
        <v>M732</v>
      </c>
      <c r="L802" s="277" t="str">
        <f t="shared" si="37"/>
        <v>M73.2 - Études de marché et sondages</v>
      </c>
      <c r="M802" s="145" t="s">
        <v>190</v>
      </c>
      <c r="N802" s="145" t="s">
        <v>192</v>
      </c>
      <c r="O802" s="145" t="s">
        <v>426</v>
      </c>
    </row>
    <row r="803" spans="1:15">
      <c r="A803" s="140" t="s">
        <v>5134</v>
      </c>
      <c r="B803" s="145" t="s">
        <v>4176</v>
      </c>
      <c r="C803" s="145"/>
      <c r="D803" s="145" t="s">
        <v>426</v>
      </c>
      <c r="E803" s="140"/>
      <c r="F803" s="140"/>
      <c r="G803" s="140"/>
      <c r="H803" s="140">
        <f t="shared" si="36"/>
        <v>1</v>
      </c>
      <c r="I803" s="140"/>
      <c r="J803" s="298" t="s">
        <v>5133</v>
      </c>
      <c r="K803" s="145" t="str">
        <f t="shared" si="38"/>
        <v>M7320</v>
      </c>
      <c r="L803" s="277" t="str">
        <f t="shared" si="37"/>
        <v>M73.2.0 - Études de marché et sondages</v>
      </c>
      <c r="M803" s="145"/>
      <c r="N803" s="145" t="s">
        <v>192</v>
      </c>
      <c r="O803" s="145" t="s">
        <v>426</v>
      </c>
    </row>
    <row r="804" spans="1:15">
      <c r="A804" s="140" t="s">
        <v>5135</v>
      </c>
      <c r="B804" s="145" t="s">
        <v>4177</v>
      </c>
      <c r="C804" s="145"/>
      <c r="D804" s="145" t="s">
        <v>426</v>
      </c>
      <c r="E804" s="140"/>
      <c r="F804" s="140"/>
      <c r="G804" s="140"/>
      <c r="H804" s="140">
        <f t="shared" si="36"/>
        <v>1</v>
      </c>
      <c r="I804" s="140"/>
      <c r="J804" s="296" t="s">
        <v>5134</v>
      </c>
      <c r="K804" s="145" t="str">
        <f t="shared" si="38"/>
        <v>M74</v>
      </c>
      <c r="L804" s="277" t="str">
        <f t="shared" si="37"/>
        <v>M74 - Autres activités spécialisées scientifiques et techniques</v>
      </c>
      <c r="M804" s="145" t="s">
        <v>190</v>
      </c>
      <c r="N804" s="145" t="s">
        <v>192</v>
      </c>
      <c r="O804" s="145" t="s">
        <v>426</v>
      </c>
    </row>
    <row r="805" spans="1:15">
      <c r="A805" s="140" t="s">
        <v>5136</v>
      </c>
      <c r="B805" s="145" t="s">
        <v>4178</v>
      </c>
      <c r="C805" s="145"/>
      <c r="D805" s="145" t="s">
        <v>426</v>
      </c>
      <c r="E805" s="140"/>
      <c r="F805" s="140"/>
      <c r="G805" s="140"/>
      <c r="H805" s="140">
        <f t="shared" si="36"/>
        <v>1</v>
      </c>
      <c r="I805" s="140"/>
      <c r="J805" s="297" t="s">
        <v>5135</v>
      </c>
      <c r="K805" s="145" t="str">
        <f t="shared" si="38"/>
        <v>M741</v>
      </c>
      <c r="L805" s="277" t="str">
        <f t="shared" si="37"/>
        <v>M74.1 - Activités spécialisées de design</v>
      </c>
      <c r="M805" s="145" t="s">
        <v>190</v>
      </c>
      <c r="N805" s="145" t="s">
        <v>192</v>
      </c>
      <c r="O805" s="145" t="s">
        <v>426</v>
      </c>
    </row>
    <row r="806" spans="1:15">
      <c r="A806" s="140" t="s">
        <v>5137</v>
      </c>
      <c r="B806" s="145" t="s">
        <v>4179</v>
      </c>
      <c r="C806" s="145"/>
      <c r="D806" s="145" t="s">
        <v>426</v>
      </c>
      <c r="E806" s="140"/>
      <c r="F806" s="140"/>
      <c r="G806" s="140"/>
      <c r="H806" s="140">
        <f t="shared" si="36"/>
        <v>1</v>
      </c>
      <c r="I806" s="140"/>
      <c r="J806" s="298" t="s">
        <v>5136</v>
      </c>
      <c r="K806" s="145" t="str">
        <f t="shared" si="38"/>
        <v>M7410</v>
      </c>
      <c r="L806" s="277" t="str">
        <f t="shared" si="37"/>
        <v>M74.1.0 - Activités spécialisées de design</v>
      </c>
      <c r="M806" s="145"/>
      <c r="N806" s="145" t="s">
        <v>192</v>
      </c>
      <c r="O806" s="145" t="s">
        <v>426</v>
      </c>
    </row>
    <row r="807" spans="1:15">
      <c r="A807" s="140" t="s">
        <v>5138</v>
      </c>
      <c r="B807" s="145" t="s">
        <v>4180</v>
      </c>
      <c r="C807" s="145"/>
      <c r="D807" s="145" t="s">
        <v>426</v>
      </c>
      <c r="E807" s="140"/>
      <c r="F807" s="140"/>
      <c r="G807" s="140"/>
      <c r="H807" s="140">
        <f t="shared" si="36"/>
        <v>1</v>
      </c>
      <c r="I807" s="140"/>
      <c r="J807" s="297" t="s">
        <v>5137</v>
      </c>
      <c r="K807" s="145" t="str">
        <f t="shared" si="38"/>
        <v>M742</v>
      </c>
      <c r="L807" s="277" t="str">
        <f t="shared" si="37"/>
        <v>M74.2 - Activités photographiques</v>
      </c>
      <c r="M807" s="145" t="s">
        <v>190</v>
      </c>
      <c r="N807" s="145" t="s">
        <v>192</v>
      </c>
      <c r="O807" s="145" t="s">
        <v>426</v>
      </c>
    </row>
    <row r="808" spans="1:15">
      <c r="A808" s="140" t="s">
        <v>5139</v>
      </c>
      <c r="B808" s="145" t="s">
        <v>4181</v>
      </c>
      <c r="C808" s="145"/>
      <c r="D808" s="145" t="s">
        <v>426</v>
      </c>
      <c r="E808" s="140"/>
      <c r="F808" s="140"/>
      <c r="G808" s="140"/>
      <c r="H808" s="140">
        <f t="shared" si="36"/>
        <v>1</v>
      </c>
      <c r="I808" s="140"/>
      <c r="J808" s="298" t="s">
        <v>5138</v>
      </c>
      <c r="K808" s="145" t="str">
        <f t="shared" si="38"/>
        <v>M7420</v>
      </c>
      <c r="L808" s="277" t="str">
        <f t="shared" si="37"/>
        <v>M74.2.0 - Activités photographiques</v>
      </c>
      <c r="M808" s="145"/>
      <c r="N808" s="145" t="s">
        <v>192</v>
      </c>
      <c r="O808" s="145" t="s">
        <v>426</v>
      </c>
    </row>
    <row r="809" spans="1:15">
      <c r="A809" s="140" t="s">
        <v>5140</v>
      </c>
      <c r="B809" s="145" t="s">
        <v>4182</v>
      </c>
      <c r="C809" s="145"/>
      <c r="D809" s="145" t="s">
        <v>426</v>
      </c>
      <c r="E809" s="140"/>
      <c r="F809" s="140"/>
      <c r="G809" s="140"/>
      <c r="H809" s="140">
        <f t="shared" si="36"/>
        <v>1</v>
      </c>
      <c r="I809" s="140"/>
      <c r="J809" s="297" t="s">
        <v>5139</v>
      </c>
      <c r="K809" s="145" t="str">
        <f t="shared" si="38"/>
        <v>M743</v>
      </c>
      <c r="L809" s="277" t="str">
        <f t="shared" si="37"/>
        <v>M74.3 - Traduction et interprétation</v>
      </c>
      <c r="M809" s="145" t="s">
        <v>190</v>
      </c>
      <c r="N809" s="145" t="s">
        <v>192</v>
      </c>
      <c r="O809" s="145" t="s">
        <v>426</v>
      </c>
    </row>
    <row r="810" spans="1:15">
      <c r="A810" s="140" t="s">
        <v>5141</v>
      </c>
      <c r="B810" s="145" t="s">
        <v>4183</v>
      </c>
      <c r="C810" s="145"/>
      <c r="D810" s="145" t="s">
        <v>426</v>
      </c>
      <c r="E810" s="140"/>
      <c r="F810" s="140"/>
      <c r="G810" s="140"/>
      <c r="H810" s="140">
        <f t="shared" si="36"/>
        <v>1</v>
      </c>
      <c r="I810" s="140"/>
      <c r="J810" s="298" t="s">
        <v>5140</v>
      </c>
      <c r="K810" s="145" t="str">
        <f t="shared" si="38"/>
        <v>M7430</v>
      </c>
      <c r="L810" s="277" t="str">
        <f t="shared" si="37"/>
        <v>M74.3.0 - Traduction et interprétation</v>
      </c>
      <c r="M810" s="145"/>
      <c r="N810" s="145" t="s">
        <v>192</v>
      </c>
      <c r="O810" s="145" t="s">
        <v>426</v>
      </c>
    </row>
    <row r="811" spans="1:15">
      <c r="A811" s="140" t="s">
        <v>5142</v>
      </c>
      <c r="B811" s="145" t="s">
        <v>4184</v>
      </c>
      <c r="C811" s="145"/>
      <c r="D811" s="145" t="s">
        <v>426</v>
      </c>
      <c r="E811" s="140"/>
      <c r="F811" s="140"/>
      <c r="G811" s="140"/>
      <c r="H811" s="140">
        <f t="shared" si="36"/>
        <v>1</v>
      </c>
      <c r="I811" s="140"/>
      <c r="J811" s="297" t="s">
        <v>5141</v>
      </c>
      <c r="K811" s="145" t="str">
        <f t="shared" si="38"/>
        <v>M749</v>
      </c>
      <c r="L811" s="277" t="str">
        <f t="shared" si="37"/>
        <v>M74.9 - Autres activités spécialisées scientifiques et techniques nca</v>
      </c>
      <c r="M811" s="145" t="s">
        <v>190</v>
      </c>
      <c r="N811" s="145" t="s">
        <v>192</v>
      </c>
      <c r="O811" s="145" t="s">
        <v>426</v>
      </c>
    </row>
    <row r="812" spans="1:15">
      <c r="A812" s="140" t="s">
        <v>5143</v>
      </c>
      <c r="B812" s="145" t="s">
        <v>4185</v>
      </c>
      <c r="C812" s="145"/>
      <c r="D812" s="145" t="s">
        <v>426</v>
      </c>
      <c r="E812" s="140"/>
      <c r="F812" s="140"/>
      <c r="G812" s="140"/>
      <c r="H812" s="140">
        <f t="shared" si="36"/>
        <v>1</v>
      </c>
      <c r="I812" s="140"/>
      <c r="J812" s="298" t="s">
        <v>5142</v>
      </c>
      <c r="K812" s="145" t="str">
        <f t="shared" si="38"/>
        <v>M7490</v>
      </c>
      <c r="L812" s="277" t="str">
        <f t="shared" si="37"/>
        <v>M74.9.0 - Autres activités spécialisées scientifiques et techniques nca</v>
      </c>
      <c r="M812" s="145"/>
      <c r="N812" s="145" t="s">
        <v>192</v>
      </c>
      <c r="O812" s="145" t="s">
        <v>426</v>
      </c>
    </row>
    <row r="813" spans="1:15">
      <c r="A813" s="140" t="s">
        <v>5144</v>
      </c>
      <c r="B813" s="145" t="s">
        <v>4186</v>
      </c>
      <c r="C813" s="145"/>
      <c r="D813" s="145" t="s">
        <v>426</v>
      </c>
      <c r="E813" s="140"/>
      <c r="F813" s="140"/>
      <c r="G813" s="140"/>
      <c r="H813" s="140">
        <f t="shared" si="36"/>
        <v>1</v>
      </c>
      <c r="I813" s="140"/>
      <c r="J813" s="296" t="s">
        <v>5143</v>
      </c>
      <c r="K813" s="145" t="str">
        <f t="shared" si="38"/>
        <v>M75</v>
      </c>
      <c r="L813" s="277" t="str">
        <f t="shared" si="37"/>
        <v>M75 - Activités vétérinaires</v>
      </c>
      <c r="M813" s="145" t="s">
        <v>190</v>
      </c>
      <c r="N813" s="145" t="s">
        <v>192</v>
      </c>
      <c r="O813" s="145" t="s">
        <v>426</v>
      </c>
    </row>
    <row r="814" spans="1:15">
      <c r="A814" s="140" t="s">
        <v>5145</v>
      </c>
      <c r="B814" s="145" t="s">
        <v>4187</v>
      </c>
      <c r="C814" s="145"/>
      <c r="D814" s="145" t="s">
        <v>426</v>
      </c>
      <c r="E814" s="140"/>
      <c r="F814" s="140"/>
      <c r="G814" s="140"/>
      <c r="H814" s="140">
        <f t="shared" si="36"/>
        <v>1</v>
      </c>
      <c r="I814" s="140"/>
      <c r="J814" s="297" t="s">
        <v>5144</v>
      </c>
      <c r="K814" s="145" t="str">
        <f t="shared" si="38"/>
        <v>M750</v>
      </c>
      <c r="L814" s="277" t="str">
        <f t="shared" si="37"/>
        <v>M75.0 - Activités vétérinaires</v>
      </c>
      <c r="M814" s="145" t="s">
        <v>190</v>
      </c>
      <c r="N814" s="145" t="s">
        <v>192</v>
      </c>
      <c r="O814" s="145" t="s">
        <v>426</v>
      </c>
    </row>
    <row r="815" spans="1:15">
      <c r="A815" s="140" t="s">
        <v>5146</v>
      </c>
      <c r="B815" s="145" t="s">
        <v>365</v>
      </c>
      <c r="C815" s="145"/>
      <c r="D815" s="145" t="s">
        <v>426</v>
      </c>
      <c r="E815" s="140"/>
      <c r="F815" s="140"/>
      <c r="G815" s="140"/>
      <c r="H815" s="140">
        <f t="shared" si="36"/>
        <v>1</v>
      </c>
      <c r="I815" s="140"/>
      <c r="J815" s="298" t="s">
        <v>5145</v>
      </c>
      <c r="K815" s="145" t="str">
        <f t="shared" si="38"/>
        <v>M7500</v>
      </c>
      <c r="L815" s="277" t="str">
        <f t="shared" si="37"/>
        <v>M75.0.0 - Activités vétérinaires</v>
      </c>
      <c r="M815" s="145"/>
      <c r="N815" s="145" t="s">
        <v>192</v>
      </c>
      <c r="O815" s="145" t="s">
        <v>426</v>
      </c>
    </row>
    <row r="816" spans="1:15">
      <c r="A816" s="140" t="s">
        <v>5147</v>
      </c>
      <c r="B816" s="145" t="s">
        <v>4188</v>
      </c>
      <c r="C816" s="145"/>
      <c r="D816" s="145" t="s">
        <v>426</v>
      </c>
      <c r="E816" s="140"/>
      <c r="F816" s="140"/>
      <c r="G816" s="140"/>
      <c r="H816" s="140">
        <f t="shared" si="36"/>
        <v>1</v>
      </c>
      <c r="I816" s="140"/>
      <c r="J816" s="279" t="s">
        <v>5146</v>
      </c>
      <c r="K816" s="145" t="str">
        <f t="shared" si="38"/>
        <v>N</v>
      </c>
      <c r="L816" s="277" t="str">
        <f t="shared" si="37"/>
        <v>N - ACTIVITÉS DE SERVICES ADMINISTRATIFS ET DE SOUTIEN</v>
      </c>
      <c r="M816" s="145" t="s">
        <v>190</v>
      </c>
      <c r="N816" s="145" t="s">
        <v>192</v>
      </c>
      <c r="O816" s="145" t="s">
        <v>426</v>
      </c>
    </row>
    <row r="817" spans="1:15">
      <c r="A817" s="140" t="s">
        <v>5148</v>
      </c>
      <c r="B817" s="145" t="s">
        <v>4189</v>
      </c>
      <c r="C817" s="145"/>
      <c r="D817" s="145" t="s">
        <v>426</v>
      </c>
      <c r="E817" s="140"/>
      <c r="F817" s="140"/>
      <c r="G817" s="140"/>
      <c r="H817" s="140">
        <f t="shared" si="36"/>
        <v>1</v>
      </c>
      <c r="I817" s="140"/>
      <c r="J817" s="296" t="s">
        <v>5147</v>
      </c>
      <c r="K817" s="145" t="str">
        <f t="shared" si="38"/>
        <v>N77</v>
      </c>
      <c r="L817" s="277" t="str">
        <f t="shared" si="37"/>
        <v>N77 - Activités de location et location-bail</v>
      </c>
      <c r="M817" s="145" t="s">
        <v>190</v>
      </c>
      <c r="N817" s="145" t="s">
        <v>192</v>
      </c>
      <c r="O817" s="145" t="s">
        <v>426</v>
      </c>
    </row>
    <row r="818" spans="1:15">
      <c r="A818" s="140" t="s">
        <v>5149</v>
      </c>
      <c r="B818" s="145" t="s">
        <v>4190</v>
      </c>
      <c r="C818" s="145"/>
      <c r="D818" s="145" t="s">
        <v>426</v>
      </c>
      <c r="E818" s="140"/>
      <c r="F818" s="140"/>
      <c r="G818" s="140"/>
      <c r="H818" s="140">
        <f t="shared" si="36"/>
        <v>1</v>
      </c>
      <c r="I818" s="140"/>
      <c r="J818" s="297" t="s">
        <v>5148</v>
      </c>
      <c r="K818" s="145" t="str">
        <f t="shared" si="38"/>
        <v>N771</v>
      </c>
      <c r="L818" s="277" t="str">
        <f t="shared" si="37"/>
        <v>N77.1 - Location et location-bail de véhicules automobiles</v>
      </c>
      <c r="M818" s="145" t="s">
        <v>190</v>
      </c>
      <c r="N818" s="145" t="s">
        <v>192</v>
      </c>
      <c r="O818" s="145" t="s">
        <v>426</v>
      </c>
    </row>
    <row r="819" spans="1:15">
      <c r="A819" s="140" t="s">
        <v>5150</v>
      </c>
      <c r="B819" s="145" t="s">
        <v>4191</v>
      </c>
      <c r="C819" s="145"/>
      <c r="D819" s="145" t="s">
        <v>426</v>
      </c>
      <c r="E819" s="140"/>
      <c r="F819" s="140"/>
      <c r="G819" s="140"/>
      <c r="H819" s="140">
        <f t="shared" si="36"/>
        <v>1</v>
      </c>
      <c r="I819" s="140"/>
      <c r="J819" s="298" t="s">
        <v>5149</v>
      </c>
      <c r="K819" s="145" t="str">
        <f t="shared" si="38"/>
        <v>N7711</v>
      </c>
      <c r="L819" s="277" t="str">
        <f t="shared" si="37"/>
        <v>N77.1.1 - Location location-bail voitures véhicules automobiles légers</v>
      </c>
      <c r="M819" s="145"/>
      <c r="N819" s="145" t="s">
        <v>192</v>
      </c>
      <c r="O819" s="145" t="s">
        <v>426</v>
      </c>
    </row>
    <row r="820" spans="1:15">
      <c r="A820" s="140" t="s">
        <v>5151</v>
      </c>
      <c r="B820" s="145" t="s">
        <v>4192</v>
      </c>
      <c r="C820" s="145"/>
      <c r="D820" s="145" t="s">
        <v>426</v>
      </c>
      <c r="E820" s="140"/>
      <c r="F820" s="140"/>
      <c r="G820" s="140"/>
      <c r="H820" s="140">
        <f t="shared" si="36"/>
        <v>1</v>
      </c>
      <c r="I820" s="140"/>
      <c r="J820" s="298" t="s">
        <v>5150</v>
      </c>
      <c r="K820" s="145" t="str">
        <f t="shared" si="38"/>
        <v>N7712</v>
      </c>
      <c r="L820" s="277" t="str">
        <f t="shared" si="37"/>
        <v>N77.1.2 - Location et location-bail de camions</v>
      </c>
      <c r="M820" s="145"/>
      <c r="N820" s="145" t="s">
        <v>192</v>
      </c>
      <c r="O820" s="145" t="s">
        <v>426</v>
      </c>
    </row>
    <row r="821" spans="1:15">
      <c r="A821" s="140" t="s">
        <v>5152</v>
      </c>
      <c r="B821" s="145" t="s">
        <v>4193</v>
      </c>
      <c r="C821" s="145"/>
      <c r="D821" s="145" t="s">
        <v>426</v>
      </c>
      <c r="E821" s="140"/>
      <c r="F821" s="140"/>
      <c r="G821" s="140"/>
      <c r="H821" s="140">
        <f t="shared" si="36"/>
        <v>1</v>
      </c>
      <c r="I821" s="140"/>
      <c r="J821" s="297" t="s">
        <v>5151</v>
      </c>
      <c r="K821" s="145" t="str">
        <f t="shared" si="38"/>
        <v>N772</v>
      </c>
      <c r="L821" s="277" t="str">
        <f t="shared" si="37"/>
        <v>N77.2 - Location et location-bail de biens personnels et domestiques</v>
      </c>
      <c r="M821" s="145" t="s">
        <v>190</v>
      </c>
      <c r="N821" s="145" t="s">
        <v>192</v>
      </c>
      <c r="O821" s="145" t="s">
        <v>426</v>
      </c>
    </row>
    <row r="822" spans="1:15">
      <c r="A822" s="140" t="s">
        <v>5153</v>
      </c>
      <c r="B822" s="145" t="s">
        <v>4194</v>
      </c>
      <c r="C822" s="145"/>
      <c r="D822" s="145" t="s">
        <v>426</v>
      </c>
      <c r="E822" s="140"/>
      <c r="F822" s="140"/>
      <c r="G822" s="140"/>
      <c r="H822" s="140">
        <f t="shared" si="36"/>
        <v>1</v>
      </c>
      <c r="I822" s="140"/>
      <c r="J822" s="298" t="s">
        <v>5152</v>
      </c>
      <c r="K822" s="145" t="str">
        <f t="shared" si="38"/>
        <v>N7721</v>
      </c>
      <c r="L822" s="277" t="str">
        <f t="shared" si="37"/>
        <v>N77.2.1 - Location et location-bail d'articles de loisirs et de sport</v>
      </c>
      <c r="M822" s="145"/>
      <c r="N822" s="145" t="s">
        <v>192</v>
      </c>
      <c r="O822" s="145" t="s">
        <v>426</v>
      </c>
    </row>
    <row r="823" spans="1:15">
      <c r="A823" s="140" t="s">
        <v>5154</v>
      </c>
      <c r="B823" s="145" t="s">
        <v>4195</v>
      </c>
      <c r="C823" s="145"/>
      <c r="D823" s="145" t="s">
        <v>426</v>
      </c>
      <c r="E823" s="140"/>
      <c r="F823" s="140"/>
      <c r="G823" s="140"/>
      <c r="H823" s="140">
        <f t="shared" si="36"/>
        <v>1</v>
      </c>
      <c r="I823" s="140"/>
      <c r="J823" s="298" t="s">
        <v>5153</v>
      </c>
      <c r="K823" s="145" t="str">
        <f t="shared" si="38"/>
        <v>N7722</v>
      </c>
      <c r="L823" s="277" t="str">
        <f t="shared" si="37"/>
        <v>N77.2.2 - Location de vidéocassettes et DVD</v>
      </c>
      <c r="M823" s="145"/>
      <c r="N823" s="145" t="s">
        <v>192</v>
      </c>
      <c r="O823" s="145" t="s">
        <v>426</v>
      </c>
    </row>
    <row r="824" spans="1:15">
      <c r="A824" s="140" t="s">
        <v>5155</v>
      </c>
      <c r="B824" s="145" t="s">
        <v>4196</v>
      </c>
      <c r="C824" s="145"/>
      <c r="D824" s="145" t="s">
        <v>426</v>
      </c>
      <c r="E824" s="140"/>
      <c r="F824" s="140"/>
      <c r="G824" s="140"/>
      <c r="H824" s="140">
        <f t="shared" si="36"/>
        <v>1</v>
      </c>
      <c r="I824" s="140"/>
      <c r="J824" s="298" t="s">
        <v>5154</v>
      </c>
      <c r="K824" s="145" t="str">
        <f t="shared" si="38"/>
        <v>N7729</v>
      </c>
      <c r="L824" s="277" t="str">
        <f t="shared" si="37"/>
        <v>N77.2.9 - Location location-bail d'autres biens personnels domestiques</v>
      </c>
      <c r="M824" s="145"/>
      <c r="N824" s="145" t="s">
        <v>192</v>
      </c>
      <c r="O824" s="145" t="s">
        <v>426</v>
      </c>
    </row>
    <row r="825" spans="1:15">
      <c r="A825" s="140" t="s">
        <v>5156</v>
      </c>
      <c r="B825" s="145" t="s">
        <v>4197</v>
      </c>
      <c r="C825" s="145"/>
      <c r="D825" s="145" t="s">
        <v>426</v>
      </c>
      <c r="E825" s="140"/>
      <c r="F825" s="140"/>
      <c r="G825" s="140"/>
      <c r="H825" s="140">
        <f t="shared" si="36"/>
        <v>1</v>
      </c>
      <c r="I825" s="140"/>
      <c r="J825" s="297" t="s">
        <v>5155</v>
      </c>
      <c r="K825" s="145" t="str">
        <f t="shared" si="38"/>
        <v>N773</v>
      </c>
      <c r="L825" s="277" t="str">
        <f t="shared" si="37"/>
        <v>N77.3 - Location et location-bail d'autres machines équipements et biens</v>
      </c>
      <c r="M825" s="145" t="s">
        <v>190</v>
      </c>
      <c r="N825" s="145" t="s">
        <v>192</v>
      </c>
      <c r="O825" s="145" t="s">
        <v>426</v>
      </c>
    </row>
    <row r="826" spans="1:15">
      <c r="A826" s="140" t="s">
        <v>5157</v>
      </c>
      <c r="B826" s="145" t="s">
        <v>4198</v>
      </c>
      <c r="C826" s="145"/>
      <c r="D826" s="145" t="s">
        <v>426</v>
      </c>
      <c r="E826" s="140"/>
      <c r="F826" s="140"/>
      <c r="G826" s="140"/>
      <c r="H826" s="140">
        <f t="shared" si="36"/>
        <v>1</v>
      </c>
      <c r="I826" s="140"/>
      <c r="J826" s="298" t="s">
        <v>5156</v>
      </c>
      <c r="K826" s="145" t="str">
        <f t="shared" si="38"/>
        <v>N7731</v>
      </c>
      <c r="L826" s="277" t="str">
        <f t="shared" si="37"/>
        <v>N77.3.1 - Location et location-bail de matériel agricole</v>
      </c>
      <c r="M826" s="145"/>
      <c r="N826" s="145" t="s">
        <v>192</v>
      </c>
      <c r="O826" s="145" t="s">
        <v>426</v>
      </c>
    </row>
    <row r="827" spans="1:15">
      <c r="A827" s="140" t="s">
        <v>5158</v>
      </c>
      <c r="B827" s="145" t="s">
        <v>4199</v>
      </c>
      <c r="C827" s="145"/>
      <c r="D827" s="145" t="s">
        <v>426</v>
      </c>
      <c r="E827" s="140"/>
      <c r="F827" s="140"/>
      <c r="G827" s="140"/>
      <c r="H827" s="140">
        <f t="shared" si="36"/>
        <v>1</v>
      </c>
      <c r="I827" s="140"/>
      <c r="J827" s="298" t="s">
        <v>5157</v>
      </c>
      <c r="K827" s="145" t="str">
        <f t="shared" si="38"/>
        <v>N7732</v>
      </c>
      <c r="L827" s="277" t="str">
        <f t="shared" si="37"/>
        <v>N77.3.2 - Location location-bail machines équipements pour la construction</v>
      </c>
      <c r="M827" s="145"/>
      <c r="N827" s="145" t="s">
        <v>192</v>
      </c>
      <c r="O827" s="145" t="s">
        <v>426</v>
      </c>
    </row>
    <row r="828" spans="1:15">
      <c r="A828" s="140" t="s">
        <v>5159</v>
      </c>
      <c r="B828" s="145" t="s">
        <v>4200</v>
      </c>
      <c r="C828" s="145"/>
      <c r="D828" s="145" t="s">
        <v>426</v>
      </c>
      <c r="E828" s="140"/>
      <c r="F828" s="140"/>
      <c r="G828" s="140"/>
      <c r="H828" s="140">
        <f t="shared" si="36"/>
        <v>1</v>
      </c>
      <c r="I828" s="140"/>
      <c r="J828" s="298" t="s">
        <v>5158</v>
      </c>
      <c r="K828" s="145" t="str">
        <f t="shared" si="38"/>
        <v>N7733</v>
      </c>
      <c r="L828" s="277" t="str">
        <f t="shared" si="37"/>
        <v>N77.3.3 - Location location-bail machines bureau matériel informatique</v>
      </c>
      <c r="M828" s="145"/>
      <c r="N828" s="145" t="s">
        <v>192</v>
      </c>
      <c r="O828" s="145" t="s">
        <v>426</v>
      </c>
    </row>
    <row r="829" spans="1:15">
      <c r="A829" s="140" t="s">
        <v>5160</v>
      </c>
      <c r="B829" s="145" t="s">
        <v>4201</v>
      </c>
      <c r="C829" s="145"/>
      <c r="D829" s="145" t="s">
        <v>426</v>
      </c>
      <c r="E829" s="140"/>
      <c r="F829" s="140"/>
      <c r="G829" s="140"/>
      <c r="H829" s="140">
        <f t="shared" si="36"/>
        <v>1</v>
      </c>
      <c r="I829" s="140"/>
      <c r="J829" s="298" t="s">
        <v>5159</v>
      </c>
      <c r="K829" s="145" t="str">
        <f t="shared" si="38"/>
        <v>N7734</v>
      </c>
      <c r="L829" s="277" t="str">
        <f t="shared" si="37"/>
        <v>N77.3.4 - Location et location-bail de matériels de transport par eau</v>
      </c>
      <c r="M829" s="145"/>
      <c r="N829" s="145" t="s">
        <v>192</v>
      </c>
      <c r="O829" s="145" t="s">
        <v>426</v>
      </c>
    </row>
    <row r="830" spans="1:15">
      <c r="A830" s="140" t="s">
        <v>5161</v>
      </c>
      <c r="B830" s="145" t="s">
        <v>4202</v>
      </c>
      <c r="C830" s="145"/>
      <c r="D830" s="145" t="s">
        <v>426</v>
      </c>
      <c r="E830" s="140"/>
      <c r="F830" s="140"/>
      <c r="G830" s="140"/>
      <c r="H830" s="140">
        <f t="shared" si="36"/>
        <v>1</v>
      </c>
      <c r="I830" s="140"/>
      <c r="J830" s="298" t="s">
        <v>5160</v>
      </c>
      <c r="K830" s="145" t="str">
        <f t="shared" si="38"/>
        <v>N7735</v>
      </c>
      <c r="L830" s="277" t="str">
        <f t="shared" si="37"/>
        <v>N77.3.5 - Location et location-bail de matériels de transport aérien</v>
      </c>
      <c r="M830" s="145"/>
      <c r="N830" s="145" t="s">
        <v>192</v>
      </c>
      <c r="O830" s="145" t="s">
        <v>426</v>
      </c>
    </row>
    <row r="831" spans="1:15">
      <c r="A831" s="140" t="s">
        <v>5162</v>
      </c>
      <c r="B831" s="145" t="s">
        <v>4203</v>
      </c>
      <c r="C831" s="145"/>
      <c r="D831" s="145" t="s">
        <v>426</v>
      </c>
      <c r="E831" s="140"/>
      <c r="F831" s="140"/>
      <c r="G831" s="140"/>
      <c r="H831" s="140">
        <f t="shared" si="36"/>
        <v>1</v>
      </c>
      <c r="I831" s="140"/>
      <c r="J831" s="298" t="s">
        <v>5161</v>
      </c>
      <c r="K831" s="145" t="str">
        <f t="shared" si="38"/>
        <v>N7739</v>
      </c>
      <c r="L831" s="277" t="str">
        <f t="shared" si="37"/>
        <v>N77.3.9 - Location et location-bail de machines équipements et biens divers</v>
      </c>
      <c r="M831" s="145"/>
      <c r="N831" s="145" t="s">
        <v>192</v>
      </c>
      <c r="O831" s="145" t="s">
        <v>426</v>
      </c>
    </row>
    <row r="832" spans="1:15">
      <c r="A832" s="140" t="s">
        <v>5163</v>
      </c>
      <c r="B832" s="145" t="s">
        <v>4204</v>
      </c>
      <c r="C832" s="145"/>
      <c r="D832" s="145" t="s">
        <v>426</v>
      </c>
      <c r="E832" s="140"/>
      <c r="F832" s="140"/>
      <c r="G832" s="140"/>
      <c r="H832" s="140">
        <f t="shared" si="36"/>
        <v>1</v>
      </c>
      <c r="I832" s="140"/>
      <c r="J832" s="297" t="s">
        <v>5162</v>
      </c>
      <c r="K832" s="145" t="str">
        <f t="shared" si="38"/>
        <v>N774</v>
      </c>
      <c r="L832" s="277" t="str">
        <f t="shared" si="37"/>
        <v>N77.4 - Locat-bail propriété intellect produit similaire sauf copyright</v>
      </c>
      <c r="M832" s="145" t="s">
        <v>190</v>
      </c>
      <c r="N832" s="145" t="s">
        <v>192</v>
      </c>
      <c r="O832" s="145" t="s">
        <v>426</v>
      </c>
    </row>
    <row r="833" spans="1:15">
      <c r="A833" s="140" t="s">
        <v>5164</v>
      </c>
      <c r="B833" s="145" t="s">
        <v>4205</v>
      </c>
      <c r="C833" s="145"/>
      <c r="D833" s="145" t="s">
        <v>426</v>
      </c>
      <c r="E833" s="140"/>
      <c r="F833" s="140"/>
      <c r="G833" s="140"/>
      <c r="H833" s="140">
        <f t="shared" si="36"/>
        <v>1</v>
      </c>
      <c r="I833" s="140"/>
      <c r="J833" s="298" t="s">
        <v>5163</v>
      </c>
      <c r="K833" s="145" t="str">
        <f t="shared" si="38"/>
        <v>N7740</v>
      </c>
      <c r="L833" s="277" t="str">
        <f t="shared" si="37"/>
        <v>N77.4.0 - Locat-bail propriété intellect produit similaire sauf copyright</v>
      </c>
      <c r="M833" s="145"/>
      <c r="N833" s="145" t="s">
        <v>192</v>
      </c>
      <c r="O833" s="145" t="s">
        <v>426</v>
      </c>
    </row>
    <row r="834" spans="1:15">
      <c r="A834" s="140" t="s">
        <v>5165</v>
      </c>
      <c r="B834" s="145" t="s">
        <v>4206</v>
      </c>
      <c r="C834" s="145"/>
      <c r="D834" s="145" t="s">
        <v>426</v>
      </c>
      <c r="E834" s="140"/>
      <c r="F834" s="140"/>
      <c r="G834" s="140"/>
      <c r="H834" s="140">
        <f t="shared" si="36"/>
        <v>1</v>
      </c>
      <c r="I834" s="140"/>
      <c r="J834" s="296" t="s">
        <v>5164</v>
      </c>
      <c r="K834" s="145" t="str">
        <f t="shared" si="38"/>
        <v>N78</v>
      </c>
      <c r="L834" s="277" t="str">
        <f t="shared" si="37"/>
        <v>N78 - Activités liées à l'emploi</v>
      </c>
      <c r="M834" s="145" t="s">
        <v>190</v>
      </c>
      <c r="N834" s="145" t="s">
        <v>192</v>
      </c>
      <c r="O834" s="145" t="s">
        <v>426</v>
      </c>
    </row>
    <row r="835" spans="1:15">
      <c r="A835" s="140" t="s">
        <v>5166</v>
      </c>
      <c r="B835" s="145" t="s">
        <v>4207</v>
      </c>
      <c r="C835" s="145"/>
      <c r="D835" s="145" t="s">
        <v>426</v>
      </c>
      <c r="E835" s="140"/>
      <c r="F835" s="140"/>
      <c r="G835" s="140"/>
      <c r="H835" s="140">
        <f t="shared" ref="H835:H898" si="39">COUNTIF($J$2:$J$1000,A835)</f>
        <v>1</v>
      </c>
      <c r="I835" s="140"/>
      <c r="J835" s="297" t="s">
        <v>5165</v>
      </c>
      <c r="K835" s="145" t="str">
        <f t="shared" si="38"/>
        <v>N781</v>
      </c>
      <c r="L835" s="277" t="str">
        <f t="shared" si="37"/>
        <v>N78.1 - Activités des agences de placement de main-d'?uvre</v>
      </c>
      <c r="M835" s="145" t="s">
        <v>190</v>
      </c>
      <c r="N835" s="145" t="s">
        <v>192</v>
      </c>
      <c r="O835" s="145" t="s">
        <v>426</v>
      </c>
    </row>
    <row r="836" spans="1:15">
      <c r="A836" s="140" t="s">
        <v>5167</v>
      </c>
      <c r="B836" s="145" t="s">
        <v>4208</v>
      </c>
      <c r="C836" s="145"/>
      <c r="D836" s="145" t="s">
        <v>426</v>
      </c>
      <c r="E836" s="140"/>
      <c r="F836" s="140"/>
      <c r="G836" s="140"/>
      <c r="H836" s="140">
        <f t="shared" si="39"/>
        <v>1</v>
      </c>
      <c r="I836" s="140"/>
      <c r="J836" s="298" t="s">
        <v>5166</v>
      </c>
      <c r="K836" s="145" t="str">
        <f t="shared" si="38"/>
        <v>N7810</v>
      </c>
      <c r="L836" s="277" t="str">
        <f t="shared" ref="L836:L899" si="40">J836</f>
        <v>N78.1.0 - Activités des agences de placement de main-d'?uvre</v>
      </c>
      <c r="M836" s="145"/>
      <c r="N836" s="145" t="s">
        <v>192</v>
      </c>
      <c r="O836" s="145" t="s">
        <v>426</v>
      </c>
    </row>
    <row r="837" spans="1:15">
      <c r="A837" s="140" t="s">
        <v>5168</v>
      </c>
      <c r="B837" s="145" t="s">
        <v>4209</v>
      </c>
      <c r="C837" s="145"/>
      <c r="D837" s="145" t="s">
        <v>426</v>
      </c>
      <c r="E837" s="140"/>
      <c r="F837" s="140"/>
      <c r="G837" s="140"/>
      <c r="H837" s="140">
        <f t="shared" si="39"/>
        <v>1</v>
      </c>
      <c r="I837" s="140"/>
      <c r="J837" s="297" t="s">
        <v>5167</v>
      </c>
      <c r="K837" s="145" t="str">
        <f t="shared" si="38"/>
        <v>N782</v>
      </c>
      <c r="L837" s="277" t="str">
        <f t="shared" si="40"/>
        <v>N78.2 - Activités des agences de travail temporaire</v>
      </c>
      <c r="M837" s="145" t="s">
        <v>190</v>
      </c>
      <c r="N837" s="145" t="s">
        <v>192</v>
      </c>
      <c r="O837" s="145" t="s">
        <v>426</v>
      </c>
    </row>
    <row r="838" spans="1:15">
      <c r="A838" s="140" t="s">
        <v>5169</v>
      </c>
      <c r="B838" s="145" t="s">
        <v>4210</v>
      </c>
      <c r="C838" s="145"/>
      <c r="D838" s="145" t="s">
        <v>426</v>
      </c>
      <c r="E838" s="140"/>
      <c r="F838" s="140"/>
      <c r="G838" s="140"/>
      <c r="H838" s="140">
        <f t="shared" si="39"/>
        <v>1</v>
      </c>
      <c r="I838" s="140"/>
      <c r="J838" s="298" t="s">
        <v>5168</v>
      </c>
      <c r="K838" s="145" t="str">
        <f t="shared" ref="K838:K901" si="41">VLOOKUP(J838,$A$2:$B$1100,2,0)</f>
        <v>N7820</v>
      </c>
      <c r="L838" s="277" t="str">
        <f t="shared" si="40"/>
        <v>N78.2.0 - Activités des agences de travail temporaire</v>
      </c>
      <c r="M838" s="145"/>
      <c r="N838" s="145" t="s">
        <v>192</v>
      </c>
      <c r="O838" s="145" t="s">
        <v>426</v>
      </c>
    </row>
    <row r="839" spans="1:15">
      <c r="A839" s="140" t="s">
        <v>5170</v>
      </c>
      <c r="B839" s="145" t="s">
        <v>4211</v>
      </c>
      <c r="C839" s="145"/>
      <c r="D839" s="145" t="s">
        <v>426</v>
      </c>
      <c r="E839" s="140"/>
      <c r="F839" s="140"/>
      <c r="G839" s="140"/>
      <c r="H839" s="140">
        <f t="shared" si="39"/>
        <v>1</v>
      </c>
      <c r="I839" s="140"/>
      <c r="J839" s="297" t="s">
        <v>5169</v>
      </c>
      <c r="K839" s="145" t="str">
        <f t="shared" si="41"/>
        <v>N783</v>
      </c>
      <c r="L839" s="277" t="str">
        <f t="shared" si="40"/>
        <v>N78.3 - Autre mise à disposition de ressources humaines</v>
      </c>
      <c r="M839" s="145" t="s">
        <v>190</v>
      </c>
      <c r="N839" s="145" t="s">
        <v>192</v>
      </c>
      <c r="O839" s="145" t="s">
        <v>426</v>
      </c>
    </row>
    <row r="840" spans="1:15">
      <c r="A840" s="140" t="s">
        <v>5171</v>
      </c>
      <c r="B840" s="145" t="s">
        <v>4212</v>
      </c>
      <c r="C840" s="145"/>
      <c r="D840" s="145" t="s">
        <v>426</v>
      </c>
      <c r="E840" s="140"/>
      <c r="F840" s="140"/>
      <c r="G840" s="140"/>
      <c r="H840" s="140">
        <f t="shared" si="39"/>
        <v>1</v>
      </c>
      <c r="I840" s="140"/>
      <c r="J840" s="298" t="s">
        <v>5170</v>
      </c>
      <c r="K840" s="145" t="str">
        <f t="shared" si="41"/>
        <v>N7830</v>
      </c>
      <c r="L840" s="277" t="str">
        <f t="shared" si="40"/>
        <v>N78.3.0 - Autre mise à disposition de ressources humaines</v>
      </c>
      <c r="M840" s="145"/>
      <c r="N840" s="145" t="s">
        <v>192</v>
      </c>
      <c r="O840" s="145" t="s">
        <v>426</v>
      </c>
    </row>
    <row r="841" spans="1:15">
      <c r="A841" s="140" t="s">
        <v>5172</v>
      </c>
      <c r="B841" s="145" t="s">
        <v>4213</v>
      </c>
      <c r="C841" s="145"/>
      <c r="D841" s="145" t="s">
        <v>426</v>
      </c>
      <c r="E841" s="140"/>
      <c r="F841" s="140"/>
      <c r="G841" s="140"/>
      <c r="H841" s="140">
        <f t="shared" si="39"/>
        <v>1</v>
      </c>
      <c r="I841" s="140"/>
      <c r="J841" s="296" t="s">
        <v>5171</v>
      </c>
      <c r="K841" s="145" t="str">
        <f t="shared" si="41"/>
        <v>N79</v>
      </c>
      <c r="L841" s="277" t="str">
        <f t="shared" si="40"/>
        <v>N79 - Agences voyage voyagistes autr serv réservation activités liées</v>
      </c>
      <c r="M841" s="145" t="s">
        <v>190</v>
      </c>
      <c r="N841" s="145" t="s">
        <v>192</v>
      </c>
      <c r="O841" s="145" t="s">
        <v>426</v>
      </c>
    </row>
    <row r="842" spans="1:15">
      <c r="A842" s="140" t="s">
        <v>5173</v>
      </c>
      <c r="B842" s="145" t="s">
        <v>4214</v>
      </c>
      <c r="C842" s="145"/>
      <c r="D842" s="145" t="s">
        <v>426</v>
      </c>
      <c r="E842" s="140"/>
      <c r="F842" s="140"/>
      <c r="G842" s="140"/>
      <c r="H842" s="140">
        <f t="shared" si="39"/>
        <v>1</v>
      </c>
      <c r="I842" s="140"/>
      <c r="J842" s="297" t="s">
        <v>5172</v>
      </c>
      <c r="K842" s="145" t="str">
        <f t="shared" si="41"/>
        <v>N791</v>
      </c>
      <c r="L842" s="277" t="str">
        <f t="shared" si="40"/>
        <v>N79.1 - Activités des agences de voyage et voyagistes</v>
      </c>
      <c r="M842" s="145" t="s">
        <v>190</v>
      </c>
      <c r="N842" s="145" t="s">
        <v>192</v>
      </c>
      <c r="O842" s="145" t="s">
        <v>426</v>
      </c>
    </row>
    <row r="843" spans="1:15">
      <c r="A843" s="140" t="s">
        <v>5174</v>
      </c>
      <c r="B843" s="145" t="s">
        <v>4215</v>
      </c>
      <c r="C843" s="145"/>
      <c r="D843" s="145" t="s">
        <v>426</v>
      </c>
      <c r="E843" s="140"/>
      <c r="F843" s="140"/>
      <c r="G843" s="140"/>
      <c r="H843" s="140">
        <f t="shared" si="39"/>
        <v>1</v>
      </c>
      <c r="I843" s="140"/>
      <c r="J843" s="298" t="s">
        <v>5173</v>
      </c>
      <c r="K843" s="145" t="str">
        <f t="shared" si="41"/>
        <v>N7911</v>
      </c>
      <c r="L843" s="277" t="str">
        <f t="shared" si="40"/>
        <v>N79.1.1 - Activités des agences de voyage</v>
      </c>
      <c r="M843" s="145"/>
      <c r="N843" s="145" t="s">
        <v>192</v>
      </c>
      <c r="O843" s="145" t="s">
        <v>426</v>
      </c>
    </row>
    <row r="844" spans="1:15">
      <c r="A844" s="140" t="s">
        <v>5175</v>
      </c>
      <c r="B844" s="145" t="s">
        <v>4216</v>
      </c>
      <c r="C844" s="145"/>
      <c r="D844" s="145" t="s">
        <v>426</v>
      </c>
      <c r="E844" s="140"/>
      <c r="F844" s="140"/>
      <c r="G844" s="140"/>
      <c r="H844" s="140">
        <f t="shared" si="39"/>
        <v>1</v>
      </c>
      <c r="I844" s="140"/>
      <c r="J844" s="298" t="s">
        <v>5174</v>
      </c>
      <c r="K844" s="145" t="str">
        <f t="shared" si="41"/>
        <v>N7912</v>
      </c>
      <c r="L844" s="277" t="str">
        <f t="shared" si="40"/>
        <v>N79.1.2 - Activités des voyagistes</v>
      </c>
      <c r="M844" s="145"/>
      <c r="N844" s="145" t="s">
        <v>192</v>
      </c>
      <c r="O844" s="145" t="s">
        <v>426</v>
      </c>
    </row>
    <row r="845" spans="1:15">
      <c r="A845" s="140" t="s">
        <v>5176</v>
      </c>
      <c r="B845" s="145" t="s">
        <v>4217</v>
      </c>
      <c r="C845" s="145"/>
      <c r="D845" s="145" t="s">
        <v>426</v>
      </c>
      <c r="E845" s="140"/>
      <c r="F845" s="140"/>
      <c r="G845" s="140"/>
      <c r="H845" s="140">
        <f t="shared" si="39"/>
        <v>1</v>
      </c>
      <c r="I845" s="140"/>
      <c r="J845" s="297" t="s">
        <v>5175</v>
      </c>
      <c r="K845" s="145" t="str">
        <f t="shared" si="41"/>
        <v>N799</v>
      </c>
      <c r="L845" s="277" t="str">
        <f t="shared" si="40"/>
        <v>N79.9 - Autres services de réservation et activités liées</v>
      </c>
      <c r="M845" s="145" t="s">
        <v>190</v>
      </c>
      <c r="N845" s="145" t="s">
        <v>192</v>
      </c>
      <c r="O845" s="145" t="s">
        <v>426</v>
      </c>
    </row>
    <row r="846" spans="1:15">
      <c r="A846" s="140" t="s">
        <v>5177</v>
      </c>
      <c r="B846" s="145" t="s">
        <v>4218</v>
      </c>
      <c r="C846" s="145"/>
      <c r="D846" s="145" t="s">
        <v>426</v>
      </c>
      <c r="E846" s="140"/>
      <c r="F846" s="140"/>
      <c r="G846" s="140"/>
      <c r="H846" s="140">
        <f t="shared" si="39"/>
        <v>1</v>
      </c>
      <c r="I846" s="140"/>
      <c r="J846" s="298" t="s">
        <v>5176</v>
      </c>
      <c r="K846" s="145" t="str">
        <f t="shared" si="41"/>
        <v>N7990</v>
      </c>
      <c r="L846" s="277" t="str">
        <f t="shared" si="40"/>
        <v>N79.9.0 - Autres services de réservation et activités liées</v>
      </c>
      <c r="M846" s="145"/>
      <c r="N846" s="145" t="s">
        <v>192</v>
      </c>
      <c r="O846" s="145" t="s">
        <v>426</v>
      </c>
    </row>
    <row r="847" spans="1:15">
      <c r="A847" s="140" t="s">
        <v>5178</v>
      </c>
      <c r="B847" s="145" t="s">
        <v>4219</v>
      </c>
      <c r="C847" s="145"/>
      <c r="D847" s="145" t="s">
        <v>426</v>
      </c>
      <c r="E847" s="140"/>
      <c r="F847" s="140"/>
      <c r="G847" s="140"/>
      <c r="H847" s="140">
        <f t="shared" si="39"/>
        <v>1</v>
      </c>
      <c r="I847" s="140"/>
      <c r="J847" s="296" t="s">
        <v>5177</v>
      </c>
      <c r="K847" s="145" t="str">
        <f t="shared" si="41"/>
        <v>N80</v>
      </c>
      <c r="L847" s="277" t="str">
        <f t="shared" si="40"/>
        <v>N80 - Enquêtes et sécurité</v>
      </c>
      <c r="M847" s="145" t="s">
        <v>190</v>
      </c>
      <c r="N847" s="145" t="s">
        <v>192</v>
      </c>
      <c r="O847" s="145" t="s">
        <v>426</v>
      </c>
    </row>
    <row r="848" spans="1:15">
      <c r="A848" s="140" t="s">
        <v>5179</v>
      </c>
      <c r="B848" s="145" t="s">
        <v>4220</v>
      </c>
      <c r="C848" s="145"/>
      <c r="D848" s="145" t="s">
        <v>426</v>
      </c>
      <c r="E848" s="140"/>
      <c r="F848" s="140"/>
      <c r="G848" s="140"/>
      <c r="H848" s="140">
        <f t="shared" si="39"/>
        <v>1</v>
      </c>
      <c r="I848" s="140"/>
      <c r="J848" s="297" t="s">
        <v>5178</v>
      </c>
      <c r="K848" s="145" t="str">
        <f t="shared" si="41"/>
        <v>N801</v>
      </c>
      <c r="L848" s="277" t="str">
        <f t="shared" si="40"/>
        <v>N80.1 - Activités de sécurité privée</v>
      </c>
      <c r="M848" s="145" t="s">
        <v>190</v>
      </c>
      <c r="N848" s="145" t="s">
        <v>192</v>
      </c>
      <c r="O848" s="145" t="s">
        <v>426</v>
      </c>
    </row>
    <row r="849" spans="1:15">
      <c r="A849" s="140" t="s">
        <v>5180</v>
      </c>
      <c r="B849" s="145" t="s">
        <v>4221</v>
      </c>
      <c r="C849" s="145"/>
      <c r="D849" s="145" t="s">
        <v>426</v>
      </c>
      <c r="E849" s="140"/>
      <c r="F849" s="140"/>
      <c r="G849" s="140"/>
      <c r="H849" s="140">
        <f t="shared" si="39"/>
        <v>1</v>
      </c>
      <c r="I849" s="140"/>
      <c r="J849" s="298" t="s">
        <v>5179</v>
      </c>
      <c r="K849" s="145" t="str">
        <f t="shared" si="41"/>
        <v>N8010</v>
      </c>
      <c r="L849" s="277" t="str">
        <f t="shared" si="40"/>
        <v>N80.1.0 - Activités de sécurité privée</v>
      </c>
      <c r="M849" s="145"/>
      <c r="N849" s="145" t="s">
        <v>192</v>
      </c>
      <c r="O849" s="145" t="s">
        <v>426</v>
      </c>
    </row>
    <row r="850" spans="1:15">
      <c r="A850" s="140" t="s">
        <v>5181</v>
      </c>
      <c r="B850" s="145" t="s">
        <v>4222</v>
      </c>
      <c r="C850" s="145"/>
      <c r="D850" s="145" t="s">
        <v>426</v>
      </c>
      <c r="E850" s="140"/>
      <c r="F850" s="140"/>
      <c r="G850" s="140"/>
      <c r="H850" s="140">
        <f t="shared" si="39"/>
        <v>1</v>
      </c>
      <c r="I850" s="140"/>
      <c r="J850" s="297" t="s">
        <v>5180</v>
      </c>
      <c r="K850" s="145" t="str">
        <f t="shared" si="41"/>
        <v>N802</v>
      </c>
      <c r="L850" s="277" t="str">
        <f t="shared" si="40"/>
        <v>N80.2 - Activités liées aux systèmes de sécurité</v>
      </c>
      <c r="M850" s="145" t="s">
        <v>190</v>
      </c>
      <c r="N850" s="145" t="s">
        <v>192</v>
      </c>
      <c r="O850" s="145" t="s">
        <v>426</v>
      </c>
    </row>
    <row r="851" spans="1:15">
      <c r="A851" s="140" t="s">
        <v>5182</v>
      </c>
      <c r="B851" s="145" t="s">
        <v>4223</v>
      </c>
      <c r="C851" s="145"/>
      <c r="D851" s="145" t="s">
        <v>426</v>
      </c>
      <c r="E851" s="140"/>
      <c r="F851" s="140"/>
      <c r="G851" s="140"/>
      <c r="H851" s="140">
        <f t="shared" si="39"/>
        <v>1</v>
      </c>
      <c r="I851" s="140"/>
      <c r="J851" s="298" t="s">
        <v>5181</v>
      </c>
      <c r="K851" s="145" t="str">
        <f t="shared" si="41"/>
        <v>N8020</v>
      </c>
      <c r="L851" s="277" t="str">
        <f t="shared" si="40"/>
        <v>N80.2.0 - Activités liées aux systèmes de sécurité</v>
      </c>
      <c r="M851" s="145"/>
      <c r="N851" s="145" t="s">
        <v>192</v>
      </c>
      <c r="O851" s="145" t="s">
        <v>426</v>
      </c>
    </row>
    <row r="852" spans="1:15">
      <c r="A852" s="140" t="s">
        <v>5183</v>
      </c>
      <c r="B852" s="145" t="s">
        <v>4224</v>
      </c>
      <c r="C852" s="145"/>
      <c r="D852" s="145" t="s">
        <v>426</v>
      </c>
      <c r="E852" s="140"/>
      <c r="F852" s="140"/>
      <c r="G852" s="140"/>
      <c r="H852" s="140">
        <f t="shared" si="39"/>
        <v>1</v>
      </c>
      <c r="I852" s="140"/>
      <c r="J852" s="297" t="s">
        <v>5182</v>
      </c>
      <c r="K852" s="145" t="str">
        <f t="shared" si="41"/>
        <v>N803</v>
      </c>
      <c r="L852" s="277" t="str">
        <f t="shared" si="40"/>
        <v>N80.3 - Activités d'enquête</v>
      </c>
      <c r="M852" s="145" t="s">
        <v>190</v>
      </c>
      <c r="N852" s="145" t="s">
        <v>192</v>
      </c>
      <c r="O852" s="145" t="s">
        <v>426</v>
      </c>
    </row>
    <row r="853" spans="1:15">
      <c r="A853" s="140" t="s">
        <v>5184</v>
      </c>
      <c r="B853" s="145" t="s">
        <v>4225</v>
      </c>
      <c r="C853" s="145"/>
      <c r="D853" s="145" t="s">
        <v>426</v>
      </c>
      <c r="E853" s="140"/>
      <c r="F853" s="140"/>
      <c r="G853" s="140"/>
      <c r="H853" s="140">
        <f t="shared" si="39"/>
        <v>1</v>
      </c>
      <c r="I853" s="140"/>
      <c r="J853" s="298" t="s">
        <v>5183</v>
      </c>
      <c r="K853" s="145" t="str">
        <f t="shared" si="41"/>
        <v>N8030</v>
      </c>
      <c r="L853" s="277" t="str">
        <f t="shared" si="40"/>
        <v>N80.3.0 - Activités d'enquête</v>
      </c>
      <c r="M853" s="145"/>
      <c r="N853" s="145" t="s">
        <v>192</v>
      </c>
      <c r="O853" s="145" t="s">
        <v>426</v>
      </c>
    </row>
    <row r="854" spans="1:15">
      <c r="A854" s="140" t="s">
        <v>5185</v>
      </c>
      <c r="B854" s="145" t="s">
        <v>4226</v>
      </c>
      <c r="C854" s="145"/>
      <c r="D854" s="145" t="s">
        <v>426</v>
      </c>
      <c r="E854" s="140"/>
      <c r="F854" s="140"/>
      <c r="G854" s="140"/>
      <c r="H854" s="140">
        <f t="shared" si="39"/>
        <v>1</v>
      </c>
      <c r="I854" s="140"/>
      <c r="J854" s="296" t="s">
        <v>5184</v>
      </c>
      <c r="K854" s="145" t="str">
        <f t="shared" si="41"/>
        <v>N81</v>
      </c>
      <c r="L854" s="277" t="str">
        <f t="shared" si="40"/>
        <v>N81 - Services relatifs aux bâtiments et aménagement paysager</v>
      </c>
      <c r="M854" s="145" t="s">
        <v>190</v>
      </c>
      <c r="N854" s="145" t="s">
        <v>192</v>
      </c>
      <c r="O854" s="145" t="s">
        <v>426</v>
      </c>
    </row>
    <row r="855" spans="1:15">
      <c r="A855" s="140" t="s">
        <v>5186</v>
      </c>
      <c r="B855" s="145" t="s">
        <v>4227</v>
      </c>
      <c r="C855" s="145"/>
      <c r="D855" s="145" t="s">
        <v>426</v>
      </c>
      <c r="E855" s="140"/>
      <c r="F855" s="140"/>
      <c r="G855" s="140"/>
      <c r="H855" s="140">
        <f t="shared" si="39"/>
        <v>1</v>
      </c>
      <c r="I855" s="140"/>
      <c r="J855" s="297" t="s">
        <v>5185</v>
      </c>
      <c r="K855" s="145" t="str">
        <f t="shared" si="41"/>
        <v>N811</v>
      </c>
      <c r="L855" s="277" t="str">
        <f t="shared" si="40"/>
        <v>N81.1 - Activités combinées de soutien lié aux bâtiments</v>
      </c>
      <c r="M855" s="145" t="s">
        <v>190</v>
      </c>
      <c r="N855" s="145" t="s">
        <v>192</v>
      </c>
      <c r="O855" s="145" t="s">
        <v>426</v>
      </c>
    </row>
    <row r="856" spans="1:15">
      <c r="A856" s="140" t="s">
        <v>5187</v>
      </c>
      <c r="B856" s="145" t="s">
        <v>4228</v>
      </c>
      <c r="C856" s="145"/>
      <c r="D856" s="145" t="s">
        <v>426</v>
      </c>
      <c r="E856" s="140"/>
      <c r="F856" s="140"/>
      <c r="G856" s="140"/>
      <c r="H856" s="140">
        <f t="shared" si="39"/>
        <v>1</v>
      </c>
      <c r="I856" s="140"/>
      <c r="J856" s="298" t="s">
        <v>5186</v>
      </c>
      <c r="K856" s="145" t="str">
        <f t="shared" si="41"/>
        <v>N8110</v>
      </c>
      <c r="L856" s="277" t="str">
        <f t="shared" si="40"/>
        <v>N81.1.0 - Activités combinées de soutien lié aux bâtiments</v>
      </c>
      <c r="M856" s="145"/>
      <c r="N856" s="145" t="s">
        <v>192</v>
      </c>
      <c r="O856" s="145" t="s">
        <v>426</v>
      </c>
    </row>
    <row r="857" spans="1:15">
      <c r="A857" s="140" t="s">
        <v>5188</v>
      </c>
      <c r="B857" s="145" t="s">
        <v>4229</v>
      </c>
      <c r="C857" s="145"/>
      <c r="D857" s="145" t="s">
        <v>426</v>
      </c>
      <c r="E857" s="140"/>
      <c r="F857" s="140"/>
      <c r="G857" s="140"/>
      <c r="H857" s="140">
        <f t="shared" si="39"/>
        <v>1</v>
      </c>
      <c r="I857" s="140"/>
      <c r="J857" s="297" t="s">
        <v>5187</v>
      </c>
      <c r="K857" s="145" t="str">
        <f t="shared" si="41"/>
        <v>N812</v>
      </c>
      <c r="L857" s="277" t="str">
        <f t="shared" si="40"/>
        <v>N81.2 - Activités de nettoyage</v>
      </c>
      <c r="M857" s="145" t="s">
        <v>190</v>
      </c>
      <c r="N857" s="145" t="s">
        <v>192</v>
      </c>
      <c r="O857" s="145" t="s">
        <v>426</v>
      </c>
    </row>
    <row r="858" spans="1:15">
      <c r="A858" s="140" t="s">
        <v>5189</v>
      </c>
      <c r="B858" s="145" t="s">
        <v>4230</v>
      </c>
      <c r="C858" s="145"/>
      <c r="D858" s="145" t="s">
        <v>426</v>
      </c>
      <c r="E858" s="140"/>
      <c r="F858" s="140"/>
      <c r="G858" s="140"/>
      <c r="H858" s="140">
        <f t="shared" si="39"/>
        <v>1</v>
      </c>
      <c r="I858" s="140"/>
      <c r="J858" s="298" t="s">
        <v>5188</v>
      </c>
      <c r="K858" s="145" t="str">
        <f t="shared" si="41"/>
        <v>N8121</v>
      </c>
      <c r="L858" s="277" t="str">
        <f t="shared" si="40"/>
        <v>N81.2.1 - Nettoyage courant des bâtiments</v>
      </c>
      <c r="M858" s="145"/>
      <c r="N858" s="145" t="s">
        <v>192</v>
      </c>
      <c r="O858" s="145" t="s">
        <v>426</v>
      </c>
    </row>
    <row r="859" spans="1:15">
      <c r="A859" s="140" t="s">
        <v>5190</v>
      </c>
      <c r="B859" s="145" t="s">
        <v>4231</v>
      </c>
      <c r="C859" s="145"/>
      <c r="D859" s="145" t="s">
        <v>426</v>
      </c>
      <c r="E859" s="140"/>
      <c r="F859" s="140"/>
      <c r="G859" s="140"/>
      <c r="H859" s="140">
        <f t="shared" si="39"/>
        <v>1</v>
      </c>
      <c r="I859" s="140"/>
      <c r="J859" s="298" t="s">
        <v>5189</v>
      </c>
      <c r="K859" s="145" t="str">
        <f t="shared" si="41"/>
        <v>N8122</v>
      </c>
      <c r="L859" s="277" t="str">
        <f t="shared" si="40"/>
        <v>N81.2.2 - Autres activités nettoyages bâtiments nettoyage industriel</v>
      </c>
      <c r="M859" s="145"/>
      <c r="N859" s="145" t="s">
        <v>192</v>
      </c>
      <c r="O859" s="145" t="s">
        <v>426</v>
      </c>
    </row>
    <row r="860" spans="1:15">
      <c r="A860" s="140" t="s">
        <v>5191</v>
      </c>
      <c r="B860" s="145" t="s">
        <v>4232</v>
      </c>
      <c r="C860" s="145"/>
      <c r="D860" s="145" t="s">
        <v>426</v>
      </c>
      <c r="E860" s="140"/>
      <c r="F860" s="140"/>
      <c r="G860" s="140"/>
      <c r="H860" s="140">
        <f t="shared" si="39"/>
        <v>1</v>
      </c>
      <c r="I860" s="140"/>
      <c r="J860" s="298" t="s">
        <v>5190</v>
      </c>
      <c r="K860" s="145" t="str">
        <f t="shared" si="41"/>
        <v>N8129</v>
      </c>
      <c r="L860" s="277" t="str">
        <f t="shared" si="40"/>
        <v>N81.2.9 - Autres services de nettoyage nca</v>
      </c>
      <c r="M860" s="145"/>
      <c r="N860" s="145" t="s">
        <v>192</v>
      </c>
      <c r="O860" s="145" t="s">
        <v>426</v>
      </c>
    </row>
    <row r="861" spans="1:15">
      <c r="A861" s="140" t="s">
        <v>5192</v>
      </c>
      <c r="B861" s="145" t="s">
        <v>4233</v>
      </c>
      <c r="C861" s="145"/>
      <c r="D861" s="145" t="s">
        <v>426</v>
      </c>
      <c r="E861" s="140"/>
      <c r="F861" s="140"/>
      <c r="G861" s="140"/>
      <c r="H861" s="140">
        <f t="shared" si="39"/>
        <v>1</v>
      </c>
      <c r="I861" s="140"/>
      <c r="J861" s="297" t="s">
        <v>5191</v>
      </c>
      <c r="K861" s="145" t="str">
        <f t="shared" si="41"/>
        <v>N813</v>
      </c>
      <c r="L861" s="277" t="str">
        <f t="shared" si="40"/>
        <v>N81.3 - Services d'aménagement paysager</v>
      </c>
      <c r="M861" s="145" t="s">
        <v>190</v>
      </c>
      <c r="N861" s="145" t="s">
        <v>192</v>
      </c>
      <c r="O861" s="145" t="s">
        <v>426</v>
      </c>
    </row>
    <row r="862" spans="1:15">
      <c r="A862" s="140" t="s">
        <v>5193</v>
      </c>
      <c r="B862" s="145" t="s">
        <v>4234</v>
      </c>
      <c r="C862" s="145"/>
      <c r="D862" s="145" t="s">
        <v>426</v>
      </c>
      <c r="E862" s="140"/>
      <c r="F862" s="140"/>
      <c r="G862" s="140"/>
      <c r="H862" s="140">
        <f t="shared" si="39"/>
        <v>1</v>
      </c>
      <c r="I862" s="140"/>
      <c r="J862" s="298" t="s">
        <v>5192</v>
      </c>
      <c r="K862" s="145" t="str">
        <f t="shared" si="41"/>
        <v>N8130</v>
      </c>
      <c r="L862" s="277" t="str">
        <f t="shared" si="40"/>
        <v>N81.3.0 - Services d'aménagement paysager</v>
      </c>
      <c r="M862" s="145"/>
      <c r="N862" s="145" t="s">
        <v>192</v>
      </c>
      <c r="O862" s="145" t="s">
        <v>426</v>
      </c>
    </row>
    <row r="863" spans="1:15">
      <c r="A863" s="140" t="s">
        <v>5194</v>
      </c>
      <c r="B863" s="145" t="s">
        <v>4235</v>
      </c>
      <c r="C863" s="145"/>
      <c r="D863" s="145" t="s">
        <v>426</v>
      </c>
      <c r="E863" s="140"/>
      <c r="F863" s="140"/>
      <c r="G863" s="140"/>
      <c r="H863" s="140">
        <f t="shared" si="39"/>
        <v>1</v>
      </c>
      <c r="I863" s="140"/>
      <c r="J863" s="296" t="s">
        <v>5193</v>
      </c>
      <c r="K863" s="145" t="str">
        <f t="shared" si="41"/>
        <v>N82</v>
      </c>
      <c r="L863" s="277" t="str">
        <f t="shared" si="40"/>
        <v>N82 - Activités ad autres activités soutien aux entreprises</v>
      </c>
      <c r="M863" s="145" t="s">
        <v>190</v>
      </c>
      <c r="N863" s="145" t="s">
        <v>192</v>
      </c>
      <c r="O863" s="145" t="s">
        <v>426</v>
      </c>
    </row>
    <row r="864" spans="1:15">
      <c r="A864" s="140" t="s">
        <v>5195</v>
      </c>
      <c r="B864" s="145" t="s">
        <v>4236</v>
      </c>
      <c r="C864" s="145"/>
      <c r="D864" s="145" t="s">
        <v>426</v>
      </c>
      <c r="E864" s="140"/>
      <c r="F864" s="140"/>
      <c r="G864" s="140"/>
      <c r="H864" s="140">
        <f t="shared" si="39"/>
        <v>1</v>
      </c>
      <c r="I864" s="140"/>
      <c r="J864" s="297" t="s">
        <v>5194</v>
      </c>
      <c r="K864" s="145" t="str">
        <f t="shared" si="41"/>
        <v>N821</v>
      </c>
      <c r="L864" s="277" t="str">
        <f t="shared" si="40"/>
        <v>N82.1 - Activités administratives</v>
      </c>
      <c r="M864" s="145" t="s">
        <v>190</v>
      </c>
      <c r="N864" s="145" t="s">
        <v>192</v>
      </c>
      <c r="O864" s="145" t="s">
        <v>426</v>
      </c>
    </row>
    <row r="865" spans="1:15">
      <c r="A865" s="140" t="s">
        <v>5196</v>
      </c>
      <c r="B865" s="145" t="s">
        <v>4237</v>
      </c>
      <c r="C865" s="145"/>
      <c r="D865" s="145" t="s">
        <v>426</v>
      </c>
      <c r="E865" s="140"/>
      <c r="F865" s="140"/>
      <c r="G865" s="140"/>
      <c r="H865" s="140">
        <f t="shared" si="39"/>
        <v>1</v>
      </c>
      <c r="I865" s="140"/>
      <c r="J865" s="298" t="s">
        <v>5195</v>
      </c>
      <c r="K865" s="145" t="str">
        <f t="shared" si="41"/>
        <v>N8211</v>
      </c>
      <c r="L865" s="277" t="str">
        <f t="shared" si="40"/>
        <v>N82.1.1 - Services administratifs combinés de bureau</v>
      </c>
      <c r="M865" s="145"/>
      <c r="N865" s="145" t="s">
        <v>192</v>
      </c>
      <c r="O865" s="145" t="s">
        <v>426</v>
      </c>
    </row>
    <row r="866" spans="1:15">
      <c r="A866" s="140" t="s">
        <v>5197</v>
      </c>
      <c r="B866" s="145" t="s">
        <v>4238</v>
      </c>
      <c r="C866" s="145"/>
      <c r="D866" s="145" t="s">
        <v>426</v>
      </c>
      <c r="E866" s="140"/>
      <c r="F866" s="140"/>
      <c r="G866" s="140"/>
      <c r="H866" s="140">
        <f t="shared" si="39"/>
        <v>1</v>
      </c>
      <c r="I866" s="140"/>
      <c r="J866" s="298" t="s">
        <v>5196</v>
      </c>
      <c r="K866" s="145" t="str">
        <f t="shared" si="41"/>
        <v>N8219</v>
      </c>
      <c r="L866" s="277" t="str">
        <f t="shared" si="40"/>
        <v>N82.1.9 - Photocopie prépar documents autres activités spé soutien bureau</v>
      </c>
      <c r="M866" s="145"/>
      <c r="N866" s="145" t="s">
        <v>192</v>
      </c>
      <c r="O866" s="145" t="s">
        <v>426</v>
      </c>
    </row>
    <row r="867" spans="1:15">
      <c r="A867" s="140" t="s">
        <v>5198</v>
      </c>
      <c r="B867" s="145" t="s">
        <v>4239</v>
      </c>
      <c r="C867" s="145"/>
      <c r="D867" s="145" t="s">
        <v>426</v>
      </c>
      <c r="E867" s="140"/>
      <c r="F867" s="140"/>
      <c r="G867" s="140"/>
      <c r="H867" s="140">
        <f t="shared" si="39"/>
        <v>1</v>
      </c>
      <c r="I867" s="140"/>
      <c r="J867" s="297" t="s">
        <v>5197</v>
      </c>
      <c r="K867" s="145" t="str">
        <f t="shared" si="41"/>
        <v>N822</v>
      </c>
      <c r="L867" s="277" t="str">
        <f t="shared" si="40"/>
        <v>N82.2 - Activités de centres d'appels</v>
      </c>
      <c r="M867" s="145" t="s">
        <v>190</v>
      </c>
      <c r="N867" s="145" t="s">
        <v>192</v>
      </c>
      <c r="O867" s="145" t="s">
        <v>426</v>
      </c>
    </row>
    <row r="868" spans="1:15">
      <c r="A868" s="140" t="s">
        <v>5199</v>
      </c>
      <c r="B868" s="145" t="s">
        <v>4240</v>
      </c>
      <c r="C868" s="145"/>
      <c r="D868" s="145" t="s">
        <v>426</v>
      </c>
      <c r="E868" s="140"/>
      <c r="F868" s="140"/>
      <c r="G868" s="140"/>
      <c r="H868" s="140">
        <f t="shared" si="39"/>
        <v>1</v>
      </c>
      <c r="I868" s="140"/>
      <c r="J868" s="298" t="s">
        <v>5198</v>
      </c>
      <c r="K868" s="145" t="str">
        <f t="shared" si="41"/>
        <v>N8220</v>
      </c>
      <c r="L868" s="277" t="str">
        <f t="shared" si="40"/>
        <v>N82.2.0 - Activités de centres d'appels</v>
      </c>
      <c r="M868" s="145"/>
      <c r="N868" s="145" t="s">
        <v>192</v>
      </c>
      <c r="O868" s="145" t="s">
        <v>426</v>
      </c>
    </row>
    <row r="869" spans="1:15">
      <c r="A869" s="140" t="s">
        <v>5200</v>
      </c>
      <c r="B869" s="145" t="s">
        <v>4241</v>
      </c>
      <c r="C869" s="145"/>
      <c r="D869" s="145" t="s">
        <v>426</v>
      </c>
      <c r="E869" s="140"/>
      <c r="F869" s="140"/>
      <c r="G869" s="140"/>
      <c r="H869" s="140">
        <f t="shared" si="39"/>
        <v>1</v>
      </c>
      <c r="I869" s="140"/>
      <c r="J869" s="297" t="s">
        <v>5199</v>
      </c>
      <c r="K869" s="145" t="str">
        <f t="shared" si="41"/>
        <v>N823</v>
      </c>
      <c r="L869" s="277" t="str">
        <f t="shared" si="40"/>
        <v>N82.3 - Organisation de salons professionnels et congrès</v>
      </c>
      <c r="M869" s="145" t="s">
        <v>190</v>
      </c>
      <c r="N869" s="145" t="s">
        <v>192</v>
      </c>
      <c r="O869" s="145" t="s">
        <v>426</v>
      </c>
    </row>
    <row r="870" spans="1:15">
      <c r="A870" s="140" t="s">
        <v>5201</v>
      </c>
      <c r="B870" s="145" t="s">
        <v>4242</v>
      </c>
      <c r="C870" s="145"/>
      <c r="D870" s="145" t="s">
        <v>426</v>
      </c>
      <c r="E870" s="140"/>
      <c r="F870" s="140"/>
      <c r="G870" s="140"/>
      <c r="H870" s="140">
        <f t="shared" si="39"/>
        <v>1</v>
      </c>
      <c r="I870" s="140"/>
      <c r="J870" s="298" t="s">
        <v>5200</v>
      </c>
      <c r="K870" s="145" t="str">
        <f t="shared" si="41"/>
        <v>N8230</v>
      </c>
      <c r="L870" s="277" t="str">
        <f t="shared" si="40"/>
        <v>N82.3.0 - Organisation de salons professionnels et congrès</v>
      </c>
      <c r="M870" s="145"/>
      <c r="N870" s="145" t="s">
        <v>192</v>
      </c>
      <c r="O870" s="145" t="s">
        <v>426</v>
      </c>
    </row>
    <row r="871" spans="1:15">
      <c r="A871" s="140" t="s">
        <v>5355</v>
      </c>
      <c r="B871" s="145" t="s">
        <v>4243</v>
      </c>
      <c r="C871" s="145"/>
      <c r="D871" s="145" t="s">
        <v>426</v>
      </c>
      <c r="E871" s="140"/>
      <c r="F871" s="140"/>
      <c r="G871" s="140"/>
      <c r="H871" s="140">
        <f t="shared" si="39"/>
        <v>1</v>
      </c>
      <c r="I871" s="140"/>
      <c r="J871" s="297" t="s">
        <v>5201</v>
      </c>
      <c r="K871" s="145" t="str">
        <f t="shared" si="41"/>
        <v>N829</v>
      </c>
      <c r="L871" s="277" t="str">
        <f t="shared" si="40"/>
        <v>N82.9 - Activités de soutien aux entreprises nca</v>
      </c>
      <c r="M871" s="145" t="s">
        <v>190</v>
      </c>
      <c r="N871" s="145" t="s">
        <v>192</v>
      </c>
      <c r="O871" s="145" t="s">
        <v>426</v>
      </c>
    </row>
    <row r="872" spans="1:15">
      <c r="A872" s="140" t="s">
        <v>5202</v>
      </c>
      <c r="B872" s="145" t="s">
        <v>4244</v>
      </c>
      <c r="C872" s="145"/>
      <c r="D872" s="145" t="s">
        <v>426</v>
      </c>
      <c r="E872" s="140"/>
      <c r="F872" s="140"/>
      <c r="G872" s="140"/>
      <c r="H872" s="140">
        <f t="shared" si="39"/>
        <v>1</v>
      </c>
      <c r="I872" s="140"/>
      <c r="J872" s="298" t="s">
        <v>5355</v>
      </c>
      <c r="K872" s="145" t="str">
        <f t="shared" si="41"/>
        <v>N8291</v>
      </c>
      <c r="L872" s="277" t="str">
        <f t="shared" si="40"/>
        <v>N82.9.1 - Activités agence recouvr facture sociétés info finan sur la clientèle</v>
      </c>
      <c r="M872" s="145"/>
      <c r="N872" s="145" t="s">
        <v>192</v>
      </c>
      <c r="O872" s="145" t="s">
        <v>426</v>
      </c>
    </row>
    <row r="873" spans="1:15">
      <c r="A873" s="140" t="s">
        <v>5203</v>
      </c>
      <c r="B873" s="145" t="s">
        <v>4245</v>
      </c>
      <c r="C873" s="145"/>
      <c r="D873" s="145" t="s">
        <v>426</v>
      </c>
      <c r="E873" s="140"/>
      <c r="F873" s="140"/>
      <c r="G873" s="140"/>
      <c r="H873" s="140">
        <f t="shared" si="39"/>
        <v>1</v>
      </c>
      <c r="I873" s="140"/>
      <c r="J873" s="298" t="s">
        <v>5202</v>
      </c>
      <c r="K873" s="145" t="str">
        <f t="shared" si="41"/>
        <v>N8292</v>
      </c>
      <c r="L873" s="277" t="str">
        <f t="shared" si="40"/>
        <v>N82.9.2 - Conditionnement à façon</v>
      </c>
      <c r="M873" s="145"/>
      <c r="N873" s="145" t="s">
        <v>192</v>
      </c>
      <c r="O873" s="145" t="s">
        <v>426</v>
      </c>
    </row>
    <row r="874" spans="1:15">
      <c r="A874" s="140" t="s">
        <v>5204</v>
      </c>
      <c r="B874" s="145" t="s">
        <v>4246</v>
      </c>
      <c r="C874" s="145"/>
      <c r="D874" s="145" t="s">
        <v>426</v>
      </c>
      <c r="E874" s="140"/>
      <c r="F874" s="140"/>
      <c r="G874" s="140"/>
      <c r="H874" s="140">
        <f t="shared" si="39"/>
        <v>1</v>
      </c>
      <c r="I874" s="140"/>
      <c r="J874" s="298" t="s">
        <v>5203</v>
      </c>
      <c r="K874" s="145" t="str">
        <f t="shared" si="41"/>
        <v>N8299</v>
      </c>
      <c r="L874" s="277" t="str">
        <f t="shared" si="40"/>
        <v>N82.9.9 - Autres activités de soutien aux entreprises nca</v>
      </c>
      <c r="M874" s="145"/>
      <c r="N874" s="145" t="s">
        <v>192</v>
      </c>
      <c r="O874" s="145" t="s">
        <v>426</v>
      </c>
    </row>
    <row r="875" spans="1:15">
      <c r="A875" s="140" t="s">
        <v>5205</v>
      </c>
      <c r="B875" s="145" t="s">
        <v>4247</v>
      </c>
      <c r="C875" s="145"/>
      <c r="D875" s="145" t="s">
        <v>426</v>
      </c>
      <c r="E875" s="140"/>
      <c r="F875" s="140"/>
      <c r="G875" s="140"/>
      <c r="H875" s="140">
        <f t="shared" si="39"/>
        <v>1</v>
      </c>
      <c r="I875" s="140"/>
      <c r="J875" s="279" t="s">
        <v>5204</v>
      </c>
      <c r="K875" s="145" t="str">
        <f t="shared" si="41"/>
        <v>O</v>
      </c>
      <c r="L875" s="277" t="str">
        <f t="shared" si="40"/>
        <v>O - ADMINISTRATION PUBLIQUE</v>
      </c>
      <c r="M875" s="145" t="s">
        <v>190</v>
      </c>
      <c r="N875" s="145" t="s">
        <v>192</v>
      </c>
      <c r="O875" s="145" t="s">
        <v>426</v>
      </c>
    </row>
    <row r="876" spans="1:15">
      <c r="A876" s="140" t="s">
        <v>5206</v>
      </c>
      <c r="B876" s="145" t="s">
        <v>4248</v>
      </c>
      <c r="C876" s="145"/>
      <c r="D876" s="145" t="s">
        <v>426</v>
      </c>
      <c r="E876" s="140"/>
      <c r="F876" s="140"/>
      <c r="G876" s="140"/>
      <c r="H876" s="140">
        <f t="shared" si="39"/>
        <v>1</v>
      </c>
      <c r="I876" s="140"/>
      <c r="J876" s="296" t="s">
        <v>5205</v>
      </c>
      <c r="K876" s="145" t="str">
        <f t="shared" si="41"/>
        <v>O84</v>
      </c>
      <c r="L876" s="277" t="str">
        <f t="shared" si="40"/>
        <v>O84 - Administration publique</v>
      </c>
      <c r="M876" s="145" t="s">
        <v>190</v>
      </c>
      <c r="N876" s="145" t="s">
        <v>192</v>
      </c>
      <c r="O876" s="145" t="s">
        <v>426</v>
      </c>
    </row>
    <row r="877" spans="1:15">
      <c r="A877" s="140" t="s">
        <v>5207</v>
      </c>
      <c r="B877" s="145" t="s">
        <v>4249</v>
      </c>
      <c r="C877" s="145"/>
      <c r="D877" s="145" t="s">
        <v>426</v>
      </c>
      <c r="E877" s="140"/>
      <c r="F877" s="140"/>
      <c r="G877" s="140"/>
      <c r="H877" s="140">
        <f t="shared" si="39"/>
        <v>1</v>
      </c>
      <c r="I877" s="140"/>
      <c r="J877" s="297" t="s">
        <v>5206</v>
      </c>
      <c r="K877" s="145" t="str">
        <f t="shared" si="41"/>
        <v>O841</v>
      </c>
      <c r="L877" s="277" t="str">
        <f t="shared" si="40"/>
        <v>O84.1 - Administration générale économique et sociale</v>
      </c>
      <c r="M877" s="145" t="s">
        <v>190</v>
      </c>
      <c r="N877" s="145" t="s">
        <v>192</v>
      </c>
      <c r="O877" s="145" t="s">
        <v>426</v>
      </c>
    </row>
    <row r="878" spans="1:15">
      <c r="A878" s="140" t="s">
        <v>5208</v>
      </c>
      <c r="B878" s="145" t="s">
        <v>4250</v>
      </c>
      <c r="C878" s="145"/>
      <c r="D878" s="145" t="s">
        <v>426</v>
      </c>
      <c r="E878" s="140"/>
      <c r="F878" s="140"/>
      <c r="G878" s="140"/>
      <c r="H878" s="140">
        <f t="shared" si="39"/>
        <v>1</v>
      </c>
      <c r="I878" s="140"/>
      <c r="J878" s="298" t="s">
        <v>5207</v>
      </c>
      <c r="K878" s="145" t="str">
        <f t="shared" si="41"/>
        <v>O8411</v>
      </c>
      <c r="L878" s="277" t="str">
        <f t="shared" si="40"/>
        <v>O84.1.1 - Administration publique générale</v>
      </c>
      <c r="M878" s="145"/>
      <c r="N878" s="145" t="s">
        <v>192</v>
      </c>
      <c r="O878" s="145" t="s">
        <v>426</v>
      </c>
    </row>
    <row r="879" spans="1:15">
      <c r="A879" s="140" t="s">
        <v>5209</v>
      </c>
      <c r="B879" s="145" t="s">
        <v>4251</v>
      </c>
      <c r="C879" s="145"/>
      <c r="D879" s="145" t="s">
        <v>426</v>
      </c>
      <c r="E879" s="140"/>
      <c r="F879" s="140"/>
      <c r="G879" s="140"/>
      <c r="H879" s="140">
        <f t="shared" si="39"/>
        <v>1</v>
      </c>
      <c r="I879" s="140"/>
      <c r="J879" s="298" t="s">
        <v>5208</v>
      </c>
      <c r="K879" s="145" t="str">
        <f t="shared" si="41"/>
        <v>O8412</v>
      </c>
      <c r="L879" s="277" t="str">
        <f t="shared" si="40"/>
        <v>O84.1.2 - Tutelle des activités sociales</v>
      </c>
      <c r="M879" s="145"/>
      <c r="N879" s="145" t="s">
        <v>192</v>
      </c>
      <c r="O879" s="145" t="s">
        <v>426</v>
      </c>
    </row>
    <row r="880" spans="1:15">
      <c r="A880" s="140" t="s">
        <v>5210</v>
      </c>
      <c r="B880" s="145" t="s">
        <v>4252</v>
      </c>
      <c r="C880" s="145"/>
      <c r="D880" s="145" t="s">
        <v>426</v>
      </c>
      <c r="E880" s="140"/>
      <c r="F880" s="140"/>
      <c r="G880" s="140"/>
      <c r="H880" s="140">
        <f t="shared" si="39"/>
        <v>1</v>
      </c>
      <c r="I880" s="140"/>
      <c r="J880" s="298" t="s">
        <v>5209</v>
      </c>
      <c r="K880" s="145" t="str">
        <f t="shared" si="41"/>
        <v>O8413</v>
      </c>
      <c r="L880" s="277" t="str">
        <f t="shared" si="40"/>
        <v>O84.1.3 - Tutelle des activités économiques</v>
      </c>
      <c r="M880" s="145"/>
      <c r="N880" s="145" t="s">
        <v>192</v>
      </c>
      <c r="O880" s="145" t="s">
        <v>426</v>
      </c>
    </row>
    <row r="881" spans="1:15">
      <c r="A881" s="140" t="s">
        <v>5211</v>
      </c>
      <c r="B881" s="145" t="s">
        <v>4253</v>
      </c>
      <c r="C881" s="145"/>
      <c r="D881" s="145" t="s">
        <v>426</v>
      </c>
      <c r="E881" s="140"/>
      <c r="F881" s="140"/>
      <c r="G881" s="140"/>
      <c r="H881" s="140">
        <f t="shared" si="39"/>
        <v>1</v>
      </c>
      <c r="I881" s="140"/>
      <c r="J881" s="297" t="s">
        <v>5210</v>
      </c>
      <c r="K881" s="145" t="str">
        <f t="shared" si="41"/>
        <v>O842</v>
      </c>
      <c r="L881" s="277" t="str">
        <f t="shared" si="40"/>
        <v>O84.2 - Services de prérogative publique</v>
      </c>
      <c r="M881" s="145" t="s">
        <v>190</v>
      </c>
      <c r="N881" s="145" t="s">
        <v>192</v>
      </c>
      <c r="O881" s="145" t="s">
        <v>426</v>
      </c>
    </row>
    <row r="882" spans="1:15">
      <c r="A882" s="140" t="s">
        <v>5212</v>
      </c>
      <c r="B882" s="145" t="s">
        <v>4254</v>
      </c>
      <c r="C882" s="145"/>
      <c r="D882" s="145" t="s">
        <v>426</v>
      </c>
      <c r="E882" s="140"/>
      <c r="F882" s="140"/>
      <c r="G882" s="140"/>
      <c r="H882" s="140">
        <f t="shared" si="39"/>
        <v>1</v>
      </c>
      <c r="I882" s="140"/>
      <c r="J882" s="298" t="s">
        <v>5211</v>
      </c>
      <c r="K882" s="145" t="str">
        <f t="shared" si="41"/>
        <v>O8421</v>
      </c>
      <c r="L882" s="277" t="str">
        <f t="shared" si="40"/>
        <v>O84.2.1 - Affaires étrangères</v>
      </c>
      <c r="M882" s="145"/>
      <c r="N882" s="145" t="s">
        <v>192</v>
      </c>
      <c r="O882" s="145" t="s">
        <v>426</v>
      </c>
    </row>
    <row r="883" spans="1:15">
      <c r="A883" s="140" t="s">
        <v>5213</v>
      </c>
      <c r="B883" s="145" t="s">
        <v>4255</v>
      </c>
      <c r="C883" s="145"/>
      <c r="D883" s="145" t="s">
        <v>426</v>
      </c>
      <c r="E883" s="140"/>
      <c r="F883" s="140"/>
      <c r="G883" s="140"/>
      <c r="H883" s="140">
        <f t="shared" si="39"/>
        <v>1</v>
      </c>
      <c r="I883" s="140"/>
      <c r="J883" s="298" t="s">
        <v>5212</v>
      </c>
      <c r="K883" s="145" t="str">
        <f t="shared" si="41"/>
        <v>O8422</v>
      </c>
      <c r="L883" s="277" t="str">
        <f t="shared" si="40"/>
        <v>O84.2.2 - Défense</v>
      </c>
      <c r="M883" s="145"/>
      <c r="N883" s="145" t="s">
        <v>192</v>
      </c>
      <c r="O883" s="145" t="s">
        <v>426</v>
      </c>
    </row>
    <row r="884" spans="1:15">
      <c r="A884" s="140" t="s">
        <v>5214</v>
      </c>
      <c r="B884" s="145" t="s">
        <v>4256</v>
      </c>
      <c r="C884" s="145"/>
      <c r="D884" s="145" t="s">
        <v>426</v>
      </c>
      <c r="E884" s="140"/>
      <c r="F884" s="140"/>
      <c r="G884" s="140"/>
      <c r="H884" s="140">
        <f t="shared" si="39"/>
        <v>1</v>
      </c>
      <c r="I884" s="140"/>
      <c r="J884" s="298" t="s">
        <v>5213</v>
      </c>
      <c r="K884" s="145" t="str">
        <f t="shared" si="41"/>
        <v>O8423</v>
      </c>
      <c r="L884" s="277" t="str">
        <f t="shared" si="40"/>
        <v>O84.2.3 - Justice</v>
      </c>
      <c r="M884" s="145"/>
      <c r="N884" s="145" t="s">
        <v>192</v>
      </c>
      <c r="O884" s="145" t="s">
        <v>426</v>
      </c>
    </row>
    <row r="885" spans="1:15">
      <c r="A885" s="140" t="s">
        <v>5215</v>
      </c>
      <c r="B885" s="145" t="s">
        <v>4257</v>
      </c>
      <c r="C885" s="145"/>
      <c r="D885" s="145" t="s">
        <v>426</v>
      </c>
      <c r="E885" s="140"/>
      <c r="F885" s="140"/>
      <c r="G885" s="140"/>
      <c r="H885" s="140">
        <f t="shared" si="39"/>
        <v>1</v>
      </c>
      <c r="I885" s="140"/>
      <c r="J885" s="298" t="s">
        <v>5214</v>
      </c>
      <c r="K885" s="145" t="str">
        <f t="shared" si="41"/>
        <v>O8424</v>
      </c>
      <c r="L885" s="277" t="str">
        <f t="shared" si="40"/>
        <v>O84.2.4 - Police</v>
      </c>
      <c r="M885" s="145"/>
      <c r="N885" s="145" t="s">
        <v>192</v>
      </c>
      <c r="O885" s="145" t="s">
        <v>426</v>
      </c>
    </row>
    <row r="886" spans="1:15">
      <c r="A886" s="140" t="s">
        <v>5216</v>
      </c>
      <c r="B886" s="145" t="s">
        <v>4258</v>
      </c>
      <c r="C886" s="145"/>
      <c r="D886" s="145" t="s">
        <v>426</v>
      </c>
      <c r="E886" s="140"/>
      <c r="F886" s="140"/>
      <c r="G886" s="140"/>
      <c r="H886" s="140">
        <f t="shared" si="39"/>
        <v>1</v>
      </c>
      <c r="I886" s="140"/>
      <c r="J886" s="298" t="s">
        <v>5215</v>
      </c>
      <c r="K886" s="145" t="str">
        <f t="shared" si="41"/>
        <v>O8425</v>
      </c>
      <c r="L886" s="277" t="str">
        <f t="shared" si="40"/>
        <v>O84.2.5 - Services du feu et de secours</v>
      </c>
      <c r="M886" s="145"/>
      <c r="N886" s="145" t="s">
        <v>192</v>
      </c>
      <c r="O886" s="145" t="s">
        <v>426</v>
      </c>
    </row>
    <row r="887" spans="1:15">
      <c r="A887" s="140" t="s">
        <v>5217</v>
      </c>
      <c r="B887" s="145" t="s">
        <v>4259</v>
      </c>
      <c r="C887" s="145"/>
      <c r="D887" s="145" t="s">
        <v>426</v>
      </c>
      <c r="E887" s="140"/>
      <c r="F887" s="140"/>
      <c r="G887" s="140"/>
      <c r="H887" s="140">
        <f t="shared" si="39"/>
        <v>1</v>
      </c>
      <c r="I887" s="140"/>
      <c r="J887" s="297" t="s">
        <v>5216</v>
      </c>
      <c r="K887" s="145" t="str">
        <f t="shared" si="41"/>
        <v>O843</v>
      </c>
      <c r="L887" s="277" t="str">
        <f t="shared" si="40"/>
        <v>O84.3 - Sécurité sociale obligatoire</v>
      </c>
      <c r="M887" s="145" t="s">
        <v>190</v>
      </c>
      <c r="N887" s="145" t="s">
        <v>192</v>
      </c>
      <c r="O887" s="145" t="s">
        <v>426</v>
      </c>
    </row>
    <row r="888" spans="1:15">
      <c r="A888" s="140" t="s">
        <v>5218</v>
      </c>
      <c r="B888" s="145" t="s">
        <v>4260</v>
      </c>
      <c r="C888" s="145"/>
      <c r="D888" s="145" t="s">
        <v>426</v>
      </c>
      <c r="E888" s="140"/>
      <c r="F888" s="140"/>
      <c r="G888" s="140"/>
      <c r="H888" s="140">
        <f t="shared" si="39"/>
        <v>1</v>
      </c>
      <c r="I888" s="140"/>
      <c r="J888" s="298" t="s">
        <v>5217</v>
      </c>
      <c r="K888" s="145" t="str">
        <f t="shared" si="41"/>
        <v>O8430</v>
      </c>
      <c r="L888" s="277" t="str">
        <f t="shared" si="40"/>
        <v>O84.3.0 - Sécurité sociale obligatoire</v>
      </c>
      <c r="M888" s="145"/>
      <c r="N888" s="145" t="s">
        <v>192</v>
      </c>
      <c r="O888" s="145" t="s">
        <v>426</v>
      </c>
    </row>
    <row r="889" spans="1:15">
      <c r="A889" s="140" t="s">
        <v>5219</v>
      </c>
      <c r="B889" s="145" t="s">
        <v>4261</v>
      </c>
      <c r="C889" s="145"/>
      <c r="D889" s="145" t="s">
        <v>426</v>
      </c>
      <c r="E889" s="140"/>
      <c r="F889" s="140"/>
      <c r="G889" s="140"/>
      <c r="H889" s="140">
        <f t="shared" si="39"/>
        <v>1</v>
      </c>
      <c r="I889" s="140"/>
      <c r="J889" s="279" t="s">
        <v>5218</v>
      </c>
      <c r="K889" s="145" t="str">
        <f t="shared" si="41"/>
        <v>P</v>
      </c>
      <c r="L889" s="277" t="str">
        <f t="shared" si="40"/>
        <v>P - ENSEIGNEMENT</v>
      </c>
      <c r="M889" s="145" t="s">
        <v>190</v>
      </c>
      <c r="N889" s="145" t="s">
        <v>192</v>
      </c>
      <c r="O889" s="145" t="s">
        <v>426</v>
      </c>
    </row>
    <row r="890" spans="1:15">
      <c r="A890" s="140" t="s">
        <v>5220</v>
      </c>
      <c r="B890" s="145" t="s">
        <v>4262</v>
      </c>
      <c r="C890" s="145"/>
      <c r="D890" s="145" t="s">
        <v>426</v>
      </c>
      <c r="E890" s="140"/>
      <c r="F890" s="140"/>
      <c r="G890" s="140"/>
      <c r="H890" s="140">
        <f t="shared" si="39"/>
        <v>1</v>
      </c>
      <c r="I890" s="140"/>
      <c r="J890" s="296" t="s">
        <v>5219</v>
      </c>
      <c r="K890" s="145" t="str">
        <f t="shared" si="41"/>
        <v>P85</v>
      </c>
      <c r="L890" s="277" t="str">
        <f t="shared" si="40"/>
        <v>P85 - Enseignement</v>
      </c>
      <c r="M890" s="145" t="s">
        <v>190</v>
      </c>
      <c r="N890" s="145" t="s">
        <v>192</v>
      </c>
      <c r="O890" s="145" t="s">
        <v>426</v>
      </c>
    </row>
    <row r="891" spans="1:15">
      <c r="A891" s="140" t="s">
        <v>5221</v>
      </c>
      <c r="B891" s="145" t="s">
        <v>4263</v>
      </c>
      <c r="C891" s="145"/>
      <c r="D891" s="145" t="s">
        <v>426</v>
      </c>
      <c r="E891" s="140"/>
      <c r="F891" s="140"/>
      <c r="G891" s="140"/>
      <c r="H891" s="140">
        <f t="shared" si="39"/>
        <v>1</v>
      </c>
      <c r="I891" s="140"/>
      <c r="J891" s="297" t="s">
        <v>5220</v>
      </c>
      <c r="K891" s="145" t="str">
        <f t="shared" si="41"/>
        <v>P851</v>
      </c>
      <c r="L891" s="277" t="str">
        <f t="shared" si="40"/>
        <v>P85.1 - Enseignement préscolaire</v>
      </c>
      <c r="M891" s="145" t="s">
        <v>190</v>
      </c>
      <c r="N891" s="145" t="s">
        <v>192</v>
      </c>
      <c r="O891" s="145" t="s">
        <v>426</v>
      </c>
    </row>
    <row r="892" spans="1:15">
      <c r="A892" s="140" t="s">
        <v>5222</v>
      </c>
      <c r="B892" s="145" t="s">
        <v>4264</v>
      </c>
      <c r="C892" s="145"/>
      <c r="D892" s="145" t="s">
        <v>426</v>
      </c>
      <c r="E892" s="140"/>
      <c r="F892" s="140"/>
      <c r="G892" s="140"/>
      <c r="H892" s="140">
        <f t="shared" si="39"/>
        <v>1</v>
      </c>
      <c r="I892" s="140"/>
      <c r="J892" s="298" t="s">
        <v>5221</v>
      </c>
      <c r="K892" s="145" t="str">
        <f t="shared" si="41"/>
        <v>P8510</v>
      </c>
      <c r="L892" s="277" t="str">
        <f t="shared" si="40"/>
        <v>P85.1.0 - Enseignement préscolaire</v>
      </c>
      <c r="M892" s="145"/>
      <c r="N892" s="145" t="s">
        <v>192</v>
      </c>
      <c r="O892" s="145" t="s">
        <v>426</v>
      </c>
    </row>
    <row r="893" spans="1:15">
      <c r="A893" s="140" t="s">
        <v>5223</v>
      </c>
      <c r="B893" s="145" t="s">
        <v>4265</v>
      </c>
      <c r="C893" s="145"/>
      <c r="D893" s="145" t="s">
        <v>426</v>
      </c>
      <c r="E893" s="140"/>
      <c r="F893" s="140"/>
      <c r="G893" s="140"/>
      <c r="H893" s="140">
        <f t="shared" si="39"/>
        <v>1</v>
      </c>
      <c r="I893" s="140"/>
      <c r="J893" s="297" t="s">
        <v>5222</v>
      </c>
      <c r="K893" s="145" t="str">
        <f t="shared" si="41"/>
        <v>P852</v>
      </c>
      <c r="L893" s="277" t="str">
        <f t="shared" si="40"/>
        <v>P85.2 - Enseignement primaire</v>
      </c>
      <c r="M893" s="145" t="s">
        <v>190</v>
      </c>
      <c r="N893" s="145" t="s">
        <v>192</v>
      </c>
      <c r="O893" s="145" t="s">
        <v>426</v>
      </c>
    </row>
    <row r="894" spans="1:15">
      <c r="A894" s="140" t="s">
        <v>5224</v>
      </c>
      <c r="B894" s="145" t="s">
        <v>4266</v>
      </c>
      <c r="C894" s="145"/>
      <c r="D894" s="145" t="s">
        <v>426</v>
      </c>
      <c r="E894" s="140"/>
      <c r="F894" s="140"/>
      <c r="G894" s="140"/>
      <c r="H894" s="140">
        <f t="shared" si="39"/>
        <v>1</v>
      </c>
      <c r="I894" s="140"/>
      <c r="J894" s="298" t="s">
        <v>5223</v>
      </c>
      <c r="K894" s="145" t="str">
        <f t="shared" si="41"/>
        <v>P8520</v>
      </c>
      <c r="L894" s="277" t="str">
        <f t="shared" si="40"/>
        <v>P85.2.0 - Enseignement primaire</v>
      </c>
      <c r="M894" s="145"/>
      <c r="N894" s="145" t="s">
        <v>192</v>
      </c>
      <c r="O894" s="145" t="s">
        <v>426</v>
      </c>
    </row>
    <row r="895" spans="1:15">
      <c r="A895" s="140" t="s">
        <v>5225</v>
      </c>
      <c r="B895" s="145" t="s">
        <v>4267</v>
      </c>
      <c r="C895" s="145"/>
      <c r="D895" s="145" t="s">
        <v>426</v>
      </c>
      <c r="E895" s="140"/>
      <c r="F895" s="140"/>
      <c r="G895" s="140"/>
      <c r="H895" s="140">
        <f t="shared" si="39"/>
        <v>1</v>
      </c>
      <c r="I895" s="140"/>
      <c r="J895" s="297" t="s">
        <v>5224</v>
      </c>
      <c r="K895" s="145" t="str">
        <f t="shared" si="41"/>
        <v>P853</v>
      </c>
      <c r="L895" s="277" t="str">
        <f t="shared" si="40"/>
        <v>P85.3 - Enseignement secondaire</v>
      </c>
      <c r="M895" s="145" t="s">
        <v>190</v>
      </c>
      <c r="N895" s="145" t="s">
        <v>192</v>
      </c>
      <c r="O895" s="145" t="s">
        <v>426</v>
      </c>
    </row>
    <row r="896" spans="1:15">
      <c r="A896" s="140" t="s">
        <v>5226</v>
      </c>
      <c r="B896" s="145" t="s">
        <v>4268</v>
      </c>
      <c r="C896" s="145"/>
      <c r="D896" s="145" t="s">
        <v>426</v>
      </c>
      <c r="E896" s="140"/>
      <c r="F896" s="140"/>
      <c r="G896" s="140"/>
      <c r="H896" s="140">
        <f t="shared" si="39"/>
        <v>1</v>
      </c>
      <c r="I896" s="140"/>
      <c r="J896" s="298" t="s">
        <v>5225</v>
      </c>
      <c r="K896" s="145" t="str">
        <f t="shared" si="41"/>
        <v>P8531</v>
      </c>
      <c r="L896" s="277" t="str">
        <f t="shared" si="40"/>
        <v>P85.3.1 - Enseignement secondaire général</v>
      </c>
      <c r="M896" s="145"/>
      <c r="N896" s="145" t="s">
        <v>192</v>
      </c>
      <c r="O896" s="145" t="s">
        <v>426</v>
      </c>
    </row>
    <row r="897" spans="1:15">
      <c r="A897" s="140" t="s">
        <v>5227</v>
      </c>
      <c r="B897" s="145" t="s">
        <v>4269</v>
      </c>
      <c r="C897" s="145"/>
      <c r="D897" s="145" t="s">
        <v>426</v>
      </c>
      <c r="E897" s="140"/>
      <c r="F897" s="140"/>
      <c r="G897" s="140"/>
      <c r="H897" s="140">
        <f t="shared" si="39"/>
        <v>1</v>
      </c>
      <c r="I897" s="140"/>
      <c r="J897" s="298" t="s">
        <v>5226</v>
      </c>
      <c r="K897" s="145" t="str">
        <f t="shared" si="41"/>
        <v>P8532</v>
      </c>
      <c r="L897" s="277" t="str">
        <f t="shared" si="40"/>
        <v>P85.3.2 - Enseignement secondaire technique ou professionnel</v>
      </c>
      <c r="M897" s="145"/>
      <c r="N897" s="145" t="s">
        <v>192</v>
      </c>
      <c r="O897" s="145" t="s">
        <v>426</v>
      </c>
    </row>
    <row r="898" spans="1:15">
      <c r="A898" s="140" t="s">
        <v>5228</v>
      </c>
      <c r="B898" s="145" t="s">
        <v>4270</v>
      </c>
      <c r="C898" s="145"/>
      <c r="D898" s="145" t="s">
        <v>426</v>
      </c>
      <c r="E898" s="140"/>
      <c r="F898" s="140"/>
      <c r="G898" s="140"/>
      <c r="H898" s="140">
        <f t="shared" si="39"/>
        <v>1</v>
      </c>
      <c r="I898" s="140"/>
      <c r="J898" s="297" t="s">
        <v>5227</v>
      </c>
      <c r="K898" s="145" t="str">
        <f t="shared" si="41"/>
        <v>P854</v>
      </c>
      <c r="L898" s="277" t="str">
        <f t="shared" si="40"/>
        <v>P85.4 - Enseignement supérieur</v>
      </c>
      <c r="M898" s="145" t="s">
        <v>190</v>
      </c>
      <c r="N898" s="145" t="s">
        <v>192</v>
      </c>
      <c r="O898" s="145" t="s">
        <v>426</v>
      </c>
    </row>
    <row r="899" spans="1:15">
      <c r="A899" s="140" t="s">
        <v>5229</v>
      </c>
      <c r="B899" s="145" t="s">
        <v>4271</v>
      </c>
      <c r="C899" s="145"/>
      <c r="D899" s="145" t="s">
        <v>426</v>
      </c>
      <c r="E899" s="140"/>
      <c r="F899" s="140"/>
      <c r="G899" s="140"/>
      <c r="H899" s="140">
        <f t="shared" ref="H899:H962" si="42">COUNTIF($J$2:$J$1000,A899)</f>
        <v>1</v>
      </c>
      <c r="I899" s="140"/>
      <c r="J899" s="298" t="s">
        <v>5228</v>
      </c>
      <c r="K899" s="145" t="str">
        <f t="shared" si="41"/>
        <v>P8541</v>
      </c>
      <c r="L899" s="277" t="str">
        <f t="shared" si="40"/>
        <v>P85.4.1 - Enseignement post-secondaire non tertiaire</v>
      </c>
      <c r="M899" s="145"/>
      <c r="N899" s="145" t="s">
        <v>192</v>
      </c>
      <c r="O899" s="145" t="s">
        <v>426</v>
      </c>
    </row>
    <row r="900" spans="1:15">
      <c r="A900" s="140" t="s">
        <v>5230</v>
      </c>
      <c r="B900" s="145" t="s">
        <v>4272</v>
      </c>
      <c r="C900" s="145"/>
      <c r="D900" s="145" t="s">
        <v>426</v>
      </c>
      <c r="E900" s="140"/>
      <c r="F900" s="140"/>
      <c r="G900" s="140"/>
      <c r="H900" s="140">
        <f t="shared" si="42"/>
        <v>1</v>
      </c>
      <c r="I900" s="140"/>
      <c r="J900" s="298" t="s">
        <v>5229</v>
      </c>
      <c r="K900" s="145" t="str">
        <f t="shared" si="41"/>
        <v>P8542</v>
      </c>
      <c r="L900" s="277" t="str">
        <f t="shared" ref="L900:L963" si="43">J900</f>
        <v>P85.4.2 - Enseignement tertiaire</v>
      </c>
      <c r="M900" s="145"/>
      <c r="N900" s="145" t="s">
        <v>192</v>
      </c>
      <c r="O900" s="145" t="s">
        <v>426</v>
      </c>
    </row>
    <row r="901" spans="1:15">
      <c r="A901" s="140" t="s">
        <v>5231</v>
      </c>
      <c r="B901" s="145" t="s">
        <v>4273</v>
      </c>
      <c r="C901" s="145"/>
      <c r="D901" s="145" t="s">
        <v>426</v>
      </c>
      <c r="E901" s="140"/>
      <c r="F901" s="140"/>
      <c r="G901" s="140"/>
      <c r="H901" s="140">
        <f t="shared" si="42"/>
        <v>1</v>
      </c>
      <c r="I901" s="140"/>
      <c r="J901" s="297" t="s">
        <v>5230</v>
      </c>
      <c r="K901" s="145" t="str">
        <f t="shared" si="41"/>
        <v>P855</v>
      </c>
      <c r="L901" s="277" t="str">
        <f t="shared" si="43"/>
        <v>P85.5 - Autres activités d'enseignement</v>
      </c>
      <c r="M901" s="145" t="s">
        <v>190</v>
      </c>
      <c r="N901" s="145" t="s">
        <v>192</v>
      </c>
      <c r="O901" s="145" t="s">
        <v>426</v>
      </c>
    </row>
    <row r="902" spans="1:15">
      <c r="A902" s="140" t="s">
        <v>5232</v>
      </c>
      <c r="B902" s="145" t="s">
        <v>4274</v>
      </c>
      <c r="C902" s="145"/>
      <c r="D902" s="145" t="s">
        <v>426</v>
      </c>
      <c r="E902" s="140"/>
      <c r="F902" s="140"/>
      <c r="G902" s="140"/>
      <c r="H902" s="140">
        <f t="shared" si="42"/>
        <v>1</v>
      </c>
      <c r="I902" s="140"/>
      <c r="J902" s="298" t="s">
        <v>5231</v>
      </c>
      <c r="K902" s="145" t="str">
        <f t="shared" ref="K902:K965" si="44">VLOOKUP(J902,$A$2:$B$1100,2,0)</f>
        <v>P8551</v>
      </c>
      <c r="L902" s="277" t="str">
        <f t="shared" si="43"/>
        <v>P85.5.1 - Enseignement de disciplines sportives et d'activités de loisirs</v>
      </c>
      <c r="M902" s="145"/>
      <c r="N902" s="145" t="s">
        <v>192</v>
      </c>
      <c r="O902" s="145" t="s">
        <v>426</v>
      </c>
    </row>
    <row r="903" spans="1:15">
      <c r="A903" s="140" t="s">
        <v>5233</v>
      </c>
      <c r="B903" s="145" t="s">
        <v>4275</v>
      </c>
      <c r="C903" s="145"/>
      <c r="D903" s="145" t="s">
        <v>426</v>
      </c>
      <c r="E903" s="140"/>
      <c r="F903" s="140"/>
      <c r="G903" s="140"/>
      <c r="H903" s="140">
        <f t="shared" si="42"/>
        <v>1</v>
      </c>
      <c r="I903" s="140"/>
      <c r="J903" s="298" t="s">
        <v>5232</v>
      </c>
      <c r="K903" s="145" t="str">
        <f t="shared" si="44"/>
        <v>P8552</v>
      </c>
      <c r="L903" s="277" t="str">
        <f t="shared" si="43"/>
        <v>P85.5.2 - Enseignement culturel</v>
      </c>
      <c r="M903" s="145"/>
      <c r="N903" s="145" t="s">
        <v>192</v>
      </c>
      <c r="O903" s="145" t="s">
        <v>426</v>
      </c>
    </row>
    <row r="904" spans="1:15">
      <c r="A904" s="140" t="s">
        <v>5234</v>
      </c>
      <c r="B904" s="145" t="s">
        <v>4276</v>
      </c>
      <c r="C904" s="145"/>
      <c r="D904" s="145" t="s">
        <v>426</v>
      </c>
      <c r="E904" s="140"/>
      <c r="F904" s="140"/>
      <c r="G904" s="140"/>
      <c r="H904" s="140">
        <f t="shared" si="42"/>
        <v>1</v>
      </c>
      <c r="I904" s="140"/>
      <c r="J904" s="298" t="s">
        <v>5233</v>
      </c>
      <c r="K904" s="145" t="str">
        <f t="shared" si="44"/>
        <v>P8553</v>
      </c>
      <c r="L904" s="277" t="str">
        <f t="shared" si="43"/>
        <v>P85.5.3 - Enseignement de la conduite</v>
      </c>
      <c r="M904" s="145"/>
      <c r="N904" s="145" t="s">
        <v>192</v>
      </c>
      <c r="O904" s="145" t="s">
        <v>426</v>
      </c>
    </row>
    <row r="905" spans="1:15">
      <c r="A905" s="140" t="s">
        <v>5235</v>
      </c>
      <c r="B905" s="145" t="s">
        <v>4277</v>
      </c>
      <c r="C905" s="145"/>
      <c r="D905" s="145" t="s">
        <v>426</v>
      </c>
      <c r="E905" s="140"/>
      <c r="F905" s="140"/>
      <c r="G905" s="140"/>
      <c r="H905" s="140">
        <f t="shared" si="42"/>
        <v>1</v>
      </c>
      <c r="I905" s="140"/>
      <c r="J905" s="298" t="s">
        <v>5234</v>
      </c>
      <c r="K905" s="145" t="str">
        <f t="shared" si="44"/>
        <v>P8559</v>
      </c>
      <c r="L905" s="277" t="str">
        <f t="shared" si="43"/>
        <v>P85.5.9 - Enseignements divers</v>
      </c>
      <c r="M905" s="145"/>
      <c r="N905" s="145" t="s">
        <v>192</v>
      </c>
      <c r="O905" s="145" t="s">
        <v>426</v>
      </c>
    </row>
    <row r="906" spans="1:15">
      <c r="A906" s="140" t="s">
        <v>5236</v>
      </c>
      <c r="B906" s="145" t="s">
        <v>4278</v>
      </c>
      <c r="C906" s="145"/>
      <c r="D906" s="145" t="s">
        <v>426</v>
      </c>
      <c r="E906" s="140"/>
      <c r="F906" s="140"/>
      <c r="G906" s="140"/>
      <c r="H906" s="140">
        <f t="shared" si="42"/>
        <v>1</v>
      </c>
      <c r="I906" s="140"/>
      <c r="J906" s="297" t="s">
        <v>5235</v>
      </c>
      <c r="K906" s="145" t="str">
        <f t="shared" si="44"/>
        <v>P856</v>
      </c>
      <c r="L906" s="277" t="str">
        <f t="shared" si="43"/>
        <v>P85.6 - Services de soutien à l'enseignement</v>
      </c>
      <c r="M906" s="145" t="s">
        <v>190</v>
      </c>
      <c r="N906" s="145" t="s">
        <v>192</v>
      </c>
      <c r="O906" s="145" t="s">
        <v>426</v>
      </c>
    </row>
    <row r="907" spans="1:15">
      <c r="A907" s="140" t="s">
        <v>5237</v>
      </c>
      <c r="B907" s="145" t="s">
        <v>4279</v>
      </c>
      <c r="C907" s="145"/>
      <c r="D907" s="145" t="s">
        <v>426</v>
      </c>
      <c r="E907" s="140"/>
      <c r="F907" s="140"/>
      <c r="G907" s="140"/>
      <c r="H907" s="140">
        <f t="shared" si="42"/>
        <v>1</v>
      </c>
      <c r="I907" s="140"/>
      <c r="J907" s="298" t="s">
        <v>5236</v>
      </c>
      <c r="K907" s="145" t="str">
        <f t="shared" si="44"/>
        <v>P8560</v>
      </c>
      <c r="L907" s="277" t="str">
        <f t="shared" si="43"/>
        <v>P85.6.0 - Services de soutien à l'enseignement</v>
      </c>
      <c r="M907" s="145"/>
      <c r="N907" s="145" t="s">
        <v>192</v>
      </c>
      <c r="O907" s="145" t="s">
        <v>426</v>
      </c>
    </row>
    <row r="908" spans="1:15">
      <c r="A908" s="140" t="s">
        <v>5238</v>
      </c>
      <c r="B908" s="145" t="s">
        <v>4280</v>
      </c>
      <c r="C908" s="145"/>
      <c r="D908" s="145" t="s">
        <v>426</v>
      </c>
      <c r="E908" s="140"/>
      <c r="F908" s="140"/>
      <c r="G908" s="140"/>
      <c r="H908" s="140">
        <f t="shared" si="42"/>
        <v>1</v>
      </c>
      <c r="I908" s="140"/>
      <c r="J908" s="279" t="s">
        <v>5237</v>
      </c>
      <c r="K908" s="145" t="str">
        <f t="shared" si="44"/>
        <v>Q</v>
      </c>
      <c r="L908" s="277" t="str">
        <f t="shared" si="43"/>
        <v>Q - SANTÉ HUMAINE ET ACTION SOCIALE</v>
      </c>
      <c r="M908" s="145" t="s">
        <v>190</v>
      </c>
      <c r="N908" s="145" t="s">
        <v>192</v>
      </c>
      <c r="O908" s="145" t="s">
        <v>426</v>
      </c>
    </row>
    <row r="909" spans="1:15">
      <c r="A909" s="140" t="s">
        <v>5239</v>
      </c>
      <c r="B909" s="145" t="s">
        <v>4281</v>
      </c>
      <c r="C909" s="145"/>
      <c r="D909" s="145" t="s">
        <v>426</v>
      </c>
      <c r="E909" s="140"/>
      <c r="F909" s="140"/>
      <c r="G909" s="140"/>
      <c r="H909" s="140">
        <f t="shared" si="42"/>
        <v>1</v>
      </c>
      <c r="I909" s="140"/>
      <c r="J909" s="296" t="s">
        <v>5238</v>
      </c>
      <c r="K909" s="145" t="str">
        <f t="shared" si="44"/>
        <v>Q86</v>
      </c>
      <c r="L909" s="277" t="str">
        <f t="shared" si="43"/>
        <v>Q86 - Activités pour la santé humaine</v>
      </c>
      <c r="M909" s="145" t="s">
        <v>190</v>
      </c>
      <c r="N909" s="145" t="s">
        <v>192</v>
      </c>
      <c r="O909" s="145" t="s">
        <v>426</v>
      </c>
    </row>
    <row r="910" spans="1:15">
      <c r="A910" s="140" t="s">
        <v>5240</v>
      </c>
      <c r="B910" s="145" t="s">
        <v>4282</v>
      </c>
      <c r="C910" s="145"/>
      <c r="D910" s="145" t="s">
        <v>426</v>
      </c>
      <c r="E910" s="140"/>
      <c r="F910" s="140"/>
      <c r="G910" s="140"/>
      <c r="H910" s="140">
        <f t="shared" si="42"/>
        <v>1</v>
      </c>
      <c r="I910" s="140"/>
      <c r="J910" s="297" t="s">
        <v>5239</v>
      </c>
      <c r="K910" s="145" t="str">
        <f t="shared" si="44"/>
        <v>Q861</v>
      </c>
      <c r="L910" s="277" t="str">
        <f t="shared" si="43"/>
        <v>Q86.1 - Activités hospitalières</v>
      </c>
      <c r="M910" s="145" t="s">
        <v>190</v>
      </c>
      <c r="N910" s="145" t="s">
        <v>192</v>
      </c>
      <c r="O910" s="145" t="s">
        <v>426</v>
      </c>
    </row>
    <row r="911" spans="1:15">
      <c r="A911" s="140" t="s">
        <v>5241</v>
      </c>
      <c r="B911" s="145" t="s">
        <v>4283</v>
      </c>
      <c r="C911" s="145"/>
      <c r="D911" s="145" t="s">
        <v>426</v>
      </c>
      <c r="E911" s="140"/>
      <c r="F911" s="140"/>
      <c r="G911" s="140"/>
      <c r="H911" s="140">
        <f t="shared" si="42"/>
        <v>1</v>
      </c>
      <c r="I911" s="140"/>
      <c r="J911" s="298" t="s">
        <v>5240</v>
      </c>
      <c r="K911" s="145" t="str">
        <f t="shared" si="44"/>
        <v>Q8610</v>
      </c>
      <c r="L911" s="277" t="str">
        <f t="shared" si="43"/>
        <v>Q86.1.0 - Activités hospitalières</v>
      </c>
      <c r="M911" s="145"/>
      <c r="N911" s="145" t="s">
        <v>192</v>
      </c>
      <c r="O911" s="145" t="s">
        <v>426</v>
      </c>
    </row>
    <row r="912" spans="1:15">
      <c r="A912" s="140" t="s">
        <v>5242</v>
      </c>
      <c r="B912" s="145" t="s">
        <v>4284</v>
      </c>
      <c r="C912" s="145"/>
      <c r="D912" s="145" t="s">
        <v>426</v>
      </c>
      <c r="E912" s="140"/>
      <c r="F912" s="140"/>
      <c r="G912" s="140"/>
      <c r="H912" s="140">
        <f t="shared" si="42"/>
        <v>1</v>
      </c>
      <c r="I912" s="140"/>
      <c r="J912" s="297" t="s">
        <v>5241</v>
      </c>
      <c r="K912" s="145" t="str">
        <f t="shared" si="44"/>
        <v>Q862</v>
      </c>
      <c r="L912" s="277" t="str">
        <f t="shared" si="43"/>
        <v>Q86.2 - Pratique médicale et dentaire</v>
      </c>
      <c r="M912" s="145" t="s">
        <v>190</v>
      </c>
      <c r="N912" s="145" t="s">
        <v>192</v>
      </c>
      <c r="O912" s="145" t="s">
        <v>426</v>
      </c>
    </row>
    <row r="913" spans="1:15">
      <c r="A913" s="140" t="s">
        <v>5243</v>
      </c>
      <c r="B913" s="145" t="s">
        <v>4285</v>
      </c>
      <c r="C913" s="145"/>
      <c r="D913" s="145" t="s">
        <v>426</v>
      </c>
      <c r="E913" s="140"/>
      <c r="F913" s="140"/>
      <c r="G913" s="140"/>
      <c r="H913" s="140">
        <f t="shared" si="42"/>
        <v>1</v>
      </c>
      <c r="I913" s="140"/>
      <c r="J913" s="298" t="s">
        <v>5242</v>
      </c>
      <c r="K913" s="145" t="str">
        <f t="shared" si="44"/>
        <v>Q8621</v>
      </c>
      <c r="L913" s="277" t="str">
        <f t="shared" si="43"/>
        <v>Q86.2.1 - Pratique médicale généraliste</v>
      </c>
      <c r="M913" s="145"/>
      <c r="N913" s="145" t="s">
        <v>192</v>
      </c>
      <c r="O913" s="145" t="s">
        <v>426</v>
      </c>
    </row>
    <row r="914" spans="1:15">
      <c r="A914" s="140" t="s">
        <v>5244</v>
      </c>
      <c r="B914" s="145" t="s">
        <v>4286</v>
      </c>
      <c r="C914" s="145"/>
      <c r="D914" s="145" t="s">
        <v>426</v>
      </c>
      <c r="E914" s="140"/>
      <c r="F914" s="140"/>
      <c r="G914" s="140"/>
      <c r="H914" s="140">
        <f t="shared" si="42"/>
        <v>1</v>
      </c>
      <c r="I914" s="140"/>
      <c r="J914" s="298" t="s">
        <v>5243</v>
      </c>
      <c r="K914" s="145" t="str">
        <f t="shared" si="44"/>
        <v>Q8622</v>
      </c>
      <c r="L914" s="277" t="str">
        <f t="shared" si="43"/>
        <v>Q86.2.2 - Pratique médicale spécialisée</v>
      </c>
      <c r="M914" s="145"/>
      <c r="N914" s="145" t="s">
        <v>192</v>
      </c>
      <c r="O914" s="145" t="s">
        <v>426</v>
      </c>
    </row>
    <row r="915" spans="1:15">
      <c r="A915" s="140" t="s">
        <v>5245</v>
      </c>
      <c r="B915" s="145" t="s">
        <v>4287</v>
      </c>
      <c r="C915" s="145"/>
      <c r="D915" s="145" t="s">
        <v>426</v>
      </c>
      <c r="E915" s="140"/>
      <c r="F915" s="140"/>
      <c r="G915" s="140"/>
      <c r="H915" s="140">
        <f t="shared" si="42"/>
        <v>1</v>
      </c>
      <c r="I915" s="140"/>
      <c r="J915" s="298" t="s">
        <v>5244</v>
      </c>
      <c r="K915" s="145" t="str">
        <f t="shared" si="44"/>
        <v>Q8623</v>
      </c>
      <c r="L915" s="277" t="str">
        <f t="shared" si="43"/>
        <v>Q86.2.3 - Pratique dentaire</v>
      </c>
      <c r="M915" s="145"/>
      <c r="N915" s="145" t="s">
        <v>192</v>
      </c>
      <c r="O915" s="145" t="s">
        <v>426</v>
      </c>
    </row>
    <row r="916" spans="1:15">
      <c r="A916" s="140" t="s">
        <v>5246</v>
      </c>
      <c r="B916" s="145" t="s">
        <v>4288</v>
      </c>
      <c r="C916" s="145"/>
      <c r="D916" s="145" t="s">
        <v>426</v>
      </c>
      <c r="E916" s="140"/>
      <c r="F916" s="140"/>
      <c r="G916" s="140"/>
      <c r="H916" s="140">
        <f t="shared" si="42"/>
        <v>1</v>
      </c>
      <c r="I916" s="140"/>
      <c r="J916" s="297" t="s">
        <v>5245</v>
      </c>
      <c r="K916" s="145" t="str">
        <f t="shared" si="44"/>
        <v>Q869</v>
      </c>
      <c r="L916" s="277" t="str">
        <f t="shared" si="43"/>
        <v>Q86.9 - Autres activités pour la santé humaine</v>
      </c>
      <c r="M916" s="145" t="s">
        <v>190</v>
      </c>
      <c r="N916" s="145" t="s">
        <v>192</v>
      </c>
      <c r="O916" s="145" t="s">
        <v>426</v>
      </c>
    </row>
    <row r="917" spans="1:15">
      <c r="A917" s="140" t="s">
        <v>5247</v>
      </c>
      <c r="B917" s="145" t="s">
        <v>4289</v>
      </c>
      <c r="C917" s="145"/>
      <c r="D917" s="145" t="s">
        <v>426</v>
      </c>
      <c r="E917" s="140"/>
      <c r="F917" s="140"/>
      <c r="G917" s="140"/>
      <c r="H917" s="140">
        <f t="shared" si="42"/>
        <v>1</v>
      </c>
      <c r="I917" s="140"/>
      <c r="J917" s="298" t="s">
        <v>5246</v>
      </c>
      <c r="K917" s="145" t="str">
        <f t="shared" si="44"/>
        <v>Q8690</v>
      </c>
      <c r="L917" s="277" t="str">
        <f t="shared" si="43"/>
        <v>Q86.9.0 - Autres activités pour la santé humaine</v>
      </c>
      <c r="M917" s="145"/>
      <c r="N917" s="145" t="s">
        <v>192</v>
      </c>
      <c r="O917" s="145" t="s">
        <v>426</v>
      </c>
    </row>
    <row r="918" spans="1:15">
      <c r="A918" s="140" t="s">
        <v>5248</v>
      </c>
      <c r="B918" s="145" t="s">
        <v>4290</v>
      </c>
      <c r="C918" s="145"/>
      <c r="D918" s="145" t="s">
        <v>426</v>
      </c>
      <c r="E918" s="140"/>
      <c r="F918" s="140"/>
      <c r="G918" s="140"/>
      <c r="H918" s="140">
        <f t="shared" si="42"/>
        <v>1</v>
      </c>
      <c r="I918" s="140"/>
      <c r="J918" s="296" t="s">
        <v>5247</v>
      </c>
      <c r="K918" s="145" t="str">
        <f t="shared" si="44"/>
        <v>Q87</v>
      </c>
      <c r="L918" s="277" t="str">
        <f t="shared" si="43"/>
        <v>Q87 - Activités de soins résidentiels</v>
      </c>
      <c r="M918" s="145" t="s">
        <v>190</v>
      </c>
      <c r="N918" s="145" t="s">
        <v>192</v>
      </c>
      <c r="O918" s="145" t="s">
        <v>426</v>
      </c>
    </row>
    <row r="919" spans="1:15">
      <c r="A919" s="140" t="s">
        <v>5249</v>
      </c>
      <c r="B919" s="145" t="s">
        <v>4291</v>
      </c>
      <c r="C919" s="145"/>
      <c r="D919" s="145" t="s">
        <v>426</v>
      </c>
      <c r="E919" s="140"/>
      <c r="F919" s="140"/>
      <c r="G919" s="140"/>
      <c r="H919" s="140">
        <f t="shared" si="42"/>
        <v>1</v>
      </c>
      <c r="I919" s="140"/>
      <c r="J919" s="297" t="s">
        <v>5248</v>
      </c>
      <c r="K919" s="145" t="str">
        <f t="shared" si="44"/>
        <v>Q871</v>
      </c>
      <c r="L919" s="277" t="str">
        <f t="shared" si="43"/>
        <v>Q87.1 - Établissements de soins infirmiers résidentiels</v>
      </c>
      <c r="M919" s="145" t="s">
        <v>190</v>
      </c>
      <c r="N919" s="145" t="s">
        <v>192</v>
      </c>
      <c r="O919" s="145" t="s">
        <v>426</v>
      </c>
    </row>
    <row r="920" spans="1:15">
      <c r="A920" s="140" t="s">
        <v>5356</v>
      </c>
      <c r="B920" s="145" t="s">
        <v>4292</v>
      </c>
      <c r="C920" s="145"/>
      <c r="D920" s="145" t="s">
        <v>426</v>
      </c>
      <c r="E920" s="140"/>
      <c r="F920" s="140"/>
      <c r="G920" s="140"/>
      <c r="H920" s="140">
        <f t="shared" si="42"/>
        <v>1</v>
      </c>
      <c r="I920" s="140"/>
      <c r="J920" s="298" t="s">
        <v>5249</v>
      </c>
      <c r="K920" s="145" t="str">
        <f t="shared" si="44"/>
        <v>Q8710</v>
      </c>
      <c r="L920" s="277" t="str">
        <f t="shared" si="43"/>
        <v>Q87.1.0 - Établissements de soins infirmiers résidentiels</v>
      </c>
      <c r="M920" s="145"/>
      <c r="N920" s="145" t="s">
        <v>192</v>
      </c>
      <c r="O920" s="145" t="s">
        <v>426</v>
      </c>
    </row>
    <row r="921" spans="1:15">
      <c r="A921" s="140" t="s">
        <v>5357</v>
      </c>
      <c r="B921" s="145" t="s">
        <v>4293</v>
      </c>
      <c r="C921" s="145"/>
      <c r="D921" s="145" t="s">
        <v>426</v>
      </c>
      <c r="E921" s="140"/>
      <c r="F921" s="140"/>
      <c r="G921" s="140"/>
      <c r="H921" s="140">
        <f t="shared" si="42"/>
        <v>1</v>
      </c>
      <c r="I921" s="140"/>
      <c r="J921" s="297" t="s">
        <v>5356</v>
      </c>
      <c r="K921" s="145" t="str">
        <f t="shared" si="44"/>
        <v>Q872</v>
      </c>
      <c r="L921" s="277" t="str">
        <f t="shared" si="43"/>
        <v>Q87.2 - Activités soins résidentiels pr handicapé malades mentaux toxicomanes</v>
      </c>
      <c r="M921" s="145" t="s">
        <v>190</v>
      </c>
      <c r="N921" s="145" t="s">
        <v>192</v>
      </c>
      <c r="O921" s="145" t="s">
        <v>426</v>
      </c>
    </row>
    <row r="922" spans="1:15">
      <c r="A922" s="140" t="s">
        <v>5250</v>
      </c>
      <c r="B922" s="145" t="s">
        <v>4294</v>
      </c>
      <c r="C922" s="145"/>
      <c r="D922" s="145" t="s">
        <v>426</v>
      </c>
      <c r="E922" s="140"/>
      <c r="F922" s="140"/>
      <c r="G922" s="140"/>
      <c r="H922" s="140">
        <f t="shared" si="42"/>
        <v>1</v>
      </c>
      <c r="I922" s="140"/>
      <c r="J922" s="298" t="s">
        <v>5357</v>
      </c>
      <c r="K922" s="145" t="str">
        <f t="shared" si="44"/>
        <v>Q8720</v>
      </c>
      <c r="L922" s="277" t="str">
        <f t="shared" si="43"/>
        <v>Q87.2.0 - Activités soins résidentiels pr handicapé malades mentaux toxicomanes</v>
      </c>
      <c r="M922" s="145"/>
      <c r="N922" s="145" t="s">
        <v>192</v>
      </c>
      <c r="O922" s="145" t="s">
        <v>426</v>
      </c>
    </row>
    <row r="923" spans="1:15">
      <c r="A923" s="140" t="s">
        <v>5370</v>
      </c>
      <c r="B923" s="145" t="s">
        <v>4295</v>
      </c>
      <c r="C923" s="145"/>
      <c r="D923" s="145" t="s">
        <v>426</v>
      </c>
      <c r="E923" s="140"/>
      <c r="F923" s="140"/>
      <c r="G923" s="140"/>
      <c r="H923" s="140">
        <f t="shared" si="42"/>
        <v>1</v>
      </c>
      <c r="I923" s="140"/>
      <c r="J923" s="297" t="s">
        <v>5250</v>
      </c>
      <c r="K923" s="145" t="str">
        <f t="shared" si="44"/>
        <v>Q873</v>
      </c>
      <c r="L923" s="277" t="str">
        <f t="shared" si="43"/>
        <v>Q87.3 - Activités soins résidentiels pour personnes âgées pour handicapés</v>
      </c>
      <c r="M923" s="145" t="s">
        <v>190</v>
      </c>
      <c r="N923" s="145" t="s">
        <v>192</v>
      </c>
      <c r="O923" s="145" t="s">
        <v>426</v>
      </c>
    </row>
    <row r="924" spans="1:15">
      <c r="A924" s="140" t="s">
        <v>5251</v>
      </c>
      <c r="B924" s="145" t="s">
        <v>4296</v>
      </c>
      <c r="C924" s="145"/>
      <c r="D924" s="145" t="s">
        <v>426</v>
      </c>
      <c r="E924" s="140"/>
      <c r="F924" s="140"/>
      <c r="G924" s="140"/>
      <c r="H924" s="140">
        <f t="shared" si="42"/>
        <v>1</v>
      </c>
      <c r="I924" s="140"/>
      <c r="J924" s="298" t="s">
        <v>5370</v>
      </c>
      <c r="K924" s="145" t="str">
        <f t="shared" si="44"/>
        <v>Q8730</v>
      </c>
      <c r="L924" s="277" t="str">
        <f t="shared" si="43"/>
        <v>Q87.3.0 - Activités soins résidentiels personnes âgées handicapés</v>
      </c>
      <c r="M924" s="145"/>
      <c r="N924" s="145" t="s">
        <v>192</v>
      </c>
      <c r="O924" s="145" t="s">
        <v>426</v>
      </c>
    </row>
    <row r="925" spans="1:15">
      <c r="A925" s="140" t="s">
        <v>5252</v>
      </c>
      <c r="B925" s="145" t="s">
        <v>4297</v>
      </c>
      <c r="C925" s="145"/>
      <c r="D925" s="145" t="s">
        <v>426</v>
      </c>
      <c r="E925" s="140"/>
      <c r="F925" s="140"/>
      <c r="G925" s="140"/>
      <c r="H925" s="140">
        <f t="shared" si="42"/>
        <v>1</v>
      </c>
      <c r="I925" s="140"/>
      <c r="J925" s="297" t="s">
        <v>5251</v>
      </c>
      <c r="K925" s="145" t="str">
        <f t="shared" si="44"/>
        <v>Q879</v>
      </c>
      <c r="L925" s="277" t="str">
        <f t="shared" si="43"/>
        <v>Q87.9 - Autres activités de soins résidentiels nca</v>
      </c>
      <c r="M925" s="145" t="s">
        <v>190</v>
      </c>
      <c r="N925" s="145" t="s">
        <v>192</v>
      </c>
      <c r="O925" s="145" t="s">
        <v>426</v>
      </c>
    </row>
    <row r="926" spans="1:15">
      <c r="A926" s="140" t="s">
        <v>5253</v>
      </c>
      <c r="B926" s="145" t="s">
        <v>4298</v>
      </c>
      <c r="C926" s="145"/>
      <c r="D926" s="145" t="s">
        <v>426</v>
      </c>
      <c r="E926" s="140"/>
      <c r="F926" s="140"/>
      <c r="G926" s="140"/>
      <c r="H926" s="140">
        <f t="shared" si="42"/>
        <v>1</v>
      </c>
      <c r="I926" s="140"/>
      <c r="J926" s="298" t="s">
        <v>5252</v>
      </c>
      <c r="K926" s="145" t="str">
        <f t="shared" si="44"/>
        <v>Q8790</v>
      </c>
      <c r="L926" s="277" t="str">
        <f t="shared" si="43"/>
        <v>Q87.9.0 - Autres activités de soins résidentiels nca</v>
      </c>
      <c r="M926" s="145"/>
      <c r="N926" s="145" t="s">
        <v>192</v>
      </c>
      <c r="O926" s="145" t="s">
        <v>426</v>
      </c>
    </row>
    <row r="927" spans="1:15">
      <c r="A927" s="140" t="s">
        <v>5254</v>
      </c>
      <c r="B927" s="145" t="s">
        <v>4299</v>
      </c>
      <c r="C927" s="145"/>
      <c r="D927" s="145" t="s">
        <v>426</v>
      </c>
      <c r="E927" s="140"/>
      <c r="F927" s="140"/>
      <c r="G927" s="140"/>
      <c r="H927" s="140">
        <f t="shared" si="42"/>
        <v>1</v>
      </c>
      <c r="I927" s="140"/>
      <c r="J927" s="296" t="s">
        <v>5253</v>
      </c>
      <c r="K927" s="145" t="str">
        <f t="shared" si="44"/>
        <v>Q88</v>
      </c>
      <c r="L927" s="277" t="str">
        <f t="shared" si="43"/>
        <v>Q88 - Action sociale sans hébergement</v>
      </c>
      <c r="M927" s="145" t="s">
        <v>190</v>
      </c>
      <c r="N927" s="145" t="s">
        <v>192</v>
      </c>
      <c r="O927" s="145" t="s">
        <v>426</v>
      </c>
    </row>
    <row r="928" spans="1:15">
      <c r="A928" s="140" t="s">
        <v>5255</v>
      </c>
      <c r="B928" s="145" t="s">
        <v>4300</v>
      </c>
      <c r="C928" s="145"/>
      <c r="D928" s="145" t="s">
        <v>426</v>
      </c>
      <c r="E928" s="140"/>
      <c r="F928" s="140"/>
      <c r="G928" s="140"/>
      <c r="H928" s="140">
        <f t="shared" si="42"/>
        <v>1</v>
      </c>
      <c r="I928" s="140"/>
      <c r="J928" s="297" t="s">
        <v>5254</v>
      </c>
      <c r="K928" s="145" t="str">
        <f t="shared" si="44"/>
        <v>Q881</v>
      </c>
      <c r="L928" s="277" t="str">
        <f t="shared" si="43"/>
        <v>Q88.1 - Action sociale sans héberg pour personnes âgées pour handicapés</v>
      </c>
      <c r="M928" s="145" t="s">
        <v>190</v>
      </c>
      <c r="N928" s="145" t="s">
        <v>192</v>
      </c>
      <c r="O928" s="145" t="s">
        <v>426</v>
      </c>
    </row>
    <row r="929" spans="1:15">
      <c r="A929" s="140" t="s">
        <v>5256</v>
      </c>
      <c r="B929" s="145" t="s">
        <v>4301</v>
      </c>
      <c r="C929" s="145"/>
      <c r="D929" s="145" t="s">
        <v>426</v>
      </c>
      <c r="E929" s="140"/>
      <c r="F929" s="140"/>
      <c r="G929" s="140"/>
      <c r="H929" s="140">
        <f t="shared" si="42"/>
        <v>1</v>
      </c>
      <c r="I929" s="140"/>
      <c r="J929" s="298" t="s">
        <v>5255</v>
      </c>
      <c r="K929" s="145" t="str">
        <f t="shared" si="44"/>
        <v>Q8810</v>
      </c>
      <c r="L929" s="277" t="str">
        <f t="shared" si="43"/>
        <v>Q88.1.0 - Action sociale sans héberg pour personnes âgées pour handicapés</v>
      </c>
      <c r="M929" s="145"/>
      <c r="N929" s="145" t="s">
        <v>192</v>
      </c>
      <c r="O929" s="145" t="s">
        <v>426</v>
      </c>
    </row>
    <row r="930" spans="1:15">
      <c r="A930" s="140" t="s">
        <v>5257</v>
      </c>
      <c r="B930" s="145" t="s">
        <v>4302</v>
      </c>
      <c r="C930" s="145"/>
      <c r="D930" s="145" t="s">
        <v>426</v>
      </c>
      <c r="E930" s="140"/>
      <c r="F930" s="140"/>
      <c r="G930" s="140"/>
      <c r="H930" s="140">
        <f t="shared" si="42"/>
        <v>1</v>
      </c>
      <c r="I930" s="140"/>
      <c r="J930" s="297" t="s">
        <v>5256</v>
      </c>
      <c r="K930" s="145" t="str">
        <f t="shared" si="44"/>
        <v>Q889</v>
      </c>
      <c r="L930" s="277" t="str">
        <f t="shared" si="43"/>
        <v>Q88.9 - Autre action sociale sans hébergement</v>
      </c>
      <c r="M930" s="145" t="s">
        <v>190</v>
      </c>
      <c r="N930" s="145" t="s">
        <v>192</v>
      </c>
      <c r="O930" s="145" t="s">
        <v>426</v>
      </c>
    </row>
    <row r="931" spans="1:15">
      <c r="A931" s="140" t="s">
        <v>5258</v>
      </c>
      <c r="B931" s="145" t="s">
        <v>4303</v>
      </c>
      <c r="C931" s="145"/>
      <c r="D931" s="145" t="s">
        <v>426</v>
      </c>
      <c r="E931" s="140"/>
      <c r="F931" s="140"/>
      <c r="G931" s="140"/>
      <c r="H931" s="140">
        <f t="shared" si="42"/>
        <v>1</v>
      </c>
      <c r="I931" s="140"/>
      <c r="J931" s="298" t="s">
        <v>5257</v>
      </c>
      <c r="K931" s="145" t="str">
        <f t="shared" si="44"/>
        <v>Q8891</v>
      </c>
      <c r="L931" s="277" t="str">
        <f t="shared" si="43"/>
        <v>Q88.9.1 - Activités des crèches et garderies d'enfants</v>
      </c>
      <c r="M931" s="145"/>
      <c r="N931" s="145" t="s">
        <v>192</v>
      </c>
      <c r="O931" s="145" t="s">
        <v>426</v>
      </c>
    </row>
    <row r="932" spans="1:15">
      <c r="A932" s="140" t="s">
        <v>5259</v>
      </c>
      <c r="B932" s="145" t="s">
        <v>4304</v>
      </c>
      <c r="C932" s="145"/>
      <c r="D932" s="145" t="s">
        <v>426</v>
      </c>
      <c r="E932" s="140"/>
      <c r="F932" s="140"/>
      <c r="G932" s="140"/>
      <c r="H932" s="140">
        <f t="shared" si="42"/>
        <v>1</v>
      </c>
      <c r="I932" s="140"/>
      <c r="J932" s="298" t="s">
        <v>5258</v>
      </c>
      <c r="K932" s="145" t="str">
        <f t="shared" si="44"/>
        <v>Q8899</v>
      </c>
      <c r="L932" s="277" t="str">
        <f t="shared" si="43"/>
        <v>Q88.9.9 - Autre action sociale sans hébergement nca</v>
      </c>
      <c r="M932" s="145"/>
      <c r="N932" s="145" t="s">
        <v>192</v>
      </c>
      <c r="O932" s="145" t="s">
        <v>426</v>
      </c>
    </row>
    <row r="933" spans="1:15">
      <c r="A933" s="140" t="s">
        <v>5260</v>
      </c>
      <c r="B933" s="145" t="s">
        <v>4305</v>
      </c>
      <c r="C933" s="145"/>
      <c r="D933" s="145" t="s">
        <v>426</v>
      </c>
      <c r="E933" s="140"/>
      <c r="F933" s="140"/>
      <c r="G933" s="140"/>
      <c r="H933" s="140">
        <f t="shared" si="42"/>
        <v>1</v>
      </c>
      <c r="I933" s="140"/>
      <c r="J933" s="279" t="s">
        <v>5259</v>
      </c>
      <c r="K933" s="145" t="str">
        <f t="shared" si="44"/>
        <v>R</v>
      </c>
      <c r="L933" s="277" t="str">
        <f t="shared" si="43"/>
        <v>R - ARTS SPECTACLES ET ACTIVITÉS RÉCRÉATIVES</v>
      </c>
      <c r="M933" s="145" t="s">
        <v>190</v>
      </c>
      <c r="N933" s="145" t="s">
        <v>192</v>
      </c>
      <c r="O933" s="145" t="s">
        <v>426</v>
      </c>
    </row>
    <row r="934" spans="1:15">
      <c r="A934" s="140" t="s">
        <v>5261</v>
      </c>
      <c r="B934" s="145" t="s">
        <v>4306</v>
      </c>
      <c r="C934" s="145"/>
      <c r="D934" s="145" t="s">
        <v>426</v>
      </c>
      <c r="E934" s="140"/>
      <c r="F934" s="140"/>
      <c r="G934" s="140"/>
      <c r="H934" s="140">
        <f t="shared" si="42"/>
        <v>1</v>
      </c>
      <c r="I934" s="140"/>
      <c r="J934" s="296" t="s">
        <v>5260</v>
      </c>
      <c r="K934" s="145" t="str">
        <f t="shared" si="44"/>
        <v>R90</v>
      </c>
      <c r="L934" s="277" t="str">
        <f t="shared" si="43"/>
        <v>R90 - Activités créatives artistiques et de spectacle</v>
      </c>
      <c r="M934" s="145" t="s">
        <v>190</v>
      </c>
      <c r="N934" s="145" t="s">
        <v>192</v>
      </c>
      <c r="O934" s="145" t="s">
        <v>426</v>
      </c>
    </row>
    <row r="935" spans="1:15">
      <c r="A935" s="140" t="s">
        <v>5262</v>
      </c>
      <c r="B935" s="145" t="s">
        <v>4307</v>
      </c>
      <c r="C935" s="145"/>
      <c r="D935" s="145" t="s">
        <v>426</v>
      </c>
      <c r="E935" s="140"/>
      <c r="F935" s="140"/>
      <c r="G935" s="140"/>
      <c r="H935" s="140">
        <f t="shared" si="42"/>
        <v>1</v>
      </c>
      <c r="I935" s="140"/>
      <c r="J935" s="297" t="s">
        <v>5261</v>
      </c>
      <c r="K935" s="145" t="str">
        <f t="shared" si="44"/>
        <v>R900</v>
      </c>
      <c r="L935" s="277" t="str">
        <f t="shared" si="43"/>
        <v>R90.0 - Activités créatives artistiques et de spectacle</v>
      </c>
      <c r="M935" s="145" t="s">
        <v>190</v>
      </c>
      <c r="N935" s="145" t="s">
        <v>192</v>
      </c>
      <c r="O935" s="145" t="s">
        <v>426</v>
      </c>
    </row>
    <row r="936" spans="1:15">
      <c r="A936" s="140" t="s">
        <v>5263</v>
      </c>
      <c r="B936" s="145" t="s">
        <v>4308</v>
      </c>
      <c r="C936" s="145"/>
      <c r="D936" s="145" t="s">
        <v>426</v>
      </c>
      <c r="E936" s="140"/>
      <c r="F936" s="140"/>
      <c r="G936" s="140"/>
      <c r="H936" s="140">
        <f t="shared" si="42"/>
        <v>1</v>
      </c>
      <c r="I936" s="140"/>
      <c r="J936" s="298" t="s">
        <v>5262</v>
      </c>
      <c r="K936" s="145" t="str">
        <f t="shared" si="44"/>
        <v>R9001</v>
      </c>
      <c r="L936" s="277" t="str">
        <f t="shared" si="43"/>
        <v>R90.0.1 - Arts du spectacle vivant</v>
      </c>
      <c r="M936" s="145"/>
      <c r="N936" s="145" t="s">
        <v>192</v>
      </c>
      <c r="O936" s="145" t="s">
        <v>426</v>
      </c>
    </row>
    <row r="937" spans="1:15">
      <c r="A937" s="140" t="s">
        <v>5264</v>
      </c>
      <c r="B937" s="145" t="s">
        <v>4309</v>
      </c>
      <c r="C937" s="145"/>
      <c r="D937" s="145" t="s">
        <v>426</v>
      </c>
      <c r="E937" s="140"/>
      <c r="F937" s="140"/>
      <c r="G937" s="140"/>
      <c r="H937" s="140">
        <f t="shared" si="42"/>
        <v>1</v>
      </c>
      <c r="I937" s="140"/>
      <c r="J937" s="298" t="s">
        <v>5263</v>
      </c>
      <c r="K937" s="145" t="str">
        <f t="shared" si="44"/>
        <v>R9002</v>
      </c>
      <c r="L937" s="277" t="str">
        <f t="shared" si="43"/>
        <v>R90.0.2 - Activités de soutien au spectacle vivant</v>
      </c>
      <c r="M937" s="145"/>
      <c r="N937" s="145" t="s">
        <v>192</v>
      </c>
      <c r="O937" s="145" t="s">
        <v>426</v>
      </c>
    </row>
    <row r="938" spans="1:15">
      <c r="A938" s="140" t="s">
        <v>5265</v>
      </c>
      <c r="B938" s="145" t="s">
        <v>4310</v>
      </c>
      <c r="C938" s="145"/>
      <c r="D938" s="145" t="s">
        <v>426</v>
      </c>
      <c r="E938" s="140"/>
      <c r="F938" s="140"/>
      <c r="G938" s="140"/>
      <c r="H938" s="140">
        <f t="shared" si="42"/>
        <v>1</v>
      </c>
      <c r="I938" s="140"/>
      <c r="J938" s="298" t="s">
        <v>5264</v>
      </c>
      <c r="K938" s="145" t="str">
        <f t="shared" si="44"/>
        <v>R9003</v>
      </c>
      <c r="L938" s="277" t="str">
        <f t="shared" si="43"/>
        <v>R90.0.3 - Création artistique</v>
      </c>
      <c r="M938" s="145"/>
      <c r="N938" s="145" t="s">
        <v>192</v>
      </c>
      <c r="O938" s="145" t="s">
        <v>426</v>
      </c>
    </row>
    <row r="939" spans="1:15">
      <c r="A939" s="140" t="s">
        <v>5266</v>
      </c>
      <c r="B939" s="145" t="s">
        <v>4311</v>
      </c>
      <c r="C939" s="145"/>
      <c r="D939" s="145" t="s">
        <v>426</v>
      </c>
      <c r="E939" s="140"/>
      <c r="F939" s="140"/>
      <c r="G939" s="140"/>
      <c r="H939" s="140">
        <f t="shared" si="42"/>
        <v>1</v>
      </c>
      <c r="I939" s="140"/>
      <c r="J939" s="298" t="s">
        <v>5265</v>
      </c>
      <c r="K939" s="145" t="str">
        <f t="shared" si="44"/>
        <v>R9004</v>
      </c>
      <c r="L939" s="277" t="str">
        <f t="shared" si="43"/>
        <v>R90.0.4 - Gestion de salles de spectacles</v>
      </c>
      <c r="M939" s="145"/>
      <c r="N939" s="145" t="s">
        <v>192</v>
      </c>
      <c r="O939" s="145" t="s">
        <v>426</v>
      </c>
    </row>
    <row r="940" spans="1:15">
      <c r="A940" s="140" t="s">
        <v>5267</v>
      </c>
      <c r="B940" s="145" t="s">
        <v>4312</v>
      </c>
      <c r="C940" s="145"/>
      <c r="D940" s="145" t="s">
        <v>426</v>
      </c>
      <c r="E940" s="140"/>
      <c r="F940" s="140"/>
      <c r="G940" s="140"/>
      <c r="H940" s="140">
        <f t="shared" si="42"/>
        <v>1</v>
      </c>
      <c r="I940" s="140"/>
      <c r="J940" s="296" t="s">
        <v>5266</v>
      </c>
      <c r="K940" s="145" t="str">
        <f t="shared" si="44"/>
        <v>R91</v>
      </c>
      <c r="L940" s="277" t="str">
        <f t="shared" si="43"/>
        <v>R91 - Autres activités culturelles</v>
      </c>
      <c r="M940" s="145" t="s">
        <v>190</v>
      </c>
      <c r="N940" s="145" t="s">
        <v>192</v>
      </c>
      <c r="O940" s="145" t="s">
        <v>426</v>
      </c>
    </row>
    <row r="941" spans="1:15">
      <c r="A941" s="140" t="s">
        <v>5268</v>
      </c>
      <c r="B941" s="145" t="s">
        <v>4313</v>
      </c>
      <c r="C941" s="145"/>
      <c r="D941" s="145" t="s">
        <v>426</v>
      </c>
      <c r="E941" s="140"/>
      <c r="F941" s="140"/>
      <c r="G941" s="140"/>
      <c r="H941" s="140">
        <f t="shared" si="42"/>
        <v>1</v>
      </c>
      <c r="I941" s="140"/>
      <c r="J941" s="297" t="s">
        <v>5267</v>
      </c>
      <c r="K941" s="145" t="str">
        <f t="shared" si="44"/>
        <v>R910</v>
      </c>
      <c r="L941" s="277" t="str">
        <f t="shared" si="43"/>
        <v>R91.0 - Autres activités culturelles</v>
      </c>
      <c r="M941" s="145" t="s">
        <v>190</v>
      </c>
      <c r="N941" s="145" t="s">
        <v>192</v>
      </c>
      <c r="O941" s="145" t="s">
        <v>426</v>
      </c>
    </row>
    <row r="942" spans="1:15">
      <c r="A942" s="140" t="s">
        <v>5269</v>
      </c>
      <c r="B942" s="145" t="s">
        <v>4314</v>
      </c>
      <c r="C942" s="145"/>
      <c r="D942" s="145" t="s">
        <v>426</v>
      </c>
      <c r="E942" s="140"/>
      <c r="F942" s="140"/>
      <c r="G942" s="140"/>
      <c r="H942" s="140">
        <f t="shared" si="42"/>
        <v>1</v>
      </c>
      <c r="I942" s="140"/>
      <c r="J942" s="298" t="s">
        <v>5268</v>
      </c>
      <c r="K942" s="145" t="str">
        <f t="shared" si="44"/>
        <v>R9101</v>
      </c>
      <c r="L942" s="277" t="str">
        <f t="shared" si="43"/>
        <v>R91.0.1 - Gestion des bibliothèques</v>
      </c>
      <c r="M942" s="145"/>
      <c r="N942" s="145" t="s">
        <v>192</v>
      </c>
      <c r="O942" s="145" t="s">
        <v>426</v>
      </c>
    </row>
    <row r="943" spans="1:15">
      <c r="A943" s="140" t="s">
        <v>5270</v>
      </c>
      <c r="B943" s="145" t="s">
        <v>4315</v>
      </c>
      <c r="C943" s="145"/>
      <c r="D943" s="145" t="s">
        <v>426</v>
      </c>
      <c r="E943" s="140"/>
      <c r="F943" s="140"/>
      <c r="G943" s="140"/>
      <c r="H943" s="140">
        <f t="shared" si="42"/>
        <v>1</v>
      </c>
      <c r="I943" s="140"/>
      <c r="J943" s="298" t="s">
        <v>5269</v>
      </c>
      <c r="K943" s="145" t="str">
        <f t="shared" si="44"/>
        <v>R9102</v>
      </c>
      <c r="L943" s="277" t="str">
        <f t="shared" si="43"/>
        <v>R91.0.2 - Gestion des musées</v>
      </c>
      <c r="M943" s="145"/>
      <c r="N943" s="145" t="s">
        <v>192</v>
      </c>
      <c r="O943" s="145" t="s">
        <v>426</v>
      </c>
    </row>
    <row r="944" spans="1:15">
      <c r="A944" s="140" t="s">
        <v>5271</v>
      </c>
      <c r="B944" s="145" t="s">
        <v>4316</v>
      </c>
      <c r="C944" s="145"/>
      <c r="D944" s="145" t="s">
        <v>426</v>
      </c>
      <c r="E944" s="140"/>
      <c r="F944" s="140"/>
      <c r="G944" s="140"/>
      <c r="H944" s="140">
        <f t="shared" si="42"/>
        <v>1</v>
      </c>
      <c r="I944" s="140"/>
      <c r="J944" s="298" t="s">
        <v>5270</v>
      </c>
      <c r="K944" s="145" t="str">
        <f t="shared" si="44"/>
        <v>R9103</v>
      </c>
      <c r="L944" s="277" t="str">
        <f t="shared" si="43"/>
        <v>R91.0.3 - Gestion sites monuments historiques attractions tourist similaire</v>
      </c>
      <c r="M944" s="145"/>
      <c r="N944" s="145" t="s">
        <v>192</v>
      </c>
      <c r="O944" s="145" t="s">
        <v>426</v>
      </c>
    </row>
    <row r="945" spans="1:15">
      <c r="A945" s="140" t="s">
        <v>5272</v>
      </c>
      <c r="B945" s="145" t="s">
        <v>4317</v>
      </c>
      <c r="C945" s="145"/>
      <c r="D945" s="145" t="s">
        <v>426</v>
      </c>
      <c r="E945" s="140"/>
      <c r="F945" s="140"/>
      <c r="G945" s="140"/>
      <c r="H945" s="140">
        <f t="shared" si="42"/>
        <v>1</v>
      </c>
      <c r="I945" s="140"/>
      <c r="J945" s="298" t="s">
        <v>5271</v>
      </c>
      <c r="K945" s="145" t="str">
        <f t="shared" si="44"/>
        <v>R9104</v>
      </c>
      <c r="L945" s="277" t="str">
        <f t="shared" si="43"/>
        <v>R91.0.4 - Gestion du patrimoine naturel</v>
      </c>
      <c r="M945" s="145"/>
      <c r="N945" s="145" t="s">
        <v>192</v>
      </c>
      <c r="O945" s="145" t="s">
        <v>426</v>
      </c>
    </row>
    <row r="946" spans="1:15">
      <c r="A946" s="140" t="s">
        <v>5273</v>
      </c>
      <c r="B946" s="145" t="s">
        <v>4318</v>
      </c>
      <c r="C946" s="145"/>
      <c r="D946" s="145" t="s">
        <v>426</v>
      </c>
      <c r="E946" s="140"/>
      <c r="F946" s="140"/>
      <c r="G946" s="140"/>
      <c r="H946" s="140">
        <f t="shared" si="42"/>
        <v>1</v>
      </c>
      <c r="I946" s="140"/>
      <c r="J946" s="296" t="s">
        <v>5272</v>
      </c>
      <c r="K946" s="145" t="str">
        <f t="shared" si="44"/>
        <v>R92</v>
      </c>
      <c r="L946" s="277" t="str">
        <f t="shared" si="43"/>
        <v>R92 - Organisation de jeux de hasard et d'argent</v>
      </c>
      <c r="M946" s="145" t="s">
        <v>190</v>
      </c>
      <c r="N946" s="145" t="s">
        <v>192</v>
      </c>
      <c r="O946" s="145" t="s">
        <v>426</v>
      </c>
    </row>
    <row r="947" spans="1:15">
      <c r="A947" s="140" t="s">
        <v>5274</v>
      </c>
      <c r="B947" s="145" t="s">
        <v>4319</v>
      </c>
      <c r="C947" s="145"/>
      <c r="D947" s="145" t="s">
        <v>426</v>
      </c>
      <c r="E947" s="140"/>
      <c r="F947" s="140"/>
      <c r="G947" s="140"/>
      <c r="H947" s="140">
        <f t="shared" si="42"/>
        <v>1</v>
      </c>
      <c r="I947" s="140"/>
      <c r="J947" s="297" t="s">
        <v>5273</v>
      </c>
      <c r="K947" s="145" t="str">
        <f t="shared" si="44"/>
        <v>R920</v>
      </c>
      <c r="L947" s="277" t="str">
        <f t="shared" si="43"/>
        <v>R92.0 - Organisation de jeux de hasard et d'argent</v>
      </c>
      <c r="M947" s="145" t="s">
        <v>190</v>
      </c>
      <c r="N947" s="145" t="s">
        <v>192</v>
      </c>
      <c r="O947" s="145" t="s">
        <v>426</v>
      </c>
    </row>
    <row r="948" spans="1:15">
      <c r="A948" s="140" t="s">
        <v>5275</v>
      </c>
      <c r="B948" s="145" t="s">
        <v>4320</v>
      </c>
      <c r="C948" s="145"/>
      <c r="D948" s="145" t="s">
        <v>426</v>
      </c>
      <c r="E948" s="140"/>
      <c r="F948" s="140"/>
      <c r="G948" s="140"/>
      <c r="H948" s="140">
        <f t="shared" si="42"/>
        <v>1</v>
      </c>
      <c r="I948" s="140"/>
      <c r="J948" s="298" t="s">
        <v>5274</v>
      </c>
      <c r="K948" s="145" t="str">
        <f t="shared" si="44"/>
        <v>R9200</v>
      </c>
      <c r="L948" s="277" t="str">
        <f t="shared" si="43"/>
        <v>R92.0.0 - Organisation de jeux de hasard et d'argent</v>
      </c>
      <c r="M948" s="145"/>
      <c r="N948" s="145" t="s">
        <v>192</v>
      </c>
      <c r="O948" s="145" t="s">
        <v>426</v>
      </c>
    </row>
    <row r="949" spans="1:15">
      <c r="A949" s="140" t="s">
        <v>5276</v>
      </c>
      <c r="B949" s="145" t="s">
        <v>4321</v>
      </c>
      <c r="C949" s="145"/>
      <c r="D949" s="145" t="s">
        <v>426</v>
      </c>
      <c r="E949" s="140"/>
      <c r="F949" s="140"/>
      <c r="G949" s="140"/>
      <c r="H949" s="140">
        <f t="shared" si="42"/>
        <v>1</v>
      </c>
      <c r="I949" s="140"/>
      <c r="J949" s="296" t="s">
        <v>5275</v>
      </c>
      <c r="K949" s="145" t="str">
        <f t="shared" si="44"/>
        <v>R93</v>
      </c>
      <c r="L949" s="277" t="str">
        <f t="shared" si="43"/>
        <v>R93 - Activités sportives récréatives et de loisirs</v>
      </c>
      <c r="M949" s="145" t="s">
        <v>190</v>
      </c>
      <c r="N949" s="145" t="s">
        <v>192</v>
      </c>
      <c r="O949" s="145" t="s">
        <v>426</v>
      </c>
    </row>
    <row r="950" spans="1:15">
      <c r="A950" s="140" t="s">
        <v>5277</v>
      </c>
      <c r="B950" s="145" t="s">
        <v>4322</v>
      </c>
      <c r="C950" s="145"/>
      <c r="D950" s="145" t="s">
        <v>426</v>
      </c>
      <c r="E950" s="140"/>
      <c r="F950" s="140"/>
      <c r="G950" s="140"/>
      <c r="H950" s="140">
        <f t="shared" si="42"/>
        <v>1</v>
      </c>
      <c r="I950" s="140"/>
      <c r="J950" s="297" t="s">
        <v>5276</v>
      </c>
      <c r="K950" s="145" t="str">
        <f t="shared" si="44"/>
        <v>R931</v>
      </c>
      <c r="L950" s="277" t="str">
        <f t="shared" si="43"/>
        <v>R93.1 - Activités liées au sport</v>
      </c>
      <c r="M950" s="145" t="s">
        <v>190</v>
      </c>
      <c r="N950" s="145" t="s">
        <v>192</v>
      </c>
      <c r="O950" s="145" t="s">
        <v>426</v>
      </c>
    </row>
    <row r="951" spans="1:15">
      <c r="A951" s="140" t="s">
        <v>5278</v>
      </c>
      <c r="B951" s="145" t="s">
        <v>4323</v>
      </c>
      <c r="C951" s="145"/>
      <c r="D951" s="145" t="s">
        <v>426</v>
      </c>
      <c r="E951" s="140"/>
      <c r="F951" s="140"/>
      <c r="G951" s="140"/>
      <c r="H951" s="140">
        <f t="shared" si="42"/>
        <v>1</v>
      </c>
      <c r="I951" s="140"/>
      <c r="J951" s="298" t="s">
        <v>5277</v>
      </c>
      <c r="K951" s="145" t="str">
        <f t="shared" si="44"/>
        <v>R9311</v>
      </c>
      <c r="L951" s="277" t="str">
        <f t="shared" si="43"/>
        <v>R93.1.1 - Gestion d'installations sportives</v>
      </c>
      <c r="M951" s="145"/>
      <c r="N951" s="145" t="s">
        <v>192</v>
      </c>
      <c r="O951" s="145" t="s">
        <v>426</v>
      </c>
    </row>
    <row r="952" spans="1:15">
      <c r="A952" s="140" t="s">
        <v>5279</v>
      </c>
      <c r="B952" s="145" t="s">
        <v>4324</v>
      </c>
      <c r="C952" s="145"/>
      <c r="D952" s="145" t="s">
        <v>426</v>
      </c>
      <c r="E952" s="140"/>
      <c r="F952" s="140"/>
      <c r="G952" s="140"/>
      <c r="H952" s="140">
        <f t="shared" si="42"/>
        <v>1</v>
      </c>
      <c r="I952" s="140"/>
      <c r="J952" s="298" t="s">
        <v>5278</v>
      </c>
      <c r="K952" s="145" t="str">
        <f t="shared" si="44"/>
        <v>R9312</v>
      </c>
      <c r="L952" s="277" t="str">
        <f t="shared" si="43"/>
        <v>R93.1.2 - Activités de clubs de sports</v>
      </c>
      <c r="M952" s="145"/>
      <c r="N952" s="145" t="s">
        <v>192</v>
      </c>
      <c r="O952" s="145" t="s">
        <v>426</v>
      </c>
    </row>
    <row r="953" spans="1:15">
      <c r="A953" s="140" t="s">
        <v>5280</v>
      </c>
      <c r="B953" s="145" t="s">
        <v>4325</v>
      </c>
      <c r="C953" s="145"/>
      <c r="D953" s="145" t="s">
        <v>426</v>
      </c>
      <c r="E953" s="140"/>
      <c r="F953" s="140"/>
      <c r="G953" s="140"/>
      <c r="H953" s="140">
        <f t="shared" si="42"/>
        <v>1</v>
      </c>
      <c r="I953" s="140"/>
      <c r="J953" s="298" t="s">
        <v>5279</v>
      </c>
      <c r="K953" s="145" t="str">
        <f t="shared" si="44"/>
        <v>R9313</v>
      </c>
      <c r="L953" s="277" t="str">
        <f t="shared" si="43"/>
        <v>R93.1.3 - Activités des centres de culture physique</v>
      </c>
      <c r="M953" s="145"/>
      <c r="N953" s="145" t="s">
        <v>192</v>
      </c>
      <c r="O953" s="145" t="s">
        <v>426</v>
      </c>
    </row>
    <row r="954" spans="1:15">
      <c r="A954" s="140" t="s">
        <v>5281</v>
      </c>
      <c r="B954" s="145" t="s">
        <v>4326</v>
      </c>
      <c r="C954" s="145"/>
      <c r="D954" s="145" t="s">
        <v>426</v>
      </c>
      <c r="E954" s="140"/>
      <c r="F954" s="140"/>
      <c r="G954" s="140"/>
      <c r="H954" s="140">
        <f t="shared" si="42"/>
        <v>1</v>
      </c>
      <c r="I954" s="140"/>
      <c r="J954" s="298" t="s">
        <v>5280</v>
      </c>
      <c r="K954" s="145" t="str">
        <f t="shared" si="44"/>
        <v>R9319</v>
      </c>
      <c r="L954" s="277" t="str">
        <f t="shared" si="43"/>
        <v>R93.1.9 - Autres activités liées au sport</v>
      </c>
      <c r="M954" s="145"/>
      <c r="N954" s="145" t="s">
        <v>192</v>
      </c>
      <c r="O954" s="145" t="s">
        <v>426</v>
      </c>
    </row>
    <row r="955" spans="1:15">
      <c r="A955" s="140" t="s">
        <v>5282</v>
      </c>
      <c r="B955" s="145" t="s">
        <v>4327</v>
      </c>
      <c r="C955" s="145"/>
      <c r="D955" s="145" t="s">
        <v>426</v>
      </c>
      <c r="E955" s="140"/>
      <c r="F955" s="140"/>
      <c r="G955" s="140"/>
      <c r="H955" s="140">
        <f t="shared" si="42"/>
        <v>1</v>
      </c>
      <c r="I955" s="140"/>
      <c r="J955" s="297" t="s">
        <v>5281</v>
      </c>
      <c r="K955" s="145" t="str">
        <f t="shared" si="44"/>
        <v>R932</v>
      </c>
      <c r="L955" s="277" t="str">
        <f t="shared" si="43"/>
        <v>R93.2 - Autres activités récréatives et de loisirs</v>
      </c>
      <c r="M955" s="145" t="s">
        <v>190</v>
      </c>
      <c r="N955" s="145" t="s">
        <v>192</v>
      </c>
      <c r="O955" s="145" t="s">
        <v>426</v>
      </c>
    </row>
    <row r="956" spans="1:15">
      <c r="A956" s="140" t="s">
        <v>5283</v>
      </c>
      <c r="B956" s="145" t="s">
        <v>4328</v>
      </c>
      <c r="C956" s="145"/>
      <c r="D956" s="145" t="s">
        <v>426</v>
      </c>
      <c r="E956" s="140"/>
      <c r="F956" s="140"/>
      <c r="G956" s="140"/>
      <c r="H956" s="140">
        <f t="shared" si="42"/>
        <v>1</v>
      </c>
      <c r="I956" s="140"/>
      <c r="J956" s="298" t="s">
        <v>5282</v>
      </c>
      <c r="K956" s="145" t="str">
        <f t="shared" si="44"/>
        <v>R9321</v>
      </c>
      <c r="L956" s="277" t="str">
        <f t="shared" si="43"/>
        <v>R93.2.1 - Activités des parcs d'attractions et parcs à thèmes</v>
      </c>
      <c r="M956" s="145"/>
      <c r="N956" s="145" t="s">
        <v>192</v>
      </c>
      <c r="O956" s="145" t="s">
        <v>426</v>
      </c>
    </row>
    <row r="957" spans="1:15">
      <c r="A957" s="140" t="s">
        <v>5284</v>
      </c>
      <c r="B957" s="145" t="s">
        <v>4329</v>
      </c>
      <c r="C957" s="145"/>
      <c r="D957" s="145" t="s">
        <v>426</v>
      </c>
      <c r="E957" s="140"/>
      <c r="F957" s="140"/>
      <c r="G957" s="140"/>
      <c r="H957" s="140">
        <f t="shared" si="42"/>
        <v>1</v>
      </c>
      <c r="I957" s="140"/>
      <c r="J957" s="298" t="s">
        <v>5283</v>
      </c>
      <c r="K957" s="145" t="str">
        <f t="shared" si="44"/>
        <v>R9329</v>
      </c>
      <c r="L957" s="277" t="str">
        <f t="shared" si="43"/>
        <v>R93.2.9 - Autres activités récréatives et de loisirs nca</v>
      </c>
      <c r="M957" s="145"/>
      <c r="N957" s="145" t="s">
        <v>192</v>
      </c>
      <c r="O957" s="145" t="s">
        <v>426</v>
      </c>
    </row>
    <row r="958" spans="1:15">
      <c r="A958" s="140" t="s">
        <v>5285</v>
      </c>
      <c r="B958" s="145" t="s">
        <v>4330</v>
      </c>
      <c r="C958" s="145"/>
      <c r="D958" s="145" t="s">
        <v>426</v>
      </c>
      <c r="E958" s="140"/>
      <c r="F958" s="140"/>
      <c r="G958" s="140"/>
      <c r="H958" s="140">
        <f t="shared" si="42"/>
        <v>1</v>
      </c>
      <c r="I958" s="140"/>
      <c r="J958" s="279" t="s">
        <v>5284</v>
      </c>
      <c r="K958" s="145" t="str">
        <f t="shared" si="44"/>
        <v>S</v>
      </c>
      <c r="L958" s="277" t="str">
        <f t="shared" si="43"/>
        <v>S - AUTRES ACTIVITÉS DE SERVICES</v>
      </c>
      <c r="M958" s="145" t="s">
        <v>190</v>
      </c>
      <c r="N958" s="145" t="s">
        <v>192</v>
      </c>
      <c r="O958" s="145" t="s">
        <v>426</v>
      </c>
    </row>
    <row r="959" spans="1:15">
      <c r="A959" s="140" t="s">
        <v>5286</v>
      </c>
      <c r="B959" s="145" t="s">
        <v>4331</v>
      </c>
      <c r="C959" s="145"/>
      <c r="D959" s="145" t="s">
        <v>426</v>
      </c>
      <c r="E959" s="140"/>
      <c r="F959" s="140"/>
      <c r="G959" s="140"/>
      <c r="H959" s="140">
        <f t="shared" si="42"/>
        <v>1</v>
      </c>
      <c r="I959" s="140"/>
      <c r="J959" s="296" t="s">
        <v>5285</v>
      </c>
      <c r="K959" s="145" t="str">
        <f t="shared" si="44"/>
        <v>S94</v>
      </c>
      <c r="L959" s="277" t="str">
        <f t="shared" si="43"/>
        <v>S94 - Activités des organisations associatives</v>
      </c>
      <c r="M959" s="145" t="s">
        <v>190</v>
      </c>
      <c r="N959" s="145" t="s">
        <v>192</v>
      </c>
      <c r="O959" s="145" t="s">
        <v>426</v>
      </c>
    </row>
    <row r="960" spans="1:15">
      <c r="A960" s="140" t="s">
        <v>5287</v>
      </c>
      <c r="B960" s="145" t="s">
        <v>4332</v>
      </c>
      <c r="C960" s="145"/>
      <c r="D960" s="145" t="s">
        <v>426</v>
      </c>
      <c r="E960" s="140"/>
      <c r="F960" s="140"/>
      <c r="G960" s="140"/>
      <c r="H960" s="140">
        <f t="shared" si="42"/>
        <v>1</v>
      </c>
      <c r="I960" s="140"/>
      <c r="J960" s="297" t="s">
        <v>5286</v>
      </c>
      <c r="K960" s="145" t="str">
        <f t="shared" si="44"/>
        <v>S941</v>
      </c>
      <c r="L960" s="277" t="str">
        <f t="shared" si="43"/>
        <v>S94.1 - Activités des organisations économiques</v>
      </c>
      <c r="M960" s="145" t="s">
        <v>190</v>
      </c>
      <c r="N960" s="145" t="s">
        <v>192</v>
      </c>
      <c r="O960" s="145" t="s">
        <v>426</v>
      </c>
    </row>
    <row r="961" spans="1:15">
      <c r="A961" s="140" t="s">
        <v>5288</v>
      </c>
      <c r="B961" s="145" t="s">
        <v>4333</v>
      </c>
      <c r="C961" s="145"/>
      <c r="D961" s="145" t="s">
        <v>426</v>
      </c>
      <c r="E961" s="140"/>
      <c r="F961" s="140"/>
      <c r="G961" s="140"/>
      <c r="H961" s="140">
        <f t="shared" si="42"/>
        <v>1</v>
      </c>
      <c r="I961" s="140"/>
      <c r="J961" s="298" t="s">
        <v>5287</v>
      </c>
      <c r="K961" s="145" t="str">
        <f t="shared" si="44"/>
        <v>S9411</v>
      </c>
      <c r="L961" s="277" t="str">
        <f t="shared" si="43"/>
        <v>S94.1.1 - Activités des organisations patronales et consulaires</v>
      </c>
      <c r="M961" s="145"/>
      <c r="N961" s="145" t="s">
        <v>192</v>
      </c>
      <c r="O961" s="145" t="s">
        <v>426</v>
      </c>
    </row>
    <row r="962" spans="1:15">
      <c r="A962" s="140" t="s">
        <v>5289</v>
      </c>
      <c r="B962" s="145" t="s">
        <v>4334</v>
      </c>
      <c r="C962" s="145"/>
      <c r="D962" s="145" t="s">
        <v>426</v>
      </c>
      <c r="E962" s="140"/>
      <c r="F962" s="140"/>
      <c r="G962" s="140"/>
      <c r="H962" s="140">
        <f t="shared" si="42"/>
        <v>1</v>
      </c>
      <c r="I962" s="140"/>
      <c r="J962" s="298" t="s">
        <v>5288</v>
      </c>
      <c r="K962" s="145" t="str">
        <f t="shared" si="44"/>
        <v>S9412</v>
      </c>
      <c r="L962" s="277" t="str">
        <f t="shared" si="43"/>
        <v>S94.1.2 - Activités des organisations professionnelles</v>
      </c>
      <c r="M962" s="145"/>
      <c r="N962" s="145" t="s">
        <v>192</v>
      </c>
      <c r="O962" s="145" t="s">
        <v>426</v>
      </c>
    </row>
    <row r="963" spans="1:15">
      <c r="A963" s="140" t="s">
        <v>5290</v>
      </c>
      <c r="B963" s="145" t="s">
        <v>4335</v>
      </c>
      <c r="C963" s="145"/>
      <c r="D963" s="145" t="s">
        <v>426</v>
      </c>
      <c r="E963" s="140"/>
      <c r="F963" s="140"/>
      <c r="G963" s="140"/>
      <c r="H963" s="140">
        <f t="shared" ref="H963:H998" si="45">COUNTIF($J$2:$J$1000,A963)</f>
        <v>1</v>
      </c>
      <c r="I963" s="140"/>
      <c r="J963" s="297" t="s">
        <v>5289</v>
      </c>
      <c r="K963" s="145" t="str">
        <f t="shared" si="44"/>
        <v>S942</v>
      </c>
      <c r="L963" s="277" t="str">
        <f t="shared" si="43"/>
        <v>S94.2 - Activités des syndicats de salariés</v>
      </c>
      <c r="M963" s="145" t="s">
        <v>190</v>
      </c>
      <c r="N963" s="145" t="s">
        <v>192</v>
      </c>
      <c r="O963" s="145" t="s">
        <v>426</v>
      </c>
    </row>
    <row r="964" spans="1:15">
      <c r="A964" s="140" t="s">
        <v>5291</v>
      </c>
      <c r="B964" s="145" t="s">
        <v>4336</v>
      </c>
      <c r="C964" s="145"/>
      <c r="D964" s="145" t="s">
        <v>426</v>
      </c>
      <c r="E964" s="140"/>
      <c r="F964" s="140"/>
      <c r="G964" s="140"/>
      <c r="H964" s="140">
        <f t="shared" si="45"/>
        <v>1</v>
      </c>
      <c r="I964" s="140"/>
      <c r="J964" s="298" t="s">
        <v>5290</v>
      </c>
      <c r="K964" s="145" t="str">
        <f t="shared" si="44"/>
        <v>S9420</v>
      </c>
      <c r="L964" s="277" t="str">
        <f t="shared" ref="L964:L999" si="46">J964</f>
        <v>S94.2.0 - Activités des syndicats de salariés</v>
      </c>
      <c r="M964" s="145"/>
      <c r="N964" s="145" t="s">
        <v>192</v>
      </c>
      <c r="O964" s="145" t="s">
        <v>426</v>
      </c>
    </row>
    <row r="965" spans="1:15">
      <c r="A965" s="140" t="s">
        <v>5292</v>
      </c>
      <c r="B965" s="145" t="s">
        <v>4337</v>
      </c>
      <c r="C965" s="145"/>
      <c r="D965" s="145" t="s">
        <v>426</v>
      </c>
      <c r="E965" s="140"/>
      <c r="F965" s="140"/>
      <c r="G965" s="140"/>
      <c r="H965" s="140">
        <f t="shared" si="45"/>
        <v>1</v>
      </c>
      <c r="I965" s="140"/>
      <c r="J965" s="297" t="s">
        <v>5291</v>
      </c>
      <c r="K965" s="145" t="str">
        <f t="shared" si="44"/>
        <v>S949</v>
      </c>
      <c r="L965" s="277" t="str">
        <f t="shared" si="46"/>
        <v>S94.9 - Activités des autres organisations associatives</v>
      </c>
      <c r="M965" s="145" t="s">
        <v>190</v>
      </c>
      <c r="N965" s="145" t="s">
        <v>192</v>
      </c>
      <c r="O965" s="145" t="s">
        <v>426</v>
      </c>
    </row>
    <row r="966" spans="1:15">
      <c r="A966" s="140" t="s">
        <v>5293</v>
      </c>
      <c r="B966" s="145" t="s">
        <v>4338</v>
      </c>
      <c r="C966" s="145"/>
      <c r="D966" s="145" t="s">
        <v>426</v>
      </c>
      <c r="E966" s="140"/>
      <c r="F966" s="140"/>
      <c r="G966" s="140"/>
      <c r="H966" s="140">
        <f t="shared" si="45"/>
        <v>1</v>
      </c>
      <c r="I966" s="140"/>
      <c r="J966" s="298" t="s">
        <v>5292</v>
      </c>
      <c r="K966" s="145" t="str">
        <f t="shared" ref="K966:K999" si="47">VLOOKUP(J966,$A$2:$B$1100,2,0)</f>
        <v>S9491</v>
      </c>
      <c r="L966" s="277" t="str">
        <f t="shared" si="46"/>
        <v>S94.9.1 - Activités des organisations religieuses</v>
      </c>
      <c r="M966" s="145"/>
      <c r="N966" s="145" t="s">
        <v>192</v>
      </c>
      <c r="O966" s="145" t="s">
        <v>426</v>
      </c>
    </row>
    <row r="967" spans="1:15">
      <c r="A967" s="140" t="s">
        <v>5294</v>
      </c>
      <c r="B967" s="145" t="s">
        <v>4339</v>
      </c>
      <c r="C967" s="145"/>
      <c r="D967" s="145" t="s">
        <v>426</v>
      </c>
      <c r="E967" s="140"/>
      <c r="F967" s="140"/>
      <c r="G967" s="140"/>
      <c r="H967" s="140">
        <f t="shared" si="45"/>
        <v>1</v>
      </c>
      <c r="I967" s="140"/>
      <c r="J967" s="298" t="s">
        <v>5293</v>
      </c>
      <c r="K967" s="145" t="str">
        <f t="shared" si="47"/>
        <v>S9492</v>
      </c>
      <c r="L967" s="277" t="str">
        <f t="shared" si="46"/>
        <v>S94.9.2 - Activités des organisations politiques</v>
      </c>
      <c r="M967" s="145"/>
      <c r="N967" s="145" t="s">
        <v>192</v>
      </c>
      <c r="O967" s="145" t="s">
        <v>426</v>
      </c>
    </row>
    <row r="968" spans="1:15">
      <c r="A968" s="140" t="s">
        <v>5295</v>
      </c>
      <c r="B968" s="145" t="s">
        <v>4340</v>
      </c>
      <c r="C968" s="145"/>
      <c r="D968" s="145" t="s">
        <v>426</v>
      </c>
      <c r="E968" s="140"/>
      <c r="F968" s="140"/>
      <c r="G968" s="140"/>
      <c r="H968" s="140">
        <f t="shared" si="45"/>
        <v>1</v>
      </c>
      <c r="I968" s="140"/>
      <c r="J968" s="298" t="s">
        <v>5294</v>
      </c>
      <c r="K968" s="145" t="str">
        <f t="shared" si="47"/>
        <v>S9499</v>
      </c>
      <c r="L968" s="277" t="str">
        <f t="shared" si="46"/>
        <v>S94.9.9 - Activités des organisations associatives nca</v>
      </c>
      <c r="M968" s="145"/>
      <c r="N968" s="145" t="s">
        <v>192</v>
      </c>
      <c r="O968" s="145" t="s">
        <v>426</v>
      </c>
    </row>
    <row r="969" spans="1:15">
      <c r="A969" s="140" t="s">
        <v>5296</v>
      </c>
      <c r="B969" s="145" t="s">
        <v>4341</v>
      </c>
      <c r="C969" s="145"/>
      <c r="D969" s="145" t="s">
        <v>426</v>
      </c>
      <c r="E969" s="140"/>
      <c r="F969" s="140"/>
      <c r="G969" s="140"/>
      <c r="H969" s="140">
        <f t="shared" si="45"/>
        <v>1</v>
      </c>
      <c r="I969" s="140"/>
      <c r="J969" s="296" t="s">
        <v>5295</v>
      </c>
      <c r="K969" s="145" t="str">
        <f t="shared" si="47"/>
        <v>S95</v>
      </c>
      <c r="L969" s="277" t="str">
        <f t="shared" si="46"/>
        <v>S95 - Réparation d'ordinateurs et de biens personnels et domestiques</v>
      </c>
      <c r="M969" s="145" t="s">
        <v>190</v>
      </c>
      <c r="N969" s="145" t="s">
        <v>192</v>
      </c>
      <c r="O969" s="145" t="s">
        <v>426</v>
      </c>
    </row>
    <row r="970" spans="1:15">
      <c r="A970" s="140" t="s">
        <v>5297</v>
      </c>
      <c r="B970" s="145" t="s">
        <v>4342</v>
      </c>
      <c r="C970" s="145"/>
      <c r="D970" s="145" t="s">
        <v>426</v>
      </c>
      <c r="E970" s="140"/>
      <c r="F970" s="140"/>
      <c r="G970" s="140"/>
      <c r="H970" s="140">
        <f t="shared" si="45"/>
        <v>1</v>
      </c>
      <c r="I970" s="140"/>
      <c r="J970" s="297" t="s">
        <v>5296</v>
      </c>
      <c r="K970" s="145" t="str">
        <f t="shared" si="47"/>
        <v>S951</v>
      </c>
      <c r="L970" s="277" t="str">
        <f t="shared" si="46"/>
        <v>S95.1 - Réparation d'ordinateurs et d'équipements de communication</v>
      </c>
      <c r="M970" s="145" t="s">
        <v>190</v>
      </c>
      <c r="N970" s="145" t="s">
        <v>192</v>
      </c>
      <c r="O970" s="145" t="s">
        <v>426</v>
      </c>
    </row>
    <row r="971" spans="1:15">
      <c r="A971" s="140" t="s">
        <v>5298</v>
      </c>
      <c r="B971" s="145" t="s">
        <v>4343</v>
      </c>
      <c r="C971" s="145"/>
      <c r="D971" s="145" t="s">
        <v>426</v>
      </c>
      <c r="E971" s="140"/>
      <c r="F971" s="140"/>
      <c r="G971" s="140"/>
      <c r="H971" s="140">
        <f t="shared" si="45"/>
        <v>1</v>
      </c>
      <c r="I971" s="140"/>
      <c r="J971" s="298" t="s">
        <v>5297</v>
      </c>
      <c r="K971" s="145" t="str">
        <f t="shared" si="47"/>
        <v>S9511</v>
      </c>
      <c r="L971" s="277" t="str">
        <f t="shared" si="46"/>
        <v>S95.1.1 - Réparation d'ordinateurs et d'équipements périphériques</v>
      </c>
      <c r="M971" s="145"/>
      <c r="N971" s="145" t="s">
        <v>192</v>
      </c>
      <c r="O971" s="145" t="s">
        <v>426</v>
      </c>
    </row>
    <row r="972" spans="1:15">
      <c r="A972" s="140" t="s">
        <v>5299</v>
      </c>
      <c r="B972" s="145" t="s">
        <v>4344</v>
      </c>
      <c r="C972" s="145"/>
      <c r="D972" s="145" t="s">
        <v>426</v>
      </c>
      <c r="E972" s="140"/>
      <c r="F972" s="140"/>
      <c r="G972" s="140"/>
      <c r="H972" s="140">
        <f t="shared" si="45"/>
        <v>1</v>
      </c>
      <c r="I972" s="140"/>
      <c r="J972" s="298" t="s">
        <v>5298</v>
      </c>
      <c r="K972" s="145" t="str">
        <f t="shared" si="47"/>
        <v>S9512</v>
      </c>
      <c r="L972" s="277" t="str">
        <f t="shared" si="46"/>
        <v>S95.1.2 - Réparation d'équipements de communication</v>
      </c>
      <c r="M972" s="145"/>
      <c r="N972" s="145" t="s">
        <v>192</v>
      </c>
      <c r="O972" s="145" t="s">
        <v>426</v>
      </c>
    </row>
    <row r="973" spans="1:15">
      <c r="A973" s="140" t="s">
        <v>5300</v>
      </c>
      <c r="B973" s="145" t="s">
        <v>4345</v>
      </c>
      <c r="C973" s="145"/>
      <c r="D973" s="145" t="s">
        <v>426</v>
      </c>
      <c r="E973" s="140"/>
      <c r="F973" s="140"/>
      <c r="G973" s="140"/>
      <c r="H973" s="140">
        <f t="shared" si="45"/>
        <v>1</v>
      </c>
      <c r="I973" s="140"/>
      <c r="J973" s="297" t="s">
        <v>5299</v>
      </c>
      <c r="K973" s="145" t="str">
        <f t="shared" si="47"/>
        <v>S952</v>
      </c>
      <c r="L973" s="277" t="str">
        <f t="shared" si="46"/>
        <v>S95.2 - Réparation de biens personnels et domestiques</v>
      </c>
      <c r="M973" s="145" t="s">
        <v>190</v>
      </c>
      <c r="N973" s="145" t="s">
        <v>192</v>
      </c>
      <c r="O973" s="145" t="s">
        <v>426</v>
      </c>
    </row>
    <row r="974" spans="1:15">
      <c r="A974" s="140" t="s">
        <v>5301</v>
      </c>
      <c r="B974" s="145" t="s">
        <v>4346</v>
      </c>
      <c r="C974" s="145"/>
      <c r="D974" s="145" t="s">
        <v>426</v>
      </c>
      <c r="E974" s="140"/>
      <c r="F974" s="140"/>
      <c r="G974" s="140"/>
      <c r="H974" s="140">
        <f t="shared" si="45"/>
        <v>1</v>
      </c>
      <c r="I974" s="140"/>
      <c r="J974" s="298" t="s">
        <v>5300</v>
      </c>
      <c r="K974" s="145" t="str">
        <f t="shared" si="47"/>
        <v>S9521</v>
      </c>
      <c r="L974" s="277" t="str">
        <f t="shared" si="46"/>
        <v>S95.2.1 - Réparation de produits électroniques grand public</v>
      </c>
      <c r="M974" s="145"/>
      <c r="N974" s="145" t="s">
        <v>192</v>
      </c>
      <c r="O974" s="145" t="s">
        <v>426</v>
      </c>
    </row>
    <row r="975" spans="1:15">
      <c r="A975" s="140" t="s">
        <v>5302</v>
      </c>
      <c r="B975" s="145" t="s">
        <v>4347</v>
      </c>
      <c r="C975" s="145"/>
      <c r="D975" s="145" t="s">
        <v>426</v>
      </c>
      <c r="E975" s="140"/>
      <c r="F975" s="140"/>
      <c r="G975" s="140"/>
      <c r="H975" s="140">
        <f t="shared" si="45"/>
        <v>1</v>
      </c>
      <c r="I975" s="140"/>
      <c r="J975" s="298" t="s">
        <v>5301</v>
      </c>
      <c r="K975" s="145" t="str">
        <f t="shared" si="47"/>
        <v>S9522</v>
      </c>
      <c r="L975" s="277" t="str">
        <f t="shared" si="46"/>
        <v>S95.2.2 - Répar appareil électroménager équipement pour la maison le jardin</v>
      </c>
      <c r="M975" s="145"/>
      <c r="N975" s="145" t="s">
        <v>192</v>
      </c>
      <c r="O975" s="145" t="s">
        <v>426</v>
      </c>
    </row>
    <row r="976" spans="1:15">
      <c r="A976" s="140" t="s">
        <v>5303</v>
      </c>
      <c r="B976" s="145" t="s">
        <v>4348</v>
      </c>
      <c r="C976" s="145"/>
      <c r="D976" s="145" t="s">
        <v>426</v>
      </c>
      <c r="E976" s="140"/>
      <c r="F976" s="140"/>
      <c r="G976" s="140"/>
      <c r="H976" s="140">
        <f t="shared" si="45"/>
        <v>1</v>
      </c>
      <c r="I976" s="140"/>
      <c r="J976" s="298" t="s">
        <v>5302</v>
      </c>
      <c r="K976" s="145" t="str">
        <f t="shared" si="47"/>
        <v>S9523</v>
      </c>
      <c r="L976" s="277" t="str">
        <f t="shared" si="46"/>
        <v>S95.2.3 - Réparation de chaussures et d'articles en cuir</v>
      </c>
      <c r="M976" s="145"/>
      <c r="N976" s="145" t="s">
        <v>192</v>
      </c>
      <c r="O976" s="145" t="s">
        <v>426</v>
      </c>
    </row>
    <row r="977" spans="1:15">
      <c r="A977" s="140" t="s">
        <v>5304</v>
      </c>
      <c r="B977" s="145" t="s">
        <v>4349</v>
      </c>
      <c r="C977" s="145"/>
      <c r="D977" s="145" t="s">
        <v>426</v>
      </c>
      <c r="E977" s="140"/>
      <c r="F977" s="140"/>
      <c r="G977" s="140"/>
      <c r="H977" s="140">
        <f t="shared" si="45"/>
        <v>1</v>
      </c>
      <c r="I977" s="140"/>
      <c r="J977" s="298" t="s">
        <v>5303</v>
      </c>
      <c r="K977" s="145" t="str">
        <f t="shared" si="47"/>
        <v>S9524</v>
      </c>
      <c r="L977" s="277" t="str">
        <f t="shared" si="46"/>
        <v>S95.2.4 - Réparation de meubles et d'équipements du foyer</v>
      </c>
      <c r="M977" s="145"/>
      <c r="N977" s="145" t="s">
        <v>192</v>
      </c>
      <c r="O977" s="145" t="s">
        <v>426</v>
      </c>
    </row>
    <row r="978" spans="1:15">
      <c r="A978" s="140" t="s">
        <v>5305</v>
      </c>
      <c r="B978" s="145" t="s">
        <v>4350</v>
      </c>
      <c r="C978" s="145"/>
      <c r="D978" s="145" t="s">
        <v>426</v>
      </c>
      <c r="E978" s="140"/>
      <c r="F978" s="140"/>
      <c r="G978" s="140"/>
      <c r="H978" s="140">
        <f t="shared" si="45"/>
        <v>1</v>
      </c>
      <c r="I978" s="140"/>
      <c r="J978" s="298" t="s">
        <v>5304</v>
      </c>
      <c r="K978" s="145" t="str">
        <f t="shared" si="47"/>
        <v>S9525</v>
      </c>
      <c r="L978" s="277" t="str">
        <f t="shared" si="46"/>
        <v>S95.2.5 - Réparation d'articles d'horlogerie et de bijouterie</v>
      </c>
      <c r="M978" s="145"/>
      <c r="N978" s="145" t="s">
        <v>192</v>
      </c>
      <c r="O978" s="145" t="s">
        <v>426</v>
      </c>
    </row>
    <row r="979" spans="1:15">
      <c r="A979" s="140" t="s">
        <v>5306</v>
      </c>
      <c r="B979" s="145" t="s">
        <v>4351</v>
      </c>
      <c r="C979" s="145"/>
      <c r="D979" s="145" t="s">
        <v>426</v>
      </c>
      <c r="E979" s="140"/>
      <c r="F979" s="140"/>
      <c r="G979" s="140"/>
      <c r="H979" s="140">
        <f t="shared" si="45"/>
        <v>1</v>
      </c>
      <c r="I979" s="140"/>
      <c r="J979" s="298" t="s">
        <v>5305</v>
      </c>
      <c r="K979" s="145" t="str">
        <f t="shared" si="47"/>
        <v>S9529</v>
      </c>
      <c r="L979" s="277" t="str">
        <f t="shared" si="46"/>
        <v>S95.2.9 - Réparation de biens personnels et domestiques nca</v>
      </c>
      <c r="M979" s="145"/>
      <c r="N979" s="145" t="s">
        <v>192</v>
      </c>
      <c r="O979" s="145" t="s">
        <v>426</v>
      </c>
    </row>
    <row r="980" spans="1:15">
      <c r="A980" s="140" t="s">
        <v>5307</v>
      </c>
      <c r="B980" s="145" t="s">
        <v>4352</v>
      </c>
      <c r="C980" s="145"/>
      <c r="D980" s="145" t="s">
        <v>426</v>
      </c>
      <c r="E980" s="140"/>
      <c r="F980" s="140"/>
      <c r="G980" s="140"/>
      <c r="H980" s="140">
        <f t="shared" si="45"/>
        <v>1</v>
      </c>
      <c r="I980" s="140"/>
      <c r="J980" s="296" t="s">
        <v>5306</v>
      </c>
      <c r="K980" s="145" t="str">
        <f t="shared" si="47"/>
        <v>S96</v>
      </c>
      <c r="L980" s="277" t="str">
        <f t="shared" si="46"/>
        <v>S96 - Services personnels</v>
      </c>
      <c r="M980" s="145" t="s">
        <v>190</v>
      </c>
      <c r="N980" s="145" t="s">
        <v>192</v>
      </c>
      <c r="O980" s="145" t="s">
        <v>426</v>
      </c>
    </row>
    <row r="981" spans="1:15">
      <c r="A981" s="140" t="s">
        <v>5308</v>
      </c>
      <c r="B981" s="145" t="s">
        <v>4353</v>
      </c>
      <c r="C981" s="145"/>
      <c r="D981" s="145" t="s">
        <v>426</v>
      </c>
      <c r="E981" s="140"/>
      <c r="F981" s="140"/>
      <c r="G981" s="140"/>
      <c r="H981" s="140">
        <f t="shared" si="45"/>
        <v>1</v>
      </c>
      <c r="I981" s="140"/>
      <c r="J981" s="297" t="s">
        <v>5307</v>
      </c>
      <c r="K981" s="145" t="str">
        <f t="shared" si="47"/>
        <v>S960</v>
      </c>
      <c r="L981" s="277" t="str">
        <f t="shared" si="46"/>
        <v>S96.0 - Services personnels</v>
      </c>
      <c r="M981" s="145" t="s">
        <v>190</v>
      </c>
      <c r="N981" s="145" t="s">
        <v>192</v>
      </c>
      <c r="O981" s="145" t="s">
        <v>426</v>
      </c>
    </row>
    <row r="982" spans="1:15">
      <c r="A982" s="140" t="s">
        <v>5309</v>
      </c>
      <c r="B982" s="145" t="s">
        <v>4354</v>
      </c>
      <c r="C982" s="145"/>
      <c r="D982" s="145" t="s">
        <v>426</v>
      </c>
      <c r="E982" s="140"/>
      <c r="F982" s="140"/>
      <c r="G982" s="140"/>
      <c r="H982" s="140">
        <f t="shared" si="45"/>
        <v>1</v>
      </c>
      <c r="I982" s="140"/>
      <c r="J982" s="298" t="s">
        <v>5308</v>
      </c>
      <c r="K982" s="145" t="str">
        <f t="shared" si="47"/>
        <v>S9601</v>
      </c>
      <c r="L982" s="277" t="str">
        <f t="shared" si="46"/>
        <v>S96.0.1 - Blanchisserie-teinturerie</v>
      </c>
      <c r="M982" s="145"/>
      <c r="N982" s="145" t="s">
        <v>192</v>
      </c>
      <c r="O982" s="145" t="s">
        <v>426</v>
      </c>
    </row>
    <row r="983" spans="1:15">
      <c r="A983" s="140" t="s">
        <v>5310</v>
      </c>
      <c r="B983" s="145" t="s">
        <v>4355</v>
      </c>
      <c r="C983" s="145"/>
      <c r="D983" s="145" t="s">
        <v>426</v>
      </c>
      <c r="E983" s="140"/>
      <c r="F983" s="140"/>
      <c r="G983" s="140"/>
      <c r="H983" s="140">
        <f t="shared" si="45"/>
        <v>1</v>
      </c>
      <c r="I983" s="140"/>
      <c r="J983" s="298" t="s">
        <v>5309</v>
      </c>
      <c r="K983" s="145" t="str">
        <f t="shared" si="47"/>
        <v>S9602</v>
      </c>
      <c r="L983" s="277" t="str">
        <f t="shared" si="46"/>
        <v>S96.0.2 - Coiffure et soins de beauté</v>
      </c>
      <c r="M983" s="145"/>
      <c r="N983" s="145" t="s">
        <v>192</v>
      </c>
      <c r="O983" s="145" t="s">
        <v>426</v>
      </c>
    </row>
    <row r="984" spans="1:15">
      <c r="A984" s="140" t="s">
        <v>5311</v>
      </c>
      <c r="B984" s="145" t="s">
        <v>4356</v>
      </c>
      <c r="C984" s="145"/>
      <c r="D984" s="145" t="s">
        <v>426</v>
      </c>
      <c r="E984" s="140"/>
      <c r="F984" s="140"/>
      <c r="G984" s="140"/>
      <c r="H984" s="140">
        <f t="shared" si="45"/>
        <v>1</v>
      </c>
      <c r="I984" s="140"/>
      <c r="J984" s="298" t="s">
        <v>5310</v>
      </c>
      <c r="K984" s="145" t="str">
        <f t="shared" si="47"/>
        <v>S9603</v>
      </c>
      <c r="L984" s="277" t="str">
        <f t="shared" si="46"/>
        <v>S96.0.3 - Services funéraires</v>
      </c>
      <c r="M984" s="145"/>
      <c r="N984" s="145" t="s">
        <v>192</v>
      </c>
      <c r="O984" s="145" t="s">
        <v>426</v>
      </c>
    </row>
    <row r="985" spans="1:15">
      <c r="A985" s="140" t="s">
        <v>5312</v>
      </c>
      <c r="B985" s="145" t="s">
        <v>4357</v>
      </c>
      <c r="C985" s="145"/>
      <c r="D985" s="145" t="s">
        <v>426</v>
      </c>
      <c r="E985" s="140"/>
      <c r="F985" s="140"/>
      <c r="G985" s="140"/>
      <c r="H985" s="140">
        <f t="shared" si="45"/>
        <v>1</v>
      </c>
      <c r="I985" s="140"/>
      <c r="J985" s="298" t="s">
        <v>5311</v>
      </c>
      <c r="K985" s="145" t="str">
        <f t="shared" si="47"/>
        <v>S9604</v>
      </c>
      <c r="L985" s="277" t="str">
        <f t="shared" si="46"/>
        <v>S96.0.4 - Entretien corporel</v>
      </c>
      <c r="M985" s="145"/>
      <c r="N985" s="145" t="s">
        <v>192</v>
      </c>
      <c r="O985" s="145" t="s">
        <v>426</v>
      </c>
    </row>
    <row r="986" spans="1:15">
      <c r="A986" s="140" t="s">
        <v>5313</v>
      </c>
      <c r="B986" s="145" t="s">
        <v>4358</v>
      </c>
      <c r="C986" s="145"/>
      <c r="D986" s="145" t="s">
        <v>426</v>
      </c>
      <c r="E986" s="140"/>
      <c r="F986" s="140"/>
      <c r="G986" s="140"/>
      <c r="H986" s="140">
        <f t="shared" si="45"/>
        <v>1</v>
      </c>
      <c r="I986" s="140"/>
      <c r="J986" s="298" t="s">
        <v>5312</v>
      </c>
      <c r="K986" s="145" t="str">
        <f t="shared" si="47"/>
        <v>S9609</v>
      </c>
      <c r="L986" s="277" t="str">
        <f t="shared" si="46"/>
        <v>S96.0.9 - Autres services personnels</v>
      </c>
      <c r="M986" s="145"/>
      <c r="N986" s="145" t="s">
        <v>192</v>
      </c>
      <c r="O986" s="145" t="s">
        <v>426</v>
      </c>
    </row>
    <row r="987" spans="1:15">
      <c r="A987" s="140" t="s">
        <v>5358</v>
      </c>
      <c r="B987" s="145" t="s">
        <v>4359</v>
      </c>
      <c r="C987" s="145"/>
      <c r="D987" s="145" t="s">
        <v>426</v>
      </c>
      <c r="E987" s="140"/>
      <c r="F987" s="140"/>
      <c r="G987" s="140"/>
      <c r="H987" s="140">
        <f t="shared" si="45"/>
        <v>1</v>
      </c>
      <c r="I987" s="140"/>
      <c r="J987" s="279" t="s">
        <v>5313</v>
      </c>
      <c r="K987" s="145" t="str">
        <f t="shared" si="47"/>
        <v>T</v>
      </c>
      <c r="L987" s="277" t="str">
        <f t="shared" si="46"/>
        <v>T - ACTIVITÉS MÉNAGES (EMPLOYEURS; PROD BIENS SERV PR USAGE PROPRE)</v>
      </c>
      <c r="M987" s="145" t="s">
        <v>190</v>
      </c>
      <c r="N987" s="145" t="s">
        <v>192</v>
      </c>
      <c r="O987" s="145" t="s">
        <v>426</v>
      </c>
    </row>
    <row r="988" spans="1:15">
      <c r="A988" s="140" t="s">
        <v>5359</v>
      </c>
      <c r="B988" s="145" t="s">
        <v>4360</v>
      </c>
      <c r="C988" s="145"/>
      <c r="D988" s="145" t="s">
        <v>426</v>
      </c>
      <c r="E988" s="140"/>
      <c r="F988" s="140"/>
      <c r="G988" s="140"/>
      <c r="H988" s="140">
        <f t="shared" si="45"/>
        <v>1</v>
      </c>
      <c r="I988" s="140"/>
      <c r="J988" s="296" t="s">
        <v>5358</v>
      </c>
      <c r="K988" s="145" t="str">
        <f t="shared" si="47"/>
        <v>T97</v>
      </c>
      <c r="L988" s="277" t="str">
        <f t="shared" si="46"/>
        <v>T97 - Activités ménages en tant qu'employeurs personnel domestique</v>
      </c>
      <c r="M988" s="145" t="s">
        <v>190</v>
      </c>
      <c r="N988" s="145" t="s">
        <v>192</v>
      </c>
      <c r="O988" s="145" t="s">
        <v>426</v>
      </c>
    </row>
    <row r="989" spans="1:15">
      <c r="A989" s="140" t="s">
        <v>5360</v>
      </c>
      <c r="B989" s="145" t="s">
        <v>4361</v>
      </c>
      <c r="C989" s="145"/>
      <c r="D989" s="145" t="s">
        <v>426</v>
      </c>
      <c r="E989" s="140"/>
      <c r="F989" s="140"/>
      <c r="G989" s="140"/>
      <c r="H989" s="140">
        <f t="shared" si="45"/>
        <v>1</v>
      </c>
      <c r="I989" s="140"/>
      <c r="J989" s="297" t="s">
        <v>5359</v>
      </c>
      <c r="K989" s="145" t="str">
        <f t="shared" si="47"/>
        <v>T970</v>
      </c>
      <c r="L989" s="277" t="str">
        <f t="shared" si="46"/>
        <v>T97.0 - Activités ménages en tant qu'employeurs personnel domestique</v>
      </c>
      <c r="M989" s="145" t="s">
        <v>190</v>
      </c>
      <c r="N989" s="145" t="s">
        <v>192</v>
      </c>
      <c r="O989" s="145" t="s">
        <v>426</v>
      </c>
    </row>
    <row r="990" spans="1:15">
      <c r="A990" s="140" t="s">
        <v>5361</v>
      </c>
      <c r="B990" s="145" t="s">
        <v>4362</v>
      </c>
      <c r="C990" s="145"/>
      <c r="D990" s="145" t="s">
        <v>426</v>
      </c>
      <c r="E990" s="140"/>
      <c r="F990" s="140"/>
      <c r="G990" s="140"/>
      <c r="H990" s="140">
        <f t="shared" si="45"/>
        <v>1</v>
      </c>
      <c r="I990" s="140"/>
      <c r="J990" s="298" t="s">
        <v>5360</v>
      </c>
      <c r="K990" s="145" t="str">
        <f t="shared" si="47"/>
        <v>T9700</v>
      </c>
      <c r="L990" s="277" t="str">
        <f t="shared" si="46"/>
        <v>T97.0.0 - Activités ménages en tant qu'employeurs personnel domestique</v>
      </c>
      <c r="M990" s="145"/>
      <c r="N990" s="145" t="s">
        <v>192</v>
      </c>
      <c r="O990" s="145" t="s">
        <v>426</v>
      </c>
    </row>
    <row r="991" spans="1:15">
      <c r="A991" s="140" t="s">
        <v>5362</v>
      </c>
      <c r="B991" s="145" t="s">
        <v>4363</v>
      </c>
      <c r="C991" s="145"/>
      <c r="D991" s="145" t="s">
        <v>426</v>
      </c>
      <c r="E991" s="140"/>
      <c r="F991" s="140"/>
      <c r="G991" s="140"/>
      <c r="H991" s="140">
        <f t="shared" si="45"/>
        <v>1</v>
      </c>
      <c r="I991" s="140"/>
      <c r="J991" s="296" t="s">
        <v>5361</v>
      </c>
      <c r="K991" s="145" t="str">
        <f t="shared" si="47"/>
        <v>T98</v>
      </c>
      <c r="L991" s="277" t="str">
        <f t="shared" si="46"/>
        <v>T98 - Activités indiff ménages (producteurs biens serv pr usage propre)</v>
      </c>
      <c r="M991" s="145" t="s">
        <v>190</v>
      </c>
      <c r="N991" s="145" t="s">
        <v>192</v>
      </c>
      <c r="O991" s="145" t="s">
        <v>426</v>
      </c>
    </row>
    <row r="992" spans="1:15">
      <c r="A992" s="140" t="s">
        <v>5363</v>
      </c>
      <c r="B992" s="145" t="s">
        <v>4364</v>
      </c>
      <c r="C992" s="145"/>
      <c r="D992" s="145" t="s">
        <v>426</v>
      </c>
      <c r="E992" s="140"/>
      <c r="F992" s="140"/>
      <c r="G992" s="140"/>
      <c r="H992" s="140">
        <f t="shared" si="45"/>
        <v>1</v>
      </c>
      <c r="I992" s="140"/>
      <c r="J992" s="297" t="s">
        <v>5362</v>
      </c>
      <c r="K992" s="145" t="str">
        <f t="shared" si="47"/>
        <v>T981</v>
      </c>
      <c r="L992" s="277" t="str">
        <f t="shared" si="46"/>
        <v>T98.1 - Activités indiff ménages (producteurs biens serv pr usage propre)</v>
      </c>
      <c r="M992" s="145" t="s">
        <v>190</v>
      </c>
      <c r="N992" s="145" t="s">
        <v>192</v>
      </c>
      <c r="O992" s="145" t="s">
        <v>426</v>
      </c>
    </row>
    <row r="993" spans="1:15">
      <c r="A993" s="140" t="s">
        <v>5364</v>
      </c>
      <c r="B993" s="145" t="s">
        <v>4365</v>
      </c>
      <c r="C993" s="145"/>
      <c r="D993" s="145" t="s">
        <v>426</v>
      </c>
      <c r="E993" s="140"/>
      <c r="F993" s="140"/>
      <c r="G993" s="140"/>
      <c r="H993" s="140">
        <f t="shared" si="45"/>
        <v>1</v>
      </c>
      <c r="I993" s="140"/>
      <c r="J993" s="298" t="s">
        <v>5363</v>
      </c>
      <c r="K993" s="145" t="str">
        <f t="shared" si="47"/>
        <v>T9810</v>
      </c>
      <c r="L993" s="277" t="str">
        <f t="shared" si="46"/>
        <v>T98.1.0 - Activités indiff ménages (producteurs biens serv pr usage propre)</v>
      </c>
      <c r="M993" s="145"/>
      <c r="N993" s="145" t="s">
        <v>192</v>
      </c>
      <c r="O993" s="145" t="s">
        <v>426</v>
      </c>
    </row>
    <row r="994" spans="1:15">
      <c r="A994" s="140" t="s">
        <v>5365</v>
      </c>
      <c r="B994" s="145" t="s">
        <v>4366</v>
      </c>
      <c r="C994" s="145"/>
      <c r="D994" s="145" t="s">
        <v>426</v>
      </c>
      <c r="E994" s="140"/>
      <c r="F994" s="140"/>
      <c r="G994" s="140"/>
      <c r="H994" s="140">
        <f t="shared" si="45"/>
        <v>1</v>
      </c>
      <c r="I994" s="140"/>
      <c r="J994" s="297" t="s">
        <v>5364</v>
      </c>
      <c r="K994" s="145" t="str">
        <f t="shared" si="47"/>
        <v>T982</v>
      </c>
      <c r="L994" s="277" t="str">
        <f t="shared" si="46"/>
        <v>T98.2 - Activités indiff ménages (producteurs service pr usage propre)</v>
      </c>
      <c r="M994" s="145" t="s">
        <v>190</v>
      </c>
      <c r="N994" s="145" t="s">
        <v>192</v>
      </c>
      <c r="O994" s="145" t="s">
        <v>426</v>
      </c>
    </row>
    <row r="995" spans="1:15">
      <c r="A995" s="140" t="s">
        <v>5314</v>
      </c>
      <c r="B995" s="145" t="s">
        <v>4367</v>
      </c>
      <c r="C995" s="145"/>
      <c r="D995" s="145" t="s">
        <v>426</v>
      </c>
      <c r="E995" s="140"/>
      <c r="F995" s="140"/>
      <c r="G995" s="140"/>
      <c r="H995" s="140">
        <f t="shared" si="45"/>
        <v>1</v>
      </c>
      <c r="I995" s="140"/>
      <c r="J995" s="298" t="s">
        <v>5365</v>
      </c>
      <c r="K995" s="145" t="str">
        <f t="shared" si="47"/>
        <v>T9820</v>
      </c>
      <c r="L995" s="277" t="str">
        <f t="shared" si="46"/>
        <v>T98.2.0 - Activités indiff ménages (producteurs service pr usage propre)</v>
      </c>
      <c r="M995" s="145"/>
      <c r="N995" s="145" t="s">
        <v>192</v>
      </c>
      <c r="O995" s="145" t="s">
        <v>426</v>
      </c>
    </row>
    <row r="996" spans="1:15">
      <c r="A996" s="140" t="s">
        <v>5315</v>
      </c>
      <c r="B996" s="145" t="s">
        <v>4368</v>
      </c>
      <c r="C996" s="145"/>
      <c r="D996" s="145" t="s">
        <v>426</v>
      </c>
      <c r="E996" s="140"/>
      <c r="F996" s="140"/>
      <c r="G996" s="140"/>
      <c r="H996" s="140">
        <f t="shared" si="45"/>
        <v>1</v>
      </c>
      <c r="I996" s="140"/>
      <c r="J996" s="279" t="s">
        <v>5314</v>
      </c>
      <c r="K996" s="145" t="str">
        <f t="shared" si="47"/>
        <v>U</v>
      </c>
      <c r="L996" s="277" t="str">
        <f t="shared" si="46"/>
        <v>U - ACTIVITÉS EXTRA-TERRITORIALES</v>
      </c>
      <c r="M996" s="145" t="s">
        <v>190</v>
      </c>
      <c r="N996" s="145" t="s">
        <v>192</v>
      </c>
      <c r="O996" s="145" t="s">
        <v>426</v>
      </c>
    </row>
    <row r="997" spans="1:15">
      <c r="A997" s="140" t="s">
        <v>5316</v>
      </c>
      <c r="B997" s="145" t="s">
        <v>4369</v>
      </c>
      <c r="C997" s="145"/>
      <c r="D997" s="145" t="s">
        <v>426</v>
      </c>
      <c r="E997" s="140"/>
      <c r="F997" s="140"/>
      <c r="G997" s="140"/>
      <c r="H997" s="140">
        <f t="shared" si="45"/>
        <v>1</v>
      </c>
      <c r="I997" s="140"/>
      <c r="J997" s="296" t="s">
        <v>5315</v>
      </c>
      <c r="K997" s="145" t="str">
        <f t="shared" si="47"/>
        <v>U99</v>
      </c>
      <c r="L997" s="277" t="str">
        <f t="shared" si="46"/>
        <v>U99 - Activités extra-territoriales</v>
      </c>
      <c r="M997" s="145" t="s">
        <v>190</v>
      </c>
      <c r="N997" s="145" t="s">
        <v>192</v>
      </c>
      <c r="O997" s="145" t="s">
        <v>426</v>
      </c>
    </row>
    <row r="998" spans="1:15">
      <c r="A998" s="140" t="s">
        <v>5317</v>
      </c>
      <c r="B998" s="145" t="s">
        <v>4370</v>
      </c>
      <c r="C998" s="145"/>
      <c r="D998" s="145" t="s">
        <v>426</v>
      </c>
      <c r="E998" s="140"/>
      <c r="F998" s="140"/>
      <c r="G998" s="140"/>
      <c r="H998" s="140">
        <f t="shared" si="45"/>
        <v>1</v>
      </c>
      <c r="I998" s="140"/>
      <c r="J998" s="297" t="s">
        <v>5316</v>
      </c>
      <c r="K998" s="145" t="str">
        <f t="shared" si="47"/>
        <v>U990</v>
      </c>
      <c r="L998" s="277" t="str">
        <f t="shared" si="46"/>
        <v>U99.0 - Activités extra-territoriales</v>
      </c>
      <c r="M998" s="145" t="s">
        <v>190</v>
      </c>
      <c r="N998" s="145" t="s">
        <v>192</v>
      </c>
      <c r="O998" s="145" t="s">
        <v>426</v>
      </c>
    </row>
    <row r="999" spans="1:15">
      <c r="A999" s="140"/>
      <c r="B999" s="140"/>
      <c r="C999" s="140"/>
      <c r="D999" s="140"/>
      <c r="E999" s="140"/>
      <c r="F999" s="140"/>
      <c r="G999" s="140"/>
      <c r="H999" s="140"/>
      <c r="I999" s="140"/>
      <c r="J999" s="298" t="s">
        <v>5317</v>
      </c>
      <c r="K999" s="145" t="str">
        <f t="shared" si="47"/>
        <v>U9900</v>
      </c>
      <c r="L999" s="277" t="str">
        <f t="shared" si="46"/>
        <v>U99.0.0 - Activités extra-territoriales</v>
      </c>
      <c r="M999" s="145"/>
      <c r="N999" s="145" t="s">
        <v>192</v>
      </c>
      <c r="O999" s="145" t="s">
        <v>426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V9"/>
  <sheetViews>
    <sheetView zoomScale="70" zoomScaleNormal="70" workbookViewId="0">
      <selection activeCell="J3" sqref="J3"/>
    </sheetView>
  </sheetViews>
  <sheetFormatPr baseColWidth="10" defaultColWidth="11.44140625" defaultRowHeight="14.4"/>
  <cols>
    <col min="1" max="1" width="57" style="137" customWidth="1"/>
    <col min="2" max="2" width="6.33203125" style="137" bestFit="1" customWidth="1"/>
    <col min="3" max="9" width="7.109375" style="137" customWidth="1"/>
    <col min="10" max="10" width="56.44140625" style="205" bestFit="1" customWidth="1"/>
    <col min="11" max="11" width="11.44140625" style="137"/>
    <col min="12" max="12" width="56.44140625" style="159" customWidth="1"/>
    <col min="13" max="16384" width="11.44140625" style="137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203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 customFormat="1" ht="39" customHeight="1">
      <c r="A2" s="144" t="s">
        <v>2509</v>
      </c>
      <c r="B2" s="137" t="s">
        <v>1946</v>
      </c>
      <c r="C2" s="137" t="s">
        <v>609</v>
      </c>
      <c r="D2" s="137" t="s">
        <v>426</v>
      </c>
      <c r="E2" s="137"/>
      <c r="F2" s="137"/>
      <c r="G2" s="137"/>
      <c r="H2" s="137">
        <f>COUNTIF($K$2:$K$260,B2)</f>
        <v>1</v>
      </c>
      <c r="I2" s="137"/>
      <c r="J2" s="204" t="s">
        <v>2520</v>
      </c>
      <c r="K2" s="137"/>
      <c r="L2" s="180"/>
      <c r="M2" s="137"/>
      <c r="N2" s="137"/>
      <c r="O2" s="140" t="s">
        <v>426</v>
      </c>
      <c r="P2" s="137"/>
      <c r="Q2" s="137"/>
      <c r="R2" s="137"/>
      <c r="S2" s="137"/>
      <c r="T2" s="137"/>
      <c r="U2" s="137"/>
      <c r="V2" s="137"/>
    </row>
    <row r="3" spans="1:22" ht="30.6" customHeight="1">
      <c r="A3" s="144" t="s">
        <v>2510</v>
      </c>
      <c r="B3" s="137" t="s">
        <v>2512</v>
      </c>
      <c r="D3" s="137" t="s">
        <v>426</v>
      </c>
      <c r="H3" s="137">
        <f>COUNTIF($K$2:$K$260,B3)</f>
        <v>1</v>
      </c>
      <c r="J3" s="206" t="s">
        <v>2509</v>
      </c>
      <c r="K3" s="138" t="str">
        <f>VLOOKUP(J3,$A$1:$I$315,2,FALSE)</f>
        <v>e0</v>
      </c>
      <c r="L3" s="180" t="str">
        <f>J3</f>
        <v>1- Assurés de contrats individuels, de contrats de groupe ouvert ou de contrats collectifs à adhésion facultative</v>
      </c>
      <c r="O3" s="140" t="s">
        <v>426</v>
      </c>
    </row>
    <row r="4" spans="1:22">
      <c r="A4" s="140"/>
      <c r="B4" s="140"/>
      <c r="C4" s="140"/>
      <c r="D4" s="140"/>
      <c r="E4" s="140"/>
      <c r="F4" s="140"/>
      <c r="G4" s="140"/>
      <c r="H4" s="140"/>
      <c r="J4" s="206" t="s">
        <v>2510</v>
      </c>
      <c r="K4" s="138" t="str">
        <f>VLOOKUP(J4,$A$1:$I$315,2,FALSE)</f>
        <v>e3001</v>
      </c>
      <c r="L4" s="180" t="str">
        <f>J4</f>
        <v>2- Assurés de contrats collectifs à adhésion obligatoire</v>
      </c>
      <c r="O4" s="140" t="s">
        <v>426</v>
      </c>
    </row>
    <row r="5" spans="1:22">
      <c r="A5" s="140"/>
      <c r="B5" s="140"/>
      <c r="C5" s="140"/>
      <c r="D5" s="140"/>
      <c r="E5" s="140"/>
      <c r="F5" s="140"/>
      <c r="G5" s="140"/>
      <c r="H5" s="140"/>
      <c r="J5" s="204"/>
      <c r="K5" s="91"/>
      <c r="L5" s="180"/>
      <c r="O5" s="140"/>
    </row>
    <row r="6" spans="1:22">
      <c r="A6" s="140"/>
      <c r="B6" s="211"/>
      <c r="C6" s="140"/>
      <c r="D6" s="140"/>
      <c r="E6" s="140"/>
      <c r="F6" s="140"/>
      <c r="G6" s="140"/>
      <c r="H6" s="140"/>
      <c r="J6" s="52"/>
      <c r="K6" s="91"/>
      <c r="L6" s="180"/>
      <c r="O6" s="140"/>
    </row>
    <row r="7" spans="1:22">
      <c r="B7" s="2"/>
      <c r="J7" s="52"/>
      <c r="K7" s="91"/>
      <c r="L7" s="180"/>
      <c r="O7" s="140"/>
    </row>
    <row r="8" spans="1:22">
      <c r="O8" s="140"/>
    </row>
    <row r="9" spans="1:22">
      <c r="O9" s="140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V10"/>
  <sheetViews>
    <sheetView zoomScale="80" zoomScaleNormal="80" workbookViewId="0">
      <selection activeCell="A2" sqref="A2"/>
    </sheetView>
  </sheetViews>
  <sheetFormatPr baseColWidth="10" defaultRowHeight="14.4"/>
  <cols>
    <col min="1" max="1" width="39.109375" customWidth="1"/>
    <col min="10" max="10" width="35.6640625" customWidth="1"/>
    <col min="14" max="14" width="18.6640625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40" t="s">
        <v>244</v>
      </c>
      <c r="B2" s="140" t="s">
        <v>1946</v>
      </c>
      <c r="C2" s="140" t="s">
        <v>609</v>
      </c>
      <c r="D2" s="140" t="s">
        <v>426</v>
      </c>
      <c r="E2" s="140"/>
      <c r="F2" s="140"/>
      <c r="G2" s="140"/>
      <c r="H2" s="140">
        <f>COUNTIF($J$2:$J$415,A2)</f>
        <v>1</v>
      </c>
      <c r="I2" s="81"/>
      <c r="J2" s="294" t="s">
        <v>2892</v>
      </c>
      <c r="K2" s="140"/>
      <c r="L2" s="295"/>
      <c r="M2" s="140"/>
      <c r="N2" s="140"/>
      <c r="O2" s="140" t="s">
        <v>426</v>
      </c>
      <c r="P2" s="140"/>
      <c r="Q2" s="140"/>
      <c r="R2" s="140" t="s">
        <v>2900</v>
      </c>
      <c r="S2" s="137"/>
      <c r="T2" s="137"/>
      <c r="U2" s="137"/>
      <c r="V2" s="137"/>
    </row>
    <row r="3" spans="1:22">
      <c r="A3" s="140" t="s">
        <v>2880</v>
      </c>
      <c r="B3" s="140" t="s">
        <v>2878</v>
      </c>
      <c r="C3" s="140"/>
      <c r="D3" s="140" t="s">
        <v>426</v>
      </c>
      <c r="E3" s="140"/>
      <c r="F3" s="140"/>
      <c r="G3" s="140"/>
      <c r="H3" s="140">
        <f>COUNTIF($J$2:$J$415,A3)</f>
        <v>1</v>
      </c>
      <c r="I3" s="140"/>
      <c r="J3" s="52" t="s">
        <v>244</v>
      </c>
      <c r="K3" s="140" t="str">
        <f>VLOOKUP(J3,$A:$B,2,FALSE)</f>
        <v>e0</v>
      </c>
      <c r="L3" s="180" t="str">
        <f>J3</f>
        <v>Total/NA</v>
      </c>
      <c r="M3" s="140"/>
      <c r="N3" s="140"/>
      <c r="O3" s="140" t="s">
        <v>426</v>
      </c>
      <c r="P3" s="140" t="s">
        <v>2407</v>
      </c>
      <c r="Q3" s="140"/>
      <c r="R3" s="140"/>
      <c r="S3" s="137"/>
      <c r="T3" s="137"/>
      <c r="U3" s="137"/>
      <c r="V3" s="137"/>
    </row>
    <row r="4" spans="1:22">
      <c r="A4" s="42" t="s">
        <v>2881</v>
      </c>
      <c r="B4" s="140" t="s">
        <v>2879</v>
      </c>
      <c r="C4" s="140"/>
      <c r="D4" s="140" t="s">
        <v>426</v>
      </c>
      <c r="E4" s="140"/>
      <c r="F4" s="140"/>
      <c r="G4" s="140"/>
      <c r="H4" s="140">
        <f t="shared" ref="H4:H9" si="0">COUNTIF($J$2:$J$415,A4)</f>
        <v>1</v>
      </c>
      <c r="I4" s="140"/>
      <c r="J4" s="46" t="s">
        <v>2880</v>
      </c>
      <c r="K4" s="140" t="str">
        <f t="shared" ref="K4:K10" si="1">VLOOKUP(J4,$A:$B,2,FALSE)</f>
        <v>e2500</v>
      </c>
      <c r="L4" s="42" t="s">
        <v>2893</v>
      </c>
      <c r="M4" s="140"/>
      <c r="N4" s="140"/>
      <c r="O4" s="140" t="s">
        <v>426</v>
      </c>
      <c r="P4" s="140"/>
      <c r="Q4" s="140"/>
      <c r="R4" s="140"/>
      <c r="S4" s="137"/>
      <c r="T4" s="137"/>
      <c r="U4" s="137"/>
      <c r="V4" s="137"/>
    </row>
    <row r="5" spans="1:22">
      <c r="A5" s="140" t="s">
        <v>2882</v>
      </c>
      <c r="B5" s="140" t="s">
        <v>2887</v>
      </c>
      <c r="C5" s="140"/>
      <c r="D5" s="140" t="s">
        <v>426</v>
      </c>
      <c r="E5" s="140"/>
      <c r="F5" s="140"/>
      <c r="G5" s="140"/>
      <c r="H5" s="140">
        <f t="shared" si="0"/>
        <v>1</v>
      </c>
      <c r="I5" s="140"/>
      <c r="J5" s="46" t="s">
        <v>2881</v>
      </c>
      <c r="K5" s="140" t="str">
        <f t="shared" si="1"/>
        <v>e2501</v>
      </c>
      <c r="L5" s="42" t="s">
        <v>2894</v>
      </c>
      <c r="M5" s="140"/>
      <c r="N5" s="140"/>
      <c r="O5" s="140" t="s">
        <v>426</v>
      </c>
      <c r="P5" s="140"/>
      <c r="Q5" s="140"/>
      <c r="R5" s="140"/>
      <c r="S5" s="137"/>
      <c r="T5" s="137"/>
      <c r="U5" s="137"/>
      <c r="V5" s="137"/>
    </row>
    <row r="6" spans="1:22">
      <c r="A6" s="140" t="s">
        <v>2883</v>
      </c>
      <c r="B6" s="140" t="s">
        <v>2888</v>
      </c>
      <c r="C6" s="140"/>
      <c r="D6" s="140" t="s">
        <v>426</v>
      </c>
      <c r="E6" s="140"/>
      <c r="F6" s="140"/>
      <c r="G6" s="140"/>
      <c r="H6" s="140">
        <f t="shared" si="0"/>
        <v>1</v>
      </c>
      <c r="I6" s="140"/>
      <c r="J6" s="46" t="s">
        <v>2882</v>
      </c>
      <c r="K6" s="140" t="str">
        <f t="shared" si="1"/>
        <v>e2502</v>
      </c>
      <c r="L6" s="42" t="s">
        <v>2895</v>
      </c>
      <c r="M6" s="140"/>
      <c r="N6" s="140"/>
      <c r="O6" s="140" t="s">
        <v>426</v>
      </c>
      <c r="P6" s="140"/>
      <c r="Q6" s="140"/>
      <c r="R6" s="140"/>
    </row>
    <row r="7" spans="1:22">
      <c r="A7" s="140" t="s">
        <v>2884</v>
      </c>
      <c r="B7" s="140" t="s">
        <v>2889</v>
      </c>
      <c r="C7" s="140"/>
      <c r="D7" s="140" t="s">
        <v>426</v>
      </c>
      <c r="E7" s="140"/>
      <c r="F7" s="140"/>
      <c r="G7" s="140"/>
      <c r="H7" s="140">
        <f t="shared" si="0"/>
        <v>1</v>
      </c>
      <c r="I7" s="140"/>
      <c r="J7" s="46" t="s">
        <v>2883</v>
      </c>
      <c r="K7" s="140" t="str">
        <f t="shared" si="1"/>
        <v>e2503</v>
      </c>
      <c r="L7" s="42" t="s">
        <v>2896</v>
      </c>
      <c r="M7" s="140"/>
      <c r="N7" s="140"/>
      <c r="O7" s="140" t="s">
        <v>426</v>
      </c>
      <c r="P7" s="140"/>
      <c r="Q7" s="140"/>
      <c r="R7" s="140"/>
    </row>
    <row r="8" spans="1:22">
      <c r="A8" s="140" t="s">
        <v>2885</v>
      </c>
      <c r="B8" s="140" t="s">
        <v>2890</v>
      </c>
      <c r="C8" s="140"/>
      <c r="D8" s="140" t="s">
        <v>426</v>
      </c>
      <c r="E8" s="140"/>
      <c r="F8" s="140"/>
      <c r="G8" s="140"/>
      <c r="H8" s="140">
        <f t="shared" si="0"/>
        <v>1</v>
      </c>
      <c r="I8" s="140"/>
      <c r="J8" s="46" t="s">
        <v>2884</v>
      </c>
      <c r="K8" s="140" t="str">
        <f t="shared" si="1"/>
        <v>e2504</v>
      </c>
      <c r="L8" s="42" t="s">
        <v>2897</v>
      </c>
      <c r="M8" s="140"/>
      <c r="N8" s="140"/>
      <c r="O8" s="140" t="s">
        <v>426</v>
      </c>
      <c r="P8" s="140"/>
      <c r="Q8" s="140"/>
      <c r="R8" s="140"/>
    </row>
    <row r="9" spans="1:22">
      <c r="A9" s="140" t="s">
        <v>2886</v>
      </c>
      <c r="B9" s="140" t="s">
        <v>2891</v>
      </c>
      <c r="C9" s="140"/>
      <c r="D9" s="140" t="s">
        <v>426</v>
      </c>
      <c r="E9" s="140"/>
      <c r="F9" s="140"/>
      <c r="G9" s="140"/>
      <c r="H9" s="140">
        <f t="shared" si="0"/>
        <v>1</v>
      </c>
      <c r="I9" s="140"/>
      <c r="J9" s="46" t="s">
        <v>2885</v>
      </c>
      <c r="K9" s="140" t="str">
        <f t="shared" si="1"/>
        <v>e2505</v>
      </c>
      <c r="L9" s="42" t="s">
        <v>2898</v>
      </c>
      <c r="M9" s="140"/>
      <c r="N9" s="140"/>
      <c r="O9" s="140" t="s">
        <v>426</v>
      </c>
      <c r="P9" s="140"/>
      <c r="Q9" s="140"/>
      <c r="R9" s="140"/>
    </row>
    <row r="10" spans="1:22">
      <c r="A10" s="140"/>
      <c r="B10" s="140"/>
      <c r="C10" s="140"/>
      <c r="D10" s="140"/>
      <c r="E10" s="140"/>
      <c r="F10" s="140"/>
      <c r="G10" s="140"/>
      <c r="H10" s="140"/>
      <c r="I10" s="140"/>
      <c r="J10" s="46" t="s">
        <v>2886</v>
      </c>
      <c r="K10" s="140" t="str">
        <f t="shared" si="1"/>
        <v>e2506</v>
      </c>
      <c r="L10" s="42" t="s">
        <v>2899</v>
      </c>
      <c r="M10" s="140"/>
      <c r="N10" s="140"/>
      <c r="O10" s="140" t="s">
        <v>426</v>
      </c>
      <c r="P10" s="140"/>
      <c r="Q10" s="140"/>
      <c r="R10" s="14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V31"/>
  <sheetViews>
    <sheetView zoomScale="70" zoomScaleNormal="70" workbookViewId="0">
      <selection activeCell="B1" sqref="B1"/>
    </sheetView>
  </sheetViews>
  <sheetFormatPr baseColWidth="10" defaultColWidth="11.5546875" defaultRowHeight="14.4"/>
  <cols>
    <col min="1" max="1" width="51.44140625" style="218" bestFit="1" customWidth="1"/>
    <col min="2" max="2" width="6.33203125" style="218" bestFit="1" customWidth="1"/>
    <col min="3" max="9" width="11.5546875" style="218"/>
    <col min="10" max="10" width="35.33203125" style="218" customWidth="1"/>
    <col min="11" max="11" width="11.5546875" style="218"/>
    <col min="12" max="12" width="33.5546875" style="223" customWidth="1"/>
    <col min="13" max="16" width="11.5546875" style="218"/>
    <col min="17" max="17" width="8.33203125" style="218" customWidth="1"/>
    <col min="18" max="16384" width="11.5546875" style="218"/>
  </cols>
  <sheetData>
    <row r="1" spans="1:22">
      <c r="A1" s="213" t="s">
        <v>576</v>
      </c>
      <c r="B1" s="214" t="s">
        <v>235</v>
      </c>
      <c r="C1" s="214" t="s">
        <v>603</v>
      </c>
      <c r="D1" s="214" t="s">
        <v>238</v>
      </c>
      <c r="E1" s="215" t="s">
        <v>1822</v>
      </c>
      <c r="F1" s="215" t="s">
        <v>1823</v>
      </c>
      <c r="G1" s="215" t="s">
        <v>1824</v>
      </c>
      <c r="H1" s="214" t="s">
        <v>581</v>
      </c>
      <c r="I1" s="214" t="s">
        <v>242</v>
      </c>
      <c r="J1" s="216" t="s">
        <v>234</v>
      </c>
      <c r="K1" s="214" t="s">
        <v>235</v>
      </c>
      <c r="L1" s="217" t="s">
        <v>2528</v>
      </c>
      <c r="M1" s="214" t="s">
        <v>236</v>
      </c>
      <c r="N1" s="214" t="s">
        <v>237</v>
      </c>
      <c r="O1" s="214" t="s">
        <v>238</v>
      </c>
      <c r="P1" s="214" t="s">
        <v>239</v>
      </c>
      <c r="Q1" s="214" t="s">
        <v>240</v>
      </c>
      <c r="R1" s="214" t="s">
        <v>241</v>
      </c>
      <c r="S1" s="215" t="s">
        <v>1822</v>
      </c>
      <c r="T1" s="215" t="s">
        <v>1823</v>
      </c>
      <c r="U1" s="215" t="s">
        <v>1824</v>
      </c>
      <c r="V1" s="215" t="s">
        <v>242</v>
      </c>
    </row>
    <row r="2" spans="1:22">
      <c r="A2" s="231" t="s">
        <v>244</v>
      </c>
      <c r="B2" s="219" t="s">
        <v>1946</v>
      </c>
      <c r="C2" s="219" t="s">
        <v>609</v>
      </c>
      <c r="D2" s="219" t="s">
        <v>426</v>
      </c>
      <c r="E2" s="219"/>
      <c r="F2" s="219"/>
      <c r="G2" s="219"/>
      <c r="H2" s="219">
        <f>COUNTIF($J$2:$J$415,A2)</f>
        <v>1</v>
      </c>
      <c r="I2" s="232"/>
      <c r="J2" s="233" t="s">
        <v>2657</v>
      </c>
      <c r="K2" s="219"/>
      <c r="L2" s="220"/>
      <c r="O2" s="218" t="s">
        <v>426</v>
      </c>
      <c r="Q2" s="218" t="s">
        <v>2602</v>
      </c>
      <c r="R2" s="218" t="s">
        <v>1451</v>
      </c>
    </row>
    <row r="3" spans="1:22">
      <c r="A3" s="234" t="s">
        <v>2660</v>
      </c>
      <c r="B3" s="219" t="s">
        <v>2581</v>
      </c>
      <c r="C3" s="219"/>
      <c r="D3" s="219" t="s">
        <v>426</v>
      </c>
      <c r="E3" s="219"/>
      <c r="F3" s="219"/>
      <c r="G3" s="219"/>
      <c r="H3" s="219">
        <v>1</v>
      </c>
      <c r="I3" s="219"/>
      <c r="J3" s="235" t="s">
        <v>244</v>
      </c>
      <c r="K3" s="219" t="s">
        <v>1946</v>
      </c>
      <c r="L3" s="220" t="str">
        <f>J3</f>
        <v>Total/NA</v>
      </c>
      <c r="O3" s="218" t="s">
        <v>426</v>
      </c>
      <c r="P3" s="218" t="s">
        <v>2407</v>
      </c>
    </row>
    <row r="4" spans="1:22">
      <c r="A4" s="234" t="s">
        <v>2661</v>
      </c>
      <c r="B4" s="219" t="s">
        <v>2582</v>
      </c>
      <c r="C4" s="219"/>
      <c r="D4" s="219" t="s">
        <v>426</v>
      </c>
      <c r="E4" s="219"/>
      <c r="F4" s="219"/>
      <c r="G4" s="219"/>
      <c r="H4" s="219">
        <v>1</v>
      </c>
      <c r="I4" s="219"/>
      <c r="J4" s="222" t="s">
        <v>2660</v>
      </c>
      <c r="K4" s="219" t="str">
        <f>VLOOKUP($J4,$A$2:$B$100,2,FALSE)</f>
        <v>e2800</v>
      </c>
      <c r="L4" s="220" t="str">
        <f>J4</f>
        <v>&gt;= 0% et &lt; 5%</v>
      </c>
      <c r="O4" s="218" t="s">
        <v>426</v>
      </c>
    </row>
    <row r="5" spans="1:22">
      <c r="A5" s="234" t="s">
        <v>2662</v>
      </c>
      <c r="B5" s="219" t="s">
        <v>2583</v>
      </c>
      <c r="C5" s="219"/>
      <c r="D5" s="219" t="s">
        <v>426</v>
      </c>
      <c r="E5" s="219"/>
      <c r="F5" s="219"/>
      <c r="G5" s="219"/>
      <c r="H5" s="219">
        <v>1</v>
      </c>
      <c r="I5" s="219"/>
      <c r="J5" s="222" t="s">
        <v>2661</v>
      </c>
      <c r="K5" s="219" t="str">
        <f t="shared" ref="K5:K25" si="0">VLOOKUP($J5,$A$2:$B$100,2,FALSE)</f>
        <v>e2801</v>
      </c>
      <c r="L5" s="220" t="str">
        <f t="shared" ref="L5:L25" si="1">J5</f>
        <v>&gt;= 5% et &lt; 10%</v>
      </c>
      <c r="O5" s="218" t="s">
        <v>426</v>
      </c>
    </row>
    <row r="6" spans="1:22">
      <c r="A6" s="234" t="s">
        <v>2663</v>
      </c>
      <c r="B6" s="219" t="s">
        <v>2584</v>
      </c>
      <c r="C6" s="219"/>
      <c r="D6" s="219" t="s">
        <v>426</v>
      </c>
      <c r="E6" s="219"/>
      <c r="F6" s="219"/>
      <c r="G6" s="219"/>
      <c r="H6" s="219">
        <v>1</v>
      </c>
      <c r="I6" s="219"/>
      <c r="J6" s="222" t="s">
        <v>2662</v>
      </c>
      <c r="K6" s="219" t="str">
        <f t="shared" si="0"/>
        <v>e2802</v>
      </c>
      <c r="L6" s="220" t="str">
        <f t="shared" si="1"/>
        <v>&gt;= 10% et &lt; 15%</v>
      </c>
      <c r="O6" s="218" t="s">
        <v>426</v>
      </c>
    </row>
    <row r="7" spans="1:22">
      <c r="A7" s="234" t="s">
        <v>2664</v>
      </c>
      <c r="B7" s="219" t="s">
        <v>2585</v>
      </c>
      <c r="C7" s="219"/>
      <c r="D7" s="219" t="s">
        <v>426</v>
      </c>
      <c r="E7" s="219"/>
      <c r="F7" s="219"/>
      <c r="G7" s="219"/>
      <c r="H7" s="219">
        <v>1</v>
      </c>
      <c r="I7" s="219"/>
      <c r="J7" s="222" t="s">
        <v>2663</v>
      </c>
      <c r="K7" s="219" t="str">
        <f t="shared" si="0"/>
        <v>e2803</v>
      </c>
      <c r="L7" s="220" t="str">
        <f t="shared" si="1"/>
        <v>&gt;= 15% et &lt; 20%</v>
      </c>
      <c r="O7" s="218" t="s">
        <v>426</v>
      </c>
    </row>
    <row r="8" spans="1:22">
      <c r="A8" s="234" t="s">
        <v>2665</v>
      </c>
      <c r="B8" s="219" t="s">
        <v>2586</v>
      </c>
      <c r="C8" s="219"/>
      <c r="D8" s="219" t="s">
        <v>426</v>
      </c>
      <c r="E8" s="219"/>
      <c r="F8" s="219"/>
      <c r="G8" s="219"/>
      <c r="H8" s="219">
        <v>1</v>
      </c>
      <c r="I8" s="219"/>
      <c r="J8" s="222" t="s">
        <v>2664</v>
      </c>
      <c r="K8" s="219" t="str">
        <f t="shared" si="0"/>
        <v>e2804</v>
      </c>
      <c r="L8" s="220" t="str">
        <f t="shared" si="1"/>
        <v>&gt;= 20% et &lt; 25%</v>
      </c>
      <c r="O8" s="218" t="s">
        <v>426</v>
      </c>
    </row>
    <row r="9" spans="1:22">
      <c r="A9" s="234" t="s">
        <v>2666</v>
      </c>
      <c r="B9" s="219" t="s">
        <v>2587</v>
      </c>
      <c r="C9" s="219"/>
      <c r="D9" s="219" t="s">
        <v>426</v>
      </c>
      <c r="E9" s="219"/>
      <c r="F9" s="219"/>
      <c r="G9" s="219"/>
      <c r="H9" s="219">
        <v>1</v>
      </c>
      <c r="I9" s="219"/>
      <c r="J9" s="222" t="s">
        <v>2665</v>
      </c>
      <c r="K9" s="219" t="str">
        <f t="shared" si="0"/>
        <v>e2805</v>
      </c>
      <c r="L9" s="220" t="str">
        <f t="shared" si="1"/>
        <v>&gt;= 25% et &lt; 30%</v>
      </c>
      <c r="O9" s="218" t="s">
        <v>426</v>
      </c>
    </row>
    <row r="10" spans="1:22">
      <c r="A10" s="234" t="s">
        <v>2667</v>
      </c>
      <c r="B10" s="219" t="s">
        <v>2588</v>
      </c>
      <c r="C10" s="219"/>
      <c r="D10" s="219" t="s">
        <v>426</v>
      </c>
      <c r="E10" s="219"/>
      <c r="F10" s="219"/>
      <c r="G10" s="219"/>
      <c r="H10" s="219">
        <v>1</v>
      </c>
      <c r="I10" s="219"/>
      <c r="J10" s="222" t="s">
        <v>2666</v>
      </c>
      <c r="K10" s="219" t="str">
        <f t="shared" si="0"/>
        <v>e2806</v>
      </c>
      <c r="L10" s="220" t="str">
        <f t="shared" si="1"/>
        <v>&gt;= 30% et &lt; 35%</v>
      </c>
      <c r="O10" s="218" t="s">
        <v>426</v>
      </c>
    </row>
    <row r="11" spans="1:22">
      <c r="A11" s="234" t="s">
        <v>2668</v>
      </c>
      <c r="B11" s="219" t="s">
        <v>2589</v>
      </c>
      <c r="C11" s="219"/>
      <c r="D11" s="219" t="s">
        <v>426</v>
      </c>
      <c r="E11" s="219"/>
      <c r="F11" s="219"/>
      <c r="G11" s="219"/>
      <c r="H11" s="219">
        <v>1</v>
      </c>
      <c r="I11" s="219"/>
      <c r="J11" s="222" t="s">
        <v>2667</v>
      </c>
      <c r="K11" s="219" t="str">
        <f t="shared" si="0"/>
        <v>e2807</v>
      </c>
      <c r="L11" s="220" t="str">
        <f t="shared" si="1"/>
        <v>&gt;= 35% et &lt; 40%</v>
      </c>
      <c r="O11" s="218" t="s">
        <v>426</v>
      </c>
    </row>
    <row r="12" spans="1:22">
      <c r="A12" s="234" t="s">
        <v>2669</v>
      </c>
      <c r="B12" s="219" t="s">
        <v>2590</v>
      </c>
      <c r="C12" s="219"/>
      <c r="D12" s="219" t="s">
        <v>426</v>
      </c>
      <c r="E12" s="219"/>
      <c r="F12" s="219"/>
      <c r="G12" s="219"/>
      <c r="H12" s="219">
        <v>1</v>
      </c>
      <c r="I12" s="219"/>
      <c r="J12" s="222" t="s">
        <v>2668</v>
      </c>
      <c r="K12" s="219" t="str">
        <f t="shared" si="0"/>
        <v>e2808</v>
      </c>
      <c r="L12" s="220" t="str">
        <f t="shared" si="1"/>
        <v>&gt;= 40% et &lt; 45%</v>
      </c>
      <c r="O12" s="218" t="s">
        <v>426</v>
      </c>
    </row>
    <row r="13" spans="1:22">
      <c r="A13" s="234" t="s">
        <v>2670</v>
      </c>
      <c r="B13" s="219" t="s">
        <v>2591</v>
      </c>
      <c r="C13" s="219"/>
      <c r="D13" s="219" t="s">
        <v>426</v>
      </c>
      <c r="E13" s="219"/>
      <c r="F13" s="219"/>
      <c r="G13" s="219"/>
      <c r="H13" s="219">
        <v>1</v>
      </c>
      <c r="I13" s="219"/>
      <c r="J13" s="222" t="s">
        <v>2669</v>
      </c>
      <c r="K13" s="219" t="str">
        <f t="shared" si="0"/>
        <v>e2809</v>
      </c>
      <c r="L13" s="220" t="str">
        <f t="shared" si="1"/>
        <v>&gt;= 45% et &lt; 50%</v>
      </c>
      <c r="O13" s="218" t="s">
        <v>426</v>
      </c>
    </row>
    <row r="14" spans="1:22">
      <c r="A14" s="234" t="s">
        <v>2671</v>
      </c>
      <c r="B14" s="219" t="s">
        <v>2592</v>
      </c>
      <c r="C14" s="219"/>
      <c r="D14" s="219" t="s">
        <v>426</v>
      </c>
      <c r="E14" s="219"/>
      <c r="F14" s="219"/>
      <c r="G14" s="219"/>
      <c r="H14" s="219">
        <v>1</v>
      </c>
      <c r="I14" s="219"/>
      <c r="J14" s="222" t="s">
        <v>2670</v>
      </c>
      <c r="K14" s="219" t="str">
        <f t="shared" si="0"/>
        <v>e2810</v>
      </c>
      <c r="L14" s="220" t="str">
        <f t="shared" si="1"/>
        <v>&gt;= 50% et &lt; 55%</v>
      </c>
      <c r="O14" s="218" t="s">
        <v>426</v>
      </c>
    </row>
    <row r="15" spans="1:22">
      <c r="A15" s="234" t="s">
        <v>2672</v>
      </c>
      <c r="B15" s="219" t="s">
        <v>2593</v>
      </c>
      <c r="C15" s="219"/>
      <c r="D15" s="219" t="s">
        <v>426</v>
      </c>
      <c r="E15" s="219"/>
      <c r="F15" s="219"/>
      <c r="G15" s="219"/>
      <c r="H15" s="219">
        <v>1</v>
      </c>
      <c r="I15" s="219"/>
      <c r="J15" s="222" t="s">
        <v>2671</v>
      </c>
      <c r="K15" s="219" t="str">
        <f t="shared" si="0"/>
        <v>e2811</v>
      </c>
      <c r="L15" s="220" t="str">
        <f t="shared" si="1"/>
        <v>&gt;= 55% et &lt; 60%</v>
      </c>
      <c r="O15" s="218" t="s">
        <v>426</v>
      </c>
    </row>
    <row r="16" spans="1:22">
      <c r="A16" s="234" t="s">
        <v>2673</v>
      </c>
      <c r="B16" s="219" t="s">
        <v>2594</v>
      </c>
      <c r="C16" s="219"/>
      <c r="D16" s="219" t="s">
        <v>426</v>
      </c>
      <c r="E16" s="219"/>
      <c r="F16" s="219"/>
      <c r="G16" s="219"/>
      <c r="H16" s="219">
        <v>1</v>
      </c>
      <c r="I16" s="219"/>
      <c r="J16" s="222" t="s">
        <v>2672</v>
      </c>
      <c r="K16" s="219" t="str">
        <f t="shared" si="0"/>
        <v>e2812</v>
      </c>
      <c r="L16" s="220" t="str">
        <f t="shared" si="1"/>
        <v>&gt;= 60% et &lt; 65%</v>
      </c>
      <c r="O16" s="218" t="s">
        <v>426</v>
      </c>
    </row>
    <row r="17" spans="1:15">
      <c r="A17" s="234" t="s">
        <v>2674</v>
      </c>
      <c r="B17" s="219" t="s">
        <v>2595</v>
      </c>
      <c r="C17" s="219"/>
      <c r="D17" s="219" t="s">
        <v>426</v>
      </c>
      <c r="E17" s="219"/>
      <c r="F17" s="219"/>
      <c r="G17" s="219"/>
      <c r="H17" s="219">
        <v>1</v>
      </c>
      <c r="I17" s="219"/>
      <c r="J17" s="222" t="s">
        <v>2673</v>
      </c>
      <c r="K17" s="219" t="str">
        <f t="shared" si="0"/>
        <v>e2813</v>
      </c>
      <c r="L17" s="220" t="str">
        <f t="shared" si="1"/>
        <v>&gt;= 65% et &lt; 70%</v>
      </c>
      <c r="O17" s="218" t="s">
        <v>426</v>
      </c>
    </row>
    <row r="18" spans="1:15">
      <c r="A18" s="234" t="s">
        <v>2675</v>
      </c>
      <c r="B18" s="219" t="s">
        <v>2596</v>
      </c>
      <c r="C18" s="219"/>
      <c r="D18" s="219" t="s">
        <v>426</v>
      </c>
      <c r="E18" s="219"/>
      <c r="F18" s="219"/>
      <c r="G18" s="219"/>
      <c r="H18" s="219">
        <v>1</v>
      </c>
      <c r="I18" s="219"/>
      <c r="J18" s="222" t="s">
        <v>2674</v>
      </c>
      <c r="K18" s="219" t="str">
        <f t="shared" si="0"/>
        <v>e2814</v>
      </c>
      <c r="L18" s="220" t="str">
        <f t="shared" si="1"/>
        <v>&gt;= 70% et &lt; 75%</v>
      </c>
      <c r="O18" s="218" t="s">
        <v>426</v>
      </c>
    </row>
    <row r="19" spans="1:15">
      <c r="A19" s="234" t="s">
        <v>2676</v>
      </c>
      <c r="B19" s="219" t="s">
        <v>2597</v>
      </c>
      <c r="C19" s="219"/>
      <c r="D19" s="219" t="s">
        <v>426</v>
      </c>
      <c r="E19" s="219"/>
      <c r="F19" s="219"/>
      <c r="G19" s="219"/>
      <c r="H19" s="219">
        <v>1</v>
      </c>
      <c r="I19" s="219"/>
      <c r="J19" s="222" t="s">
        <v>2675</v>
      </c>
      <c r="K19" s="219" t="str">
        <f t="shared" si="0"/>
        <v>e2815</v>
      </c>
      <c r="L19" s="220" t="str">
        <f t="shared" si="1"/>
        <v>&gt;= 75% et &lt; 80%</v>
      </c>
      <c r="O19" s="218" t="s">
        <v>426</v>
      </c>
    </row>
    <row r="20" spans="1:15">
      <c r="A20" s="234" t="s">
        <v>2677</v>
      </c>
      <c r="B20" s="219" t="s">
        <v>2598</v>
      </c>
      <c r="C20" s="219"/>
      <c r="D20" s="219" t="s">
        <v>426</v>
      </c>
      <c r="E20" s="219"/>
      <c r="F20" s="219"/>
      <c r="G20" s="219"/>
      <c r="H20" s="219">
        <v>1</v>
      </c>
      <c r="I20" s="219"/>
      <c r="J20" s="222" t="s">
        <v>2676</v>
      </c>
      <c r="K20" s="219" t="str">
        <f t="shared" si="0"/>
        <v>e2816</v>
      </c>
      <c r="L20" s="220" t="str">
        <f t="shared" si="1"/>
        <v>&gt;= 80% et &lt; 85%</v>
      </c>
      <c r="O20" s="218" t="s">
        <v>426</v>
      </c>
    </row>
    <row r="21" spans="1:15">
      <c r="A21" s="234" t="s">
        <v>2678</v>
      </c>
      <c r="B21" s="219" t="s">
        <v>2599</v>
      </c>
      <c r="C21" s="219"/>
      <c r="D21" s="219" t="s">
        <v>426</v>
      </c>
      <c r="E21" s="219"/>
      <c r="F21" s="219"/>
      <c r="G21" s="219"/>
      <c r="H21" s="219">
        <v>1</v>
      </c>
      <c r="I21" s="219"/>
      <c r="J21" s="222" t="s">
        <v>2677</v>
      </c>
      <c r="K21" s="219" t="str">
        <f t="shared" si="0"/>
        <v>e2817</v>
      </c>
      <c r="L21" s="220" t="str">
        <f t="shared" si="1"/>
        <v>&gt;= 85% et &lt; 90%</v>
      </c>
      <c r="O21" s="218" t="s">
        <v>426</v>
      </c>
    </row>
    <row r="22" spans="1:15">
      <c r="A22" s="234" t="s">
        <v>2679</v>
      </c>
      <c r="B22" s="219" t="s">
        <v>2600</v>
      </c>
      <c r="C22" s="219"/>
      <c r="D22" s="219" t="s">
        <v>426</v>
      </c>
      <c r="E22" s="219"/>
      <c r="F22" s="219"/>
      <c r="G22" s="219"/>
      <c r="H22" s="219">
        <v>1</v>
      </c>
      <c r="I22" s="219"/>
      <c r="J22" s="222" t="s">
        <v>2678</v>
      </c>
      <c r="K22" s="219" t="str">
        <f t="shared" si="0"/>
        <v>e2818</v>
      </c>
      <c r="L22" s="220" t="str">
        <f t="shared" si="1"/>
        <v>&gt;= 90% et &lt; 95%</v>
      </c>
      <c r="O22" s="218" t="s">
        <v>426</v>
      </c>
    </row>
    <row r="23" spans="1:15">
      <c r="A23" s="234" t="s">
        <v>2708</v>
      </c>
      <c r="B23" s="219" t="s">
        <v>2601</v>
      </c>
      <c r="C23" s="219"/>
      <c r="D23" s="219" t="s">
        <v>426</v>
      </c>
      <c r="E23" s="219"/>
      <c r="F23" s="219"/>
      <c r="G23" s="219"/>
      <c r="H23" s="219">
        <v>1</v>
      </c>
      <c r="I23" s="219"/>
      <c r="J23" s="222" t="s">
        <v>2679</v>
      </c>
      <c r="K23" s="219" t="str">
        <f t="shared" si="0"/>
        <v>e2819</v>
      </c>
      <c r="L23" s="220" t="str">
        <f t="shared" si="1"/>
        <v>&gt;= 95% et &lt; 100%</v>
      </c>
      <c r="O23" s="218" t="s">
        <v>426</v>
      </c>
    </row>
    <row r="24" spans="1:15">
      <c r="A24" s="234" t="s">
        <v>2658</v>
      </c>
      <c r="B24" s="219" t="s">
        <v>2659</v>
      </c>
      <c r="C24" s="219"/>
      <c r="D24" s="219" t="s">
        <v>426</v>
      </c>
      <c r="E24" s="219"/>
      <c r="F24" s="219"/>
      <c r="G24" s="219"/>
      <c r="H24" s="219">
        <v>1</v>
      </c>
      <c r="I24" s="219"/>
      <c r="J24" s="222" t="s">
        <v>2708</v>
      </c>
      <c r="K24" s="219" t="str">
        <f t="shared" si="0"/>
        <v>e2820</v>
      </c>
      <c r="L24" s="220" t="str">
        <f t="shared" si="1"/>
        <v>100%</v>
      </c>
      <c r="O24" s="218" t="s">
        <v>426</v>
      </c>
    </row>
    <row r="25" spans="1:15">
      <c r="A25" s="234"/>
      <c r="B25" s="219"/>
      <c r="C25" s="219"/>
      <c r="D25" s="219"/>
      <c r="E25" s="219"/>
      <c r="F25" s="219"/>
      <c r="G25" s="219"/>
      <c r="H25" s="219"/>
      <c r="I25" s="219"/>
      <c r="J25" s="222" t="s">
        <v>2658</v>
      </c>
      <c r="K25" s="219" t="str">
        <f t="shared" si="0"/>
        <v>e2821</v>
      </c>
      <c r="L25" s="220" t="str">
        <f t="shared" si="1"/>
        <v>&gt; 100%</v>
      </c>
      <c r="O25" s="218" t="s">
        <v>426</v>
      </c>
    </row>
    <row r="26" spans="1:15">
      <c r="A26" s="234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36"/>
    </row>
    <row r="27" spans="1:15">
      <c r="A27" s="221"/>
    </row>
    <row r="28" spans="1:15">
      <c r="A28" s="221"/>
    </row>
    <row r="29" spans="1:15">
      <c r="A29" s="221"/>
    </row>
    <row r="30" spans="1:15">
      <c r="A30" s="221"/>
    </row>
    <row r="31" spans="1:15">
      <c r="A31" s="221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5"/>
  <sheetViews>
    <sheetView zoomScale="70" zoomScaleNormal="70" workbookViewId="0"/>
  </sheetViews>
  <sheetFormatPr baseColWidth="10" defaultRowHeight="14.4"/>
  <cols>
    <col min="1" max="1" width="51.44140625" bestFit="1" customWidth="1"/>
    <col min="2" max="2" width="6.33203125" bestFit="1" customWidth="1"/>
    <col min="10" max="10" width="64.109375" customWidth="1"/>
    <col min="12" max="12" width="51.44140625" style="159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t="s">
        <v>608</v>
      </c>
      <c r="B2" s="140" t="s">
        <v>1946</v>
      </c>
      <c r="C2" t="s">
        <v>609</v>
      </c>
      <c r="D2" s="140" t="s">
        <v>426</v>
      </c>
      <c r="H2">
        <f>COUNTIF($J$2:$J$415,A2)</f>
        <v>1</v>
      </c>
      <c r="I2" s="39"/>
      <c r="J2" s="41" t="s">
        <v>634</v>
      </c>
      <c r="L2" s="171"/>
      <c r="O2" t="s">
        <v>426</v>
      </c>
      <c r="Q2" t="s">
        <v>362</v>
      </c>
    </row>
    <row r="3" spans="1:22">
      <c r="A3" s="14" t="s">
        <v>1238</v>
      </c>
      <c r="B3" t="s">
        <v>1030</v>
      </c>
      <c r="D3" t="s">
        <v>426</v>
      </c>
      <c r="H3">
        <f>COUNTIF($J$2:$J$415,A3)</f>
        <v>1</v>
      </c>
      <c r="I3" s="137"/>
      <c r="J3" s="52" t="s">
        <v>608</v>
      </c>
      <c r="K3" s="140" t="s">
        <v>1946</v>
      </c>
      <c r="L3" s="180" t="str">
        <f>J3</f>
        <v>NA</v>
      </c>
      <c r="O3" t="s">
        <v>426</v>
      </c>
      <c r="P3" t="s">
        <v>2407</v>
      </c>
    </row>
    <row r="4" spans="1:22">
      <c r="A4" s="14" t="s">
        <v>364</v>
      </c>
      <c r="B4" t="s">
        <v>1031</v>
      </c>
      <c r="D4" t="s">
        <v>426</v>
      </c>
      <c r="H4">
        <f>COUNTIF($J$2:$J$415,A4)</f>
        <v>1</v>
      </c>
      <c r="J4" s="46" t="s">
        <v>1238</v>
      </c>
      <c r="K4" s="137" t="s">
        <v>1030</v>
      </c>
      <c r="L4" s="180" t="str">
        <f>J4</f>
        <v>PSNEM dérogatoire à la méthode de droit commun</v>
      </c>
      <c r="M4" s="137"/>
      <c r="N4" s="137"/>
      <c r="O4" s="137" t="s">
        <v>426</v>
      </c>
      <c r="P4" s="137"/>
      <c r="Q4" s="137"/>
    </row>
    <row r="5" spans="1:22">
      <c r="I5" s="137"/>
      <c r="J5" s="46" t="s">
        <v>364</v>
      </c>
      <c r="K5" s="137" t="s">
        <v>1031</v>
      </c>
      <c r="L5" s="180" t="str">
        <f>J5</f>
        <v>PSNEM en application de la méthode du droit commun</v>
      </c>
      <c r="M5" s="137"/>
      <c r="N5" s="137"/>
      <c r="O5" s="137" t="s">
        <v>426</v>
      </c>
      <c r="P5" s="137"/>
      <c r="Q5" s="13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27"/>
  <sheetViews>
    <sheetView zoomScale="90" zoomScaleNormal="90" workbookViewId="0">
      <selection activeCell="B1" sqref="B1"/>
    </sheetView>
  </sheetViews>
  <sheetFormatPr baseColWidth="10" defaultRowHeight="14.4"/>
  <cols>
    <col min="1" max="1" width="79.88671875" bestFit="1" customWidth="1"/>
    <col min="2" max="2" width="6.5546875" bestFit="1" customWidth="1"/>
    <col min="10" max="10" width="81.109375" style="9" bestFit="1" customWidth="1"/>
    <col min="12" max="12" width="35.6640625" style="182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t="s">
        <v>244</v>
      </c>
      <c r="B2" t="s">
        <v>1946</v>
      </c>
      <c r="C2" t="s">
        <v>609</v>
      </c>
      <c r="D2" t="s">
        <v>426</v>
      </c>
      <c r="H2">
        <f t="shared" ref="H2:H20" si="0">COUNTIF($J$2:$J$414,A2)</f>
        <v>4</v>
      </c>
      <c r="J2" s="43" t="s">
        <v>1531</v>
      </c>
      <c r="L2" s="193"/>
      <c r="O2" t="s">
        <v>426</v>
      </c>
      <c r="Q2" t="s">
        <v>302</v>
      </c>
    </row>
    <row r="3" spans="1:22">
      <c r="A3" t="s">
        <v>194</v>
      </c>
      <c r="B3" t="s">
        <v>1032</v>
      </c>
      <c r="D3" t="s">
        <v>426</v>
      </c>
      <c r="H3">
        <f t="shared" si="0"/>
        <v>1</v>
      </c>
      <c r="J3" s="44" t="s">
        <v>244</v>
      </c>
      <c r="K3" s="1" t="str">
        <f>VLOOKUP(J3,$A$1:$I$305,2,FALSE)</f>
        <v>e0</v>
      </c>
      <c r="L3" s="193" t="str">
        <f t="shared" ref="L3:L14" si="1">J3</f>
        <v>Total/NA</v>
      </c>
      <c r="M3" t="s">
        <v>190</v>
      </c>
      <c r="O3" t="s">
        <v>243</v>
      </c>
    </row>
    <row r="4" spans="1:22">
      <c r="A4" t="s">
        <v>349</v>
      </c>
      <c r="B4" t="s">
        <v>1033</v>
      </c>
      <c r="D4" t="s">
        <v>426</v>
      </c>
      <c r="H4">
        <f t="shared" si="0"/>
        <v>1</v>
      </c>
      <c r="J4" s="45" t="s">
        <v>351</v>
      </c>
      <c r="K4" s="1" t="str">
        <f t="shared" ref="K4:K23" si="2">VLOOKUP(J4,$A$1:$I$305,2,FALSE)</f>
        <v>e1602</v>
      </c>
      <c r="L4" s="194" t="str">
        <f t="shared" si="1"/>
        <v>Intérêts techniques</v>
      </c>
      <c r="M4" t="s">
        <v>190</v>
      </c>
      <c r="N4" t="s">
        <v>192</v>
      </c>
      <c r="O4" t="s">
        <v>426</v>
      </c>
    </row>
    <row r="5" spans="1:22">
      <c r="A5" t="s">
        <v>351</v>
      </c>
      <c r="B5" t="s">
        <v>1034</v>
      </c>
      <c r="D5" t="s">
        <v>426</v>
      </c>
      <c r="H5">
        <f t="shared" si="0"/>
        <v>1</v>
      </c>
      <c r="J5" s="22" t="s">
        <v>1160</v>
      </c>
      <c r="K5" s="1" t="str">
        <f t="shared" si="2"/>
        <v>e1603</v>
      </c>
      <c r="L5" s="180" t="str">
        <f t="shared" si="1"/>
        <v>Intérêts techniques inclus dans les prestations versées et provisions pour sinistres à payer</v>
      </c>
      <c r="N5" t="s">
        <v>192</v>
      </c>
      <c r="O5" t="s">
        <v>426</v>
      </c>
    </row>
    <row r="6" spans="1:22">
      <c r="A6" s="9" t="s">
        <v>1160</v>
      </c>
      <c r="B6" t="s">
        <v>1035</v>
      </c>
      <c r="D6" t="s">
        <v>426</v>
      </c>
      <c r="H6">
        <f t="shared" si="0"/>
        <v>1</v>
      </c>
      <c r="J6" s="22" t="s">
        <v>1159</v>
      </c>
      <c r="K6" s="1" t="str">
        <f t="shared" si="2"/>
        <v>e1604</v>
      </c>
      <c r="L6" s="180" t="str">
        <f t="shared" si="1"/>
        <v>Intérêts techniques inclus dans les provisions d'assurance vie</v>
      </c>
      <c r="N6" t="s">
        <v>192</v>
      </c>
      <c r="O6" t="s">
        <v>426</v>
      </c>
    </row>
    <row r="7" spans="1:22">
      <c r="A7" s="9" t="s">
        <v>1159</v>
      </c>
      <c r="B7" t="s">
        <v>1036</v>
      </c>
      <c r="D7" t="s">
        <v>426</v>
      </c>
      <c r="H7">
        <f t="shared" si="0"/>
        <v>1</v>
      </c>
      <c r="J7" s="46" t="s">
        <v>354</v>
      </c>
      <c r="K7" s="1" t="str">
        <f t="shared" si="2"/>
        <v>e1607</v>
      </c>
      <c r="L7" s="180" t="str">
        <f t="shared" si="1"/>
        <v>Participations aux bénéfices et dotation</v>
      </c>
      <c r="M7" t="s">
        <v>190</v>
      </c>
      <c r="N7" t="s">
        <v>192</v>
      </c>
      <c r="O7" t="s">
        <v>426</v>
      </c>
    </row>
    <row r="8" spans="1:22">
      <c r="A8" t="s">
        <v>350</v>
      </c>
      <c r="B8" t="s">
        <v>1037</v>
      </c>
      <c r="D8" t="s">
        <v>426</v>
      </c>
      <c r="H8">
        <f t="shared" si="0"/>
        <v>1</v>
      </c>
      <c r="J8" s="47" t="s">
        <v>273</v>
      </c>
      <c r="K8" s="1" t="str">
        <f t="shared" si="2"/>
        <v>e1606</v>
      </c>
      <c r="L8" s="194" t="str">
        <f t="shared" si="1"/>
        <v>Participations aux bénéfices</v>
      </c>
      <c r="M8" t="s">
        <v>190</v>
      </c>
      <c r="N8" t="s">
        <v>192</v>
      </c>
      <c r="O8" t="s">
        <v>426</v>
      </c>
    </row>
    <row r="9" spans="1:22">
      <c r="A9" t="s">
        <v>273</v>
      </c>
      <c r="B9" t="s">
        <v>1038</v>
      </c>
      <c r="D9" t="s">
        <v>426</v>
      </c>
      <c r="H9">
        <f t="shared" si="0"/>
        <v>1</v>
      </c>
      <c r="J9" s="48" t="s">
        <v>1161</v>
      </c>
      <c r="K9" s="1" t="str">
        <f t="shared" si="2"/>
        <v>e1611</v>
      </c>
      <c r="L9" s="194" t="str">
        <f t="shared" si="1"/>
        <v>Participations aux bénéfices incorporées aux prestations et provisions pour sinistre à payer</v>
      </c>
      <c r="N9" t="s">
        <v>192</v>
      </c>
      <c r="O9" t="s">
        <v>426</v>
      </c>
    </row>
    <row r="10" spans="1:22">
      <c r="A10" t="s">
        <v>354</v>
      </c>
      <c r="B10" t="s">
        <v>1039</v>
      </c>
      <c r="D10" t="s">
        <v>426</v>
      </c>
      <c r="H10">
        <f t="shared" si="0"/>
        <v>1</v>
      </c>
      <c r="J10" s="48" t="s">
        <v>1162</v>
      </c>
      <c r="K10" s="1" t="str">
        <f t="shared" si="2"/>
        <v>e1612</v>
      </c>
      <c r="L10" s="194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426</v>
      </c>
    </row>
    <row r="11" spans="1:22">
      <c r="A11" s="9" t="s">
        <v>1164</v>
      </c>
      <c r="B11" t="s">
        <v>1040</v>
      </c>
      <c r="D11" t="s">
        <v>426</v>
      </c>
      <c r="H11">
        <f t="shared" si="0"/>
        <v>1</v>
      </c>
      <c r="J11" s="49" t="s">
        <v>1163</v>
      </c>
      <c r="K11" s="1" t="str">
        <f t="shared" si="2"/>
        <v>e1610</v>
      </c>
      <c r="L11" s="194" t="str">
        <f t="shared" si="1"/>
        <v>Participations aux bénéfices incorporées à la Provision mathématique</v>
      </c>
      <c r="N11" t="s">
        <v>192</v>
      </c>
      <c r="O11" t="s">
        <v>426</v>
      </c>
    </row>
    <row r="12" spans="1:22">
      <c r="A12" s="9" t="s">
        <v>1442</v>
      </c>
      <c r="B12" t="s">
        <v>1041</v>
      </c>
      <c r="D12" t="s">
        <v>426</v>
      </c>
      <c r="H12">
        <f t="shared" si="0"/>
        <v>1</v>
      </c>
      <c r="J12" s="49" t="s">
        <v>1164</v>
      </c>
      <c r="K12" s="1" t="str">
        <f t="shared" si="2"/>
        <v>e1608</v>
      </c>
      <c r="L12" s="194" t="str">
        <f t="shared" si="1"/>
        <v>Participations aux bénéfices incorporées à la Provision de diversification</v>
      </c>
      <c r="N12" t="s">
        <v>192</v>
      </c>
      <c r="O12" t="s">
        <v>426</v>
      </c>
    </row>
    <row r="13" spans="1:22">
      <c r="A13" s="9" t="s">
        <v>1163</v>
      </c>
      <c r="B13" t="s">
        <v>1042</v>
      </c>
      <c r="D13" t="s">
        <v>426</v>
      </c>
      <c r="H13">
        <f t="shared" si="0"/>
        <v>1</v>
      </c>
      <c r="J13" s="49" t="s">
        <v>1442</v>
      </c>
      <c r="K13" s="1" t="str">
        <f t="shared" si="2"/>
        <v>e1609</v>
      </c>
      <c r="L13" s="194" t="str">
        <f t="shared" si="1"/>
        <v>Participations aux bénéfices incorporées à la provision collective de diversification différée</v>
      </c>
      <c r="N13" t="s">
        <v>192</v>
      </c>
      <c r="O13" t="s">
        <v>426</v>
      </c>
    </row>
    <row r="14" spans="1:22">
      <c r="A14" s="9" t="s">
        <v>1161</v>
      </c>
      <c r="B14" t="s">
        <v>1043</v>
      </c>
      <c r="D14" t="s">
        <v>426</v>
      </c>
      <c r="H14">
        <f t="shared" si="0"/>
        <v>1</v>
      </c>
      <c r="J14" s="22" t="s">
        <v>194</v>
      </c>
      <c r="K14" s="1" t="str">
        <f t="shared" si="2"/>
        <v>e1600</v>
      </c>
      <c r="L14" s="180" t="str">
        <f t="shared" si="1"/>
        <v>Dotation aux provisions pour participation aux bénéfices</v>
      </c>
      <c r="N14" t="s">
        <v>192</v>
      </c>
      <c r="O14" t="s">
        <v>426</v>
      </c>
    </row>
    <row r="15" spans="1:22">
      <c r="A15" s="9" t="s">
        <v>1162</v>
      </c>
      <c r="B15" t="s">
        <v>1044</v>
      </c>
      <c r="D15" t="s">
        <v>426</v>
      </c>
      <c r="H15">
        <f t="shared" si="0"/>
        <v>1</v>
      </c>
      <c r="J15" s="43" t="s">
        <v>1530</v>
      </c>
      <c r="K15" s="1"/>
      <c r="L15" s="193"/>
      <c r="O15" t="s">
        <v>426</v>
      </c>
      <c r="Q15" t="s">
        <v>347</v>
      </c>
    </row>
    <row r="16" spans="1:22">
      <c r="A16" t="s">
        <v>345</v>
      </c>
      <c r="B16" t="s">
        <v>1045</v>
      </c>
      <c r="D16" t="s">
        <v>426</v>
      </c>
      <c r="H16">
        <f t="shared" si="0"/>
        <v>1</v>
      </c>
      <c r="J16" s="44" t="s">
        <v>244</v>
      </c>
      <c r="K16" s="1" t="str">
        <f t="shared" si="2"/>
        <v>e0</v>
      </c>
      <c r="L16" s="193" t="str">
        <f>J16</f>
        <v>Total/NA</v>
      </c>
      <c r="M16" t="s">
        <v>190</v>
      </c>
      <c r="O16" t="s">
        <v>243</v>
      </c>
    </row>
    <row r="17" spans="1:17">
      <c r="A17" t="s">
        <v>346</v>
      </c>
      <c r="B17" t="s">
        <v>1046</v>
      </c>
      <c r="D17" t="s">
        <v>426</v>
      </c>
      <c r="H17">
        <f t="shared" si="0"/>
        <v>1</v>
      </c>
      <c r="J17" s="46" t="s">
        <v>346</v>
      </c>
      <c r="K17" s="1" t="str">
        <f t="shared" si="2"/>
        <v>e1614</v>
      </c>
      <c r="L17" s="180" t="str">
        <f>J17</f>
        <v>Résultat Technique</v>
      </c>
      <c r="N17" t="s">
        <v>192</v>
      </c>
      <c r="O17" t="s">
        <v>426</v>
      </c>
    </row>
    <row r="18" spans="1:17">
      <c r="A18" t="s">
        <v>510</v>
      </c>
      <c r="B18" t="s">
        <v>1047</v>
      </c>
      <c r="D18" t="s">
        <v>426</v>
      </c>
      <c r="H18">
        <f t="shared" si="0"/>
        <v>1</v>
      </c>
      <c r="J18" s="46" t="s">
        <v>345</v>
      </c>
      <c r="K18" s="1" t="str">
        <f t="shared" si="2"/>
        <v>e1613</v>
      </c>
      <c r="L18" s="180" t="str">
        <f>J18</f>
        <v>Résultat Financier</v>
      </c>
      <c r="N18" t="s">
        <v>192</v>
      </c>
      <c r="O18" t="s">
        <v>426</v>
      </c>
    </row>
    <row r="19" spans="1:17">
      <c r="A19" s="137" t="s">
        <v>2548</v>
      </c>
      <c r="B19" s="137" t="s">
        <v>2546</v>
      </c>
      <c r="D19" s="137" t="s">
        <v>426</v>
      </c>
      <c r="H19" s="137">
        <f t="shared" si="0"/>
        <v>1</v>
      </c>
      <c r="J19" s="18" t="s">
        <v>635</v>
      </c>
      <c r="K19" s="1"/>
      <c r="L19" s="180"/>
      <c r="O19" t="s">
        <v>426</v>
      </c>
      <c r="Q19" t="s">
        <v>348</v>
      </c>
    </row>
    <row r="20" spans="1:17">
      <c r="A20" s="137" t="s">
        <v>2549</v>
      </c>
      <c r="B20" s="137" t="s">
        <v>2547</v>
      </c>
      <c r="D20" s="137" t="s">
        <v>426</v>
      </c>
      <c r="H20" s="137">
        <f t="shared" si="0"/>
        <v>1</v>
      </c>
      <c r="J20" s="44" t="s">
        <v>244</v>
      </c>
      <c r="K20" s="1" t="str">
        <f t="shared" si="2"/>
        <v>e0</v>
      </c>
      <c r="L20" s="193" t="str">
        <f>J20</f>
        <v>Total/NA</v>
      </c>
      <c r="M20" t="s">
        <v>190</v>
      </c>
      <c r="O20" t="s">
        <v>243</v>
      </c>
    </row>
    <row r="21" spans="1:17">
      <c r="J21" s="46" t="s">
        <v>350</v>
      </c>
      <c r="K21" s="1" t="str">
        <f t="shared" si="2"/>
        <v>e1605</v>
      </c>
      <c r="L21" s="180" t="str">
        <f>J21</f>
        <v>Participation aux bénéfices globale affectée à l'exercice</v>
      </c>
      <c r="M21" t="s">
        <v>190</v>
      </c>
      <c r="N21" t="s">
        <v>192</v>
      </c>
      <c r="O21" t="s">
        <v>426</v>
      </c>
    </row>
    <row r="22" spans="1:17">
      <c r="J22" s="22" t="s">
        <v>349</v>
      </c>
      <c r="K22" s="1" t="str">
        <f t="shared" si="2"/>
        <v>e1601</v>
      </c>
      <c r="L22" s="180" t="str">
        <f>J22</f>
        <v>Incorporation directe de la participation aux excédents de la période</v>
      </c>
      <c r="N22" t="s">
        <v>192</v>
      </c>
      <c r="O22" t="s">
        <v>426</v>
      </c>
    </row>
    <row r="23" spans="1:17">
      <c r="J23" s="22" t="s">
        <v>510</v>
      </c>
      <c r="K23" s="1" t="str">
        <f t="shared" si="2"/>
        <v>e1615</v>
      </c>
      <c r="L23" s="180"/>
      <c r="N23" t="s">
        <v>192</v>
      </c>
      <c r="O23" t="s">
        <v>426</v>
      </c>
    </row>
    <row r="24" spans="1:17">
      <c r="J24" s="18" t="s">
        <v>2550</v>
      </c>
      <c r="K24" s="138"/>
      <c r="L24" s="180"/>
      <c r="M24" s="137"/>
      <c r="N24" s="137"/>
      <c r="O24" s="137" t="s">
        <v>426</v>
      </c>
      <c r="P24" s="137"/>
      <c r="Q24" s="137" t="s">
        <v>2551</v>
      </c>
    </row>
    <row r="25" spans="1:17">
      <c r="J25" s="44" t="s">
        <v>244</v>
      </c>
      <c r="K25" s="138" t="str">
        <f>VLOOKUP(J25,$A$1:$I$305,2,FALSE)</f>
        <v>e0</v>
      </c>
      <c r="L25" s="193" t="str">
        <f>J25</f>
        <v>Total/NA</v>
      </c>
      <c r="M25" s="137" t="s">
        <v>190</v>
      </c>
      <c r="N25" s="137"/>
      <c r="O25" s="137" t="s">
        <v>243</v>
      </c>
      <c r="P25" s="137"/>
      <c r="Q25" s="137"/>
    </row>
    <row r="26" spans="1:17">
      <c r="J26" s="200" t="s">
        <v>2548</v>
      </c>
      <c r="K26" s="138" t="str">
        <f>VLOOKUP(J26,$A$1:$I$305,2,FALSE)</f>
        <v>e1616</v>
      </c>
      <c r="L26" s="180" t="str">
        <f>J26</f>
        <v>Provisions pour participation aux bénéfices en instance d'affectation en prestations ou aux provisions mathématiques</v>
      </c>
      <c r="M26" s="137"/>
      <c r="N26" s="137" t="s">
        <v>192</v>
      </c>
      <c r="O26" s="137" t="s">
        <v>426</v>
      </c>
      <c r="P26" s="137"/>
      <c r="Q26" s="137"/>
    </row>
    <row r="27" spans="1:17">
      <c r="J27" s="200" t="s">
        <v>2549</v>
      </c>
      <c r="K27" s="138" t="str">
        <f>VLOOKUP(J27,$A$1:$I$305,2,FALSE)</f>
        <v>e1617</v>
      </c>
      <c r="L27" s="180" t="str">
        <f>J27</f>
        <v>Provisions pour participation aux bénéfices après déduction de l'affectation en prestations ou aux provisions mathématiques</v>
      </c>
      <c r="M27" s="137"/>
      <c r="N27" s="137" t="s">
        <v>192</v>
      </c>
      <c r="O27" s="137" t="s">
        <v>426</v>
      </c>
      <c r="P27" s="137"/>
      <c r="Q27" s="137"/>
    </row>
  </sheetData>
  <sortState ref="A3:A18">
    <sortCondition ref="A3:A1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11"/>
  <sheetViews>
    <sheetView zoomScale="85" zoomScaleNormal="85" workbookViewId="0">
      <selection activeCell="B1" sqref="B1"/>
    </sheetView>
  </sheetViews>
  <sheetFormatPr baseColWidth="10" defaultRowHeight="14.4"/>
  <cols>
    <col min="1" max="1" width="40.109375" bestFit="1" customWidth="1"/>
    <col min="2" max="2" width="6.88671875" bestFit="1" customWidth="1"/>
    <col min="10" max="10" width="43.44140625" customWidth="1"/>
    <col min="11" max="11" width="6.33203125" bestFit="1" customWidth="1"/>
    <col min="12" max="12" width="40.6640625" style="138" customWidth="1"/>
    <col min="13" max="13" width="4.6640625" bestFit="1" customWidth="1"/>
    <col min="14" max="14" width="7.44140625" bestFit="1" customWidth="1"/>
    <col min="15" max="15" width="7" bestFit="1" customWidth="1"/>
  </cols>
  <sheetData>
    <row r="1" spans="1:22" s="6" customFormat="1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16" t="s">
        <v>234</v>
      </c>
      <c r="K1" s="117" t="s">
        <v>235</v>
      </c>
      <c r="L1" s="191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 s="13" customFormat="1">
      <c r="A2" s="54" t="s">
        <v>244</v>
      </c>
      <c r="B2" s="13" t="s">
        <v>245</v>
      </c>
      <c r="C2" s="13" t="s">
        <v>609</v>
      </c>
      <c r="D2" s="13" t="s">
        <v>243</v>
      </c>
      <c r="H2">
        <f t="shared" ref="H2:H8" si="0">COUNTIF($J$2:$J$414,A2)</f>
        <v>2</v>
      </c>
      <c r="J2" s="12" t="s">
        <v>1592</v>
      </c>
      <c r="L2" s="54"/>
      <c r="O2" s="13" t="s">
        <v>426</v>
      </c>
      <c r="Q2" s="13" t="s">
        <v>289</v>
      </c>
    </row>
    <row r="3" spans="1:22" s="13" customFormat="1">
      <c r="A3" s="54" t="s">
        <v>294</v>
      </c>
      <c r="B3" s="13" t="s">
        <v>896</v>
      </c>
      <c r="D3" s="13" t="s">
        <v>426</v>
      </c>
      <c r="H3">
        <f t="shared" si="0"/>
        <v>1</v>
      </c>
      <c r="J3" s="10" t="s">
        <v>244</v>
      </c>
      <c r="K3" s="1" t="str">
        <f>VLOOKUP(J3,$A$1:$I$304,2,FALSE)</f>
        <v>x0</v>
      </c>
      <c r="L3" s="54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1137</v>
      </c>
      <c r="B4" s="13" t="s">
        <v>897</v>
      </c>
      <c r="D4" s="13" t="s">
        <v>426</v>
      </c>
      <c r="H4">
        <f t="shared" si="0"/>
        <v>1</v>
      </c>
      <c r="J4" s="11" t="s">
        <v>290</v>
      </c>
      <c r="K4" s="1" t="str">
        <f>VLOOKUP(J4,$A$1:$I$304,2,FALSE)</f>
        <v>e702</v>
      </c>
      <c r="L4" s="54" t="str">
        <f>J4</f>
        <v>Hors Entreprise liée ou lien de participation</v>
      </c>
      <c r="N4" s="13" t="s">
        <v>192</v>
      </c>
      <c r="O4" s="13" t="s">
        <v>426</v>
      </c>
    </row>
    <row r="5" spans="1:22" s="13" customFormat="1">
      <c r="A5" s="54" t="s">
        <v>290</v>
      </c>
      <c r="B5" s="13" t="s">
        <v>898</v>
      </c>
      <c r="D5" s="13" t="s">
        <v>426</v>
      </c>
      <c r="H5">
        <f t="shared" si="0"/>
        <v>1</v>
      </c>
      <c r="J5" s="11" t="s">
        <v>1137</v>
      </c>
      <c r="K5" s="1" t="str">
        <f>VLOOKUP(J5,$A$1:$I$304,2,FALSE)</f>
        <v>e701</v>
      </c>
      <c r="L5" s="54" t="str">
        <f>J5</f>
        <v>Entreprise liée ou lien de participation</v>
      </c>
      <c r="M5" t="s">
        <v>190</v>
      </c>
      <c r="N5" t="s">
        <v>192</v>
      </c>
      <c r="O5" t="s">
        <v>426</v>
      </c>
    </row>
    <row r="6" spans="1:22" s="13" customFormat="1">
      <c r="A6" s="19" t="s">
        <v>291</v>
      </c>
      <c r="B6" s="13" t="s">
        <v>1138</v>
      </c>
      <c r="D6" s="13" t="s">
        <v>426</v>
      </c>
      <c r="H6">
        <f t="shared" si="0"/>
        <v>1</v>
      </c>
      <c r="J6" s="71" t="s">
        <v>291</v>
      </c>
      <c r="K6" s="1" t="str">
        <f>VLOOKUP(J6,$A$1:$I$304,2,FALSE)</f>
        <v>e703</v>
      </c>
      <c r="L6" s="54" t="str">
        <f>J6</f>
        <v>Lien de participation</v>
      </c>
      <c r="N6" s="13" t="s">
        <v>192</v>
      </c>
      <c r="O6" s="13" t="s">
        <v>426</v>
      </c>
    </row>
    <row r="7" spans="1:22">
      <c r="A7" s="1" t="s">
        <v>1594</v>
      </c>
      <c r="B7" t="s">
        <v>1593</v>
      </c>
      <c r="C7" s="13"/>
      <c r="D7" s="13" t="s">
        <v>243</v>
      </c>
      <c r="E7" s="13"/>
      <c r="F7" s="13"/>
      <c r="G7" s="13"/>
      <c r="H7">
        <f t="shared" si="0"/>
        <v>1</v>
      </c>
      <c r="I7" s="13"/>
      <c r="J7" s="71" t="s">
        <v>294</v>
      </c>
      <c r="K7" s="1" t="str">
        <f>VLOOKUP(J7,$A$1:$I$304,2,FALSE)</f>
        <v>e700</v>
      </c>
      <c r="L7" s="54" t="str">
        <f>J7</f>
        <v>Entreprise liée</v>
      </c>
      <c r="M7" s="13"/>
      <c r="N7" s="13" t="s">
        <v>192</v>
      </c>
      <c r="O7" s="13" t="s">
        <v>426</v>
      </c>
    </row>
    <row r="8" spans="1:22">
      <c r="A8" s="1" t="s">
        <v>1595</v>
      </c>
      <c r="B8" t="s">
        <v>1923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2339</v>
      </c>
      <c r="K8" s="1"/>
      <c r="L8" s="54"/>
      <c r="O8" s="13" t="s">
        <v>243</v>
      </c>
      <c r="Q8" t="s">
        <v>1590</v>
      </c>
    </row>
    <row r="9" spans="1:22">
      <c r="J9" s="10" t="s">
        <v>244</v>
      </c>
      <c r="K9" s="1" t="str">
        <f>VLOOKUP(J9,$A$1:$I$304,2,FALSE)</f>
        <v>x0</v>
      </c>
      <c r="L9" s="54" t="str">
        <f>J9</f>
        <v>Total/NA</v>
      </c>
      <c r="M9" t="s">
        <v>190</v>
      </c>
      <c r="O9" s="13" t="s">
        <v>243</v>
      </c>
    </row>
    <row r="10" spans="1:22">
      <c r="J10" s="16" t="s">
        <v>1594</v>
      </c>
      <c r="K10" s="1" t="str">
        <f>VLOOKUP(J10,$A$1:$I$304,2,FALSE)</f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J11" s="16" t="s">
        <v>1595</v>
      </c>
      <c r="K11" s="1" t="str">
        <f>VLOOKUP(J11,$A$1:$I$304,2,FALSE)</f>
        <v>x24</v>
      </c>
      <c r="L11" s="14" t="str">
        <f>J11</f>
        <v>Actif général</v>
      </c>
      <c r="N11" t="s">
        <v>192</v>
      </c>
      <c r="O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27"/>
  <sheetViews>
    <sheetView topLeftCell="J1" zoomScale="80" zoomScaleNormal="80" workbookViewId="0">
      <selection activeCell="B1" sqref="B1"/>
    </sheetView>
  </sheetViews>
  <sheetFormatPr baseColWidth="10" defaultRowHeight="14.4"/>
  <cols>
    <col min="1" max="1" width="81.109375" bestFit="1" customWidth="1"/>
    <col min="2" max="2" width="7.109375" bestFit="1" customWidth="1"/>
    <col min="10" max="10" width="77.5546875" bestFit="1" customWidth="1"/>
    <col min="12" max="12" width="77.5546875" style="159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4" t="s">
        <v>244</v>
      </c>
      <c r="B2" t="s">
        <v>1946</v>
      </c>
      <c r="C2" t="s">
        <v>609</v>
      </c>
      <c r="D2" t="s">
        <v>426</v>
      </c>
      <c r="H2">
        <f t="shared" ref="H2:H26" si="0">COUNTIF($J$2:$J$415,A2)</f>
        <v>1</v>
      </c>
      <c r="J2" s="14" t="s">
        <v>637</v>
      </c>
      <c r="L2" s="171"/>
      <c r="O2" t="s">
        <v>426</v>
      </c>
      <c r="Q2" t="s">
        <v>151</v>
      </c>
    </row>
    <row r="3" spans="1:22">
      <c r="A3" t="s">
        <v>164</v>
      </c>
      <c r="B3" t="s">
        <v>1048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e0</v>
      </c>
      <c r="L3" s="171" t="str">
        <f t="shared" ref="L3:L27" si="1">J3</f>
        <v>Total/NA</v>
      </c>
      <c r="M3" t="s">
        <v>190</v>
      </c>
      <c r="O3" t="s">
        <v>243</v>
      </c>
    </row>
    <row r="4" spans="1:22">
      <c r="A4" t="s">
        <v>174</v>
      </c>
      <c r="B4" t="s">
        <v>1049</v>
      </c>
      <c r="D4" t="s">
        <v>426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71" t="str">
        <f t="shared" si="1"/>
        <v>Chirurgie</v>
      </c>
      <c r="M4" t="s">
        <v>190</v>
      </c>
      <c r="N4" t="s">
        <v>192</v>
      </c>
      <c r="O4" t="s">
        <v>426</v>
      </c>
    </row>
    <row r="5" spans="1:22">
      <c r="A5" t="s">
        <v>175</v>
      </c>
      <c r="B5" t="s">
        <v>1050</v>
      </c>
      <c r="D5" t="s">
        <v>426</v>
      </c>
      <c r="H5">
        <f t="shared" si="0"/>
        <v>1</v>
      </c>
      <c r="J5" s="17" t="s">
        <v>152</v>
      </c>
      <c r="K5" s="1" t="str">
        <f t="shared" si="2"/>
        <v>e1706</v>
      </c>
      <c r="L5" s="171" t="str">
        <f t="shared" si="1"/>
        <v>Chirurgie générale [1]</v>
      </c>
      <c r="N5" t="s">
        <v>192</v>
      </c>
      <c r="O5" t="s">
        <v>426</v>
      </c>
    </row>
    <row r="6" spans="1:22">
      <c r="A6" t="s">
        <v>169</v>
      </c>
      <c r="B6" t="s">
        <v>1051</v>
      </c>
      <c r="D6" t="s">
        <v>426</v>
      </c>
      <c r="H6">
        <f t="shared" si="0"/>
        <v>1</v>
      </c>
      <c r="J6" s="17" t="s">
        <v>153</v>
      </c>
      <c r="K6" s="1" t="str">
        <f t="shared" si="2"/>
        <v>e1717</v>
      </c>
      <c r="L6" s="171" t="str">
        <f t="shared" si="1"/>
        <v>Neurochirurgie [2]</v>
      </c>
      <c r="N6" t="s">
        <v>192</v>
      </c>
      <c r="O6" t="s">
        <v>426</v>
      </c>
    </row>
    <row r="7" spans="1:22">
      <c r="A7" t="s">
        <v>173</v>
      </c>
      <c r="B7" t="s">
        <v>1052</v>
      </c>
      <c r="D7" t="s">
        <v>426</v>
      </c>
      <c r="H7">
        <f t="shared" si="0"/>
        <v>1</v>
      </c>
      <c r="J7" s="17" t="s">
        <v>154</v>
      </c>
      <c r="K7" s="1" t="str">
        <f t="shared" si="2"/>
        <v>e1712</v>
      </c>
      <c r="L7" s="171" t="str">
        <f t="shared" si="1"/>
        <v>Chirurgie urologique [3]</v>
      </c>
      <c r="N7" t="s">
        <v>192</v>
      </c>
      <c r="O7" t="s">
        <v>426</v>
      </c>
    </row>
    <row r="8" spans="1:22">
      <c r="A8" t="s">
        <v>157</v>
      </c>
      <c r="B8" t="s">
        <v>1053</v>
      </c>
      <c r="D8" t="s">
        <v>426</v>
      </c>
      <c r="H8">
        <f t="shared" si="0"/>
        <v>1</v>
      </c>
      <c r="J8" s="17" t="s">
        <v>155</v>
      </c>
      <c r="K8" s="1" t="str">
        <f t="shared" si="2"/>
        <v>e1709</v>
      </c>
      <c r="L8" s="171" t="str">
        <f t="shared" si="1"/>
        <v>Chirurgie orthopédique et traumatologie [4]</v>
      </c>
      <c r="N8" t="s">
        <v>192</v>
      </c>
      <c r="O8" t="s">
        <v>426</v>
      </c>
    </row>
    <row r="9" spans="1:22">
      <c r="A9" t="s">
        <v>152</v>
      </c>
      <c r="B9" t="s">
        <v>1054</v>
      </c>
      <c r="D9" t="s">
        <v>426</v>
      </c>
      <c r="H9">
        <f t="shared" si="0"/>
        <v>1</v>
      </c>
      <c r="J9" s="17" t="s">
        <v>156</v>
      </c>
      <c r="K9" s="1" t="str">
        <f t="shared" si="2"/>
        <v>e1707</v>
      </c>
      <c r="L9" s="171" t="str">
        <f t="shared" si="1"/>
        <v>Chirurgie infantile [5]</v>
      </c>
      <c r="N9" t="s">
        <v>192</v>
      </c>
      <c r="O9" t="s">
        <v>426</v>
      </c>
    </row>
    <row r="10" spans="1:22">
      <c r="A10" t="s">
        <v>156</v>
      </c>
      <c r="B10" t="s">
        <v>1055</v>
      </c>
      <c r="D10" t="s">
        <v>426</v>
      </c>
      <c r="H10">
        <f t="shared" si="0"/>
        <v>1</v>
      </c>
      <c r="J10" s="17" t="s">
        <v>157</v>
      </c>
      <c r="K10" s="1" t="str">
        <f t="shared" si="2"/>
        <v>e1705</v>
      </c>
      <c r="L10" s="171" t="str">
        <f t="shared" si="1"/>
        <v>Chirurgie de la face et du cou [6]</v>
      </c>
      <c r="N10" t="s">
        <v>192</v>
      </c>
      <c r="O10" t="s">
        <v>426</v>
      </c>
    </row>
    <row r="11" spans="1:22">
      <c r="A11" t="s">
        <v>158</v>
      </c>
      <c r="B11" t="s">
        <v>1056</v>
      </c>
      <c r="D11" t="s">
        <v>426</v>
      </c>
      <c r="H11">
        <f t="shared" si="0"/>
        <v>1</v>
      </c>
      <c r="J11" s="17" t="s">
        <v>158</v>
      </c>
      <c r="K11" s="1" t="str">
        <f t="shared" si="2"/>
        <v>e1708</v>
      </c>
      <c r="L11" s="171" t="str">
        <f t="shared" si="1"/>
        <v>Chirurgie maxillo-faciale et stomatologie, ou chirurgie maxillo-faciale [7]</v>
      </c>
      <c r="N11" t="s">
        <v>192</v>
      </c>
      <c r="O11" t="s">
        <v>426</v>
      </c>
    </row>
    <row r="12" spans="1:22">
      <c r="A12" t="s">
        <v>155</v>
      </c>
      <c r="B12" t="s">
        <v>1057</v>
      </c>
      <c r="D12" t="s">
        <v>426</v>
      </c>
      <c r="H12">
        <f t="shared" si="0"/>
        <v>1</v>
      </c>
      <c r="J12" s="17" t="s">
        <v>159</v>
      </c>
      <c r="K12" s="1" t="str">
        <f t="shared" si="2"/>
        <v>e1710</v>
      </c>
      <c r="L12" s="171" t="str">
        <f t="shared" si="1"/>
        <v>Chirurgie plastique reconstructrice [8]</v>
      </c>
      <c r="N12" t="s">
        <v>192</v>
      </c>
      <c r="O12" t="s">
        <v>426</v>
      </c>
    </row>
    <row r="13" spans="1:22">
      <c r="A13" t="s">
        <v>159</v>
      </c>
      <c r="B13" t="s">
        <v>1058</v>
      </c>
      <c r="D13" t="s">
        <v>426</v>
      </c>
      <c r="H13">
        <f t="shared" si="0"/>
        <v>1</v>
      </c>
      <c r="J13" s="17" t="s">
        <v>160</v>
      </c>
      <c r="K13" s="1" t="str">
        <f t="shared" si="2"/>
        <v>e1711</v>
      </c>
      <c r="L13" s="171" t="str">
        <f t="shared" si="1"/>
        <v>Chirurgie thoracique et cardio-vasculaire [9]</v>
      </c>
      <c r="N13" t="s">
        <v>192</v>
      </c>
      <c r="O13" t="s">
        <v>426</v>
      </c>
    </row>
    <row r="14" spans="1:22">
      <c r="A14" t="s">
        <v>160</v>
      </c>
      <c r="B14" t="s">
        <v>1059</v>
      </c>
      <c r="D14" t="s">
        <v>426</v>
      </c>
      <c r="H14">
        <f t="shared" si="0"/>
        <v>1</v>
      </c>
      <c r="J14" s="17" t="s">
        <v>161</v>
      </c>
      <c r="K14" s="1" t="str">
        <f t="shared" si="2"/>
        <v>e1713</v>
      </c>
      <c r="L14" s="171" t="str">
        <f t="shared" si="1"/>
        <v>Chirurgie vasculaire [10]</v>
      </c>
      <c r="N14" t="s">
        <v>192</v>
      </c>
      <c r="O14" t="s">
        <v>426</v>
      </c>
    </row>
    <row r="15" spans="1:22">
      <c r="A15" t="s">
        <v>154</v>
      </c>
      <c r="B15" t="s">
        <v>1060</v>
      </c>
      <c r="D15" t="s">
        <v>426</v>
      </c>
      <c r="H15">
        <f t="shared" si="0"/>
        <v>1</v>
      </c>
      <c r="J15" s="17" t="s">
        <v>162</v>
      </c>
      <c r="K15" s="1" t="str">
        <f t="shared" si="2"/>
        <v>e1714</v>
      </c>
      <c r="L15" s="171" t="str">
        <f t="shared" si="1"/>
        <v>Chirurgie viscérale et digestive [11]</v>
      </c>
      <c r="N15" t="s">
        <v>192</v>
      </c>
      <c r="O15" t="s">
        <v>426</v>
      </c>
    </row>
    <row r="16" spans="1:22">
      <c r="A16" t="s">
        <v>161</v>
      </c>
      <c r="B16" t="s">
        <v>1061</v>
      </c>
      <c r="D16" t="s">
        <v>426</v>
      </c>
      <c r="H16">
        <f t="shared" si="0"/>
        <v>1</v>
      </c>
      <c r="J16" s="16" t="s">
        <v>163</v>
      </c>
      <c r="K16" s="1" t="str">
        <f t="shared" si="2"/>
        <v>e1716</v>
      </c>
      <c r="L16" s="171" t="str">
        <f t="shared" si="1"/>
        <v>Gynécologie-obstétrique, ou gynécologie médicale et gynécologie-obstétrique [12]</v>
      </c>
      <c r="N16" t="s">
        <v>192</v>
      </c>
      <c r="O16" t="s">
        <v>426</v>
      </c>
    </row>
    <row r="17" spans="1:15">
      <c r="A17" t="s">
        <v>162</v>
      </c>
      <c r="B17" t="s">
        <v>1062</v>
      </c>
      <c r="D17" t="s">
        <v>426</v>
      </c>
      <c r="H17">
        <f t="shared" si="0"/>
        <v>1</v>
      </c>
      <c r="J17" s="16" t="s">
        <v>174</v>
      </c>
      <c r="K17" s="1" t="str">
        <f t="shared" si="2"/>
        <v>e1701</v>
      </c>
      <c r="L17" s="171" t="str">
        <f t="shared" si="1"/>
        <v>Anesthésie-réanimation et réanimation médicale</v>
      </c>
      <c r="M17" t="s">
        <v>190</v>
      </c>
      <c r="N17" t="s">
        <v>192</v>
      </c>
      <c r="O17" t="s">
        <v>426</v>
      </c>
    </row>
    <row r="18" spans="1:15">
      <c r="A18" t="s">
        <v>171</v>
      </c>
      <c r="B18" t="s">
        <v>1063</v>
      </c>
      <c r="D18" t="s">
        <v>426</v>
      </c>
      <c r="H18">
        <f t="shared" si="0"/>
        <v>1</v>
      </c>
      <c r="J18" s="17" t="s">
        <v>164</v>
      </c>
      <c r="K18" s="1" t="str">
        <f t="shared" si="2"/>
        <v>e1700</v>
      </c>
      <c r="L18" s="171" t="str">
        <f t="shared" si="1"/>
        <v>Anesthésie-réanimation [13]</v>
      </c>
      <c r="N18" t="s">
        <v>192</v>
      </c>
      <c r="O18" t="s">
        <v>426</v>
      </c>
    </row>
    <row r="19" spans="1:15">
      <c r="A19" t="s">
        <v>163</v>
      </c>
      <c r="B19" t="s">
        <v>1064</v>
      </c>
      <c r="D19" t="s">
        <v>426</v>
      </c>
      <c r="H19">
        <f t="shared" si="0"/>
        <v>1</v>
      </c>
      <c r="J19" s="17" t="s">
        <v>165</v>
      </c>
      <c r="K19" s="1" t="str">
        <f t="shared" si="2"/>
        <v>e1722</v>
      </c>
      <c r="L19" s="171" t="str">
        <f t="shared" si="1"/>
        <v>Réanimation médicale [14]</v>
      </c>
      <c r="N19" t="s">
        <v>192</v>
      </c>
      <c r="O19" t="s">
        <v>426</v>
      </c>
    </row>
    <row r="20" spans="1:15">
      <c r="A20" t="s">
        <v>153</v>
      </c>
      <c r="B20" t="s">
        <v>1065</v>
      </c>
      <c r="D20" t="s">
        <v>426</v>
      </c>
      <c r="H20">
        <f t="shared" si="0"/>
        <v>1</v>
      </c>
      <c r="J20" s="16" t="s">
        <v>175</v>
      </c>
      <c r="K20" s="1" t="str">
        <f t="shared" si="2"/>
        <v>e1702</v>
      </c>
      <c r="L20" s="171" t="str">
        <f t="shared" si="1"/>
        <v>Autres spécialités</v>
      </c>
      <c r="M20" t="s">
        <v>190</v>
      </c>
      <c r="N20" t="s">
        <v>192</v>
      </c>
      <c r="O20" t="s">
        <v>426</v>
      </c>
    </row>
    <row r="21" spans="1:15">
      <c r="A21" t="s">
        <v>168</v>
      </c>
      <c r="B21" t="s">
        <v>1066</v>
      </c>
      <c r="D21" t="s">
        <v>426</v>
      </c>
      <c r="H21">
        <f t="shared" si="0"/>
        <v>1</v>
      </c>
      <c r="J21" s="17" t="s">
        <v>166</v>
      </c>
      <c r="K21" s="1" t="str">
        <f t="shared" si="2"/>
        <v>e1723</v>
      </c>
      <c r="L21" s="171" t="str">
        <f t="shared" si="1"/>
        <v>Stomatologie [15]</v>
      </c>
      <c r="N21" t="s">
        <v>192</v>
      </c>
      <c r="O21" t="s">
        <v>426</v>
      </c>
    </row>
    <row r="22" spans="1:15">
      <c r="A22" t="s">
        <v>167</v>
      </c>
      <c r="B22" t="s">
        <v>1067</v>
      </c>
      <c r="D22" t="s">
        <v>426</v>
      </c>
      <c r="H22">
        <f t="shared" si="0"/>
        <v>1</v>
      </c>
      <c r="J22" s="17" t="s">
        <v>167</v>
      </c>
      <c r="K22" s="1" t="str">
        <f t="shared" si="2"/>
        <v>e1719</v>
      </c>
      <c r="L22" s="171" t="str">
        <f t="shared" si="1"/>
        <v>Oto-rhino-laryngologie [16]</v>
      </c>
      <c r="N22" t="s">
        <v>192</v>
      </c>
      <c r="O22" t="s">
        <v>426</v>
      </c>
    </row>
    <row r="23" spans="1:15">
      <c r="A23" t="s">
        <v>172</v>
      </c>
      <c r="B23" t="s">
        <v>1068</v>
      </c>
      <c r="D23" t="s">
        <v>426</v>
      </c>
      <c r="H23">
        <f t="shared" si="0"/>
        <v>1</v>
      </c>
      <c r="J23" s="17" t="s">
        <v>168</v>
      </c>
      <c r="K23" s="1" t="str">
        <f t="shared" si="2"/>
        <v>e1718</v>
      </c>
      <c r="L23" s="171" t="str">
        <f t="shared" si="1"/>
        <v>Ophtalmologie [17]</v>
      </c>
      <c r="N23" t="s">
        <v>192</v>
      </c>
      <c r="O23" t="s">
        <v>426</v>
      </c>
    </row>
    <row r="24" spans="1:15">
      <c r="A24" t="s">
        <v>170</v>
      </c>
      <c r="B24" t="s">
        <v>1069</v>
      </c>
      <c r="D24" t="s">
        <v>426</v>
      </c>
      <c r="H24">
        <f t="shared" si="0"/>
        <v>1</v>
      </c>
      <c r="J24" s="17" t="s">
        <v>169</v>
      </c>
      <c r="K24" s="1" t="str">
        <f t="shared" si="2"/>
        <v>e1703</v>
      </c>
      <c r="L24" s="171" t="str">
        <f t="shared" si="1"/>
        <v>Cardiologie [18]</v>
      </c>
      <c r="N24" t="s">
        <v>192</v>
      </c>
      <c r="O24" t="s">
        <v>426</v>
      </c>
    </row>
    <row r="25" spans="1:15">
      <c r="A25" t="s">
        <v>165</v>
      </c>
      <c r="B25" t="s">
        <v>1070</v>
      </c>
      <c r="D25" t="s">
        <v>426</v>
      </c>
      <c r="H25">
        <f t="shared" si="0"/>
        <v>1</v>
      </c>
      <c r="J25" s="17" t="s">
        <v>170</v>
      </c>
      <c r="K25" s="1" t="str">
        <f t="shared" si="2"/>
        <v>e1721</v>
      </c>
      <c r="L25" s="171" t="str">
        <f t="shared" si="1"/>
        <v>Radiologie [19]</v>
      </c>
      <c r="N25" t="s">
        <v>192</v>
      </c>
      <c r="O25" t="s">
        <v>426</v>
      </c>
    </row>
    <row r="26" spans="1:15">
      <c r="A26" t="s">
        <v>166</v>
      </c>
      <c r="B26" t="s">
        <v>1071</v>
      </c>
      <c r="D26" t="s">
        <v>426</v>
      </c>
      <c r="H26">
        <f t="shared" si="0"/>
        <v>1</v>
      </c>
      <c r="J26" s="17" t="s">
        <v>171</v>
      </c>
      <c r="K26" s="1" t="str">
        <f t="shared" si="2"/>
        <v>e1715</v>
      </c>
      <c r="L26" s="171" t="str">
        <f t="shared" si="1"/>
        <v>Gastro-entérologie [20]</v>
      </c>
      <c r="N26" t="s">
        <v>192</v>
      </c>
      <c r="O26" t="s">
        <v>426</v>
      </c>
    </row>
    <row r="27" spans="1:15">
      <c r="J27" s="17" t="s">
        <v>172</v>
      </c>
      <c r="K27" s="1" t="str">
        <f t="shared" si="2"/>
        <v>e1720</v>
      </c>
      <c r="L27" s="171" t="str">
        <f t="shared" si="1"/>
        <v>Pneumologie [21]</v>
      </c>
      <c r="N27" t="s">
        <v>192</v>
      </c>
      <c r="O27" t="s">
        <v>426</v>
      </c>
    </row>
  </sheetData>
  <sortState ref="A3:A26">
    <sortCondition ref="A3:A26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AB211"/>
  <sheetViews>
    <sheetView zoomScale="80" zoomScaleNormal="80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ColWidth="9.109375" defaultRowHeight="14.4"/>
  <cols>
    <col min="1" max="1" width="86.5546875" style="142" customWidth="1"/>
    <col min="2" max="4" width="9.109375" style="142"/>
    <col min="5" max="5" width="13.88671875" style="142" bestFit="1" customWidth="1"/>
    <col min="6" max="6" width="10.5546875" style="142" bestFit="1" customWidth="1"/>
    <col min="7" max="7" width="13.88671875" style="142" customWidth="1"/>
    <col min="8" max="8" width="9.44140625" style="142" bestFit="1" customWidth="1"/>
    <col min="9" max="9" width="9.109375" style="142"/>
    <col min="10" max="10" width="49.33203125" style="142" customWidth="1"/>
    <col min="11" max="11" width="9.109375" style="142"/>
    <col min="12" max="12" width="24.109375" style="142" customWidth="1"/>
    <col min="13" max="18" width="9.109375" style="142"/>
    <col min="19" max="19" width="13.88671875" style="142" bestFit="1" customWidth="1"/>
    <col min="20" max="20" width="10.5546875" style="142" bestFit="1" customWidth="1"/>
    <col min="21" max="21" width="19" style="142" bestFit="1" customWidth="1"/>
    <col min="22" max="16384" width="9.109375" style="142"/>
  </cols>
  <sheetData>
    <row r="1" spans="1:28">
      <c r="A1" s="124" t="s">
        <v>576</v>
      </c>
      <c r="B1" s="124" t="s">
        <v>235</v>
      </c>
      <c r="C1" s="124" t="s">
        <v>603</v>
      </c>
      <c r="D1" s="124" t="s">
        <v>238</v>
      </c>
      <c r="E1" s="124" t="s">
        <v>1822</v>
      </c>
      <c r="F1" s="124" t="s">
        <v>1823</v>
      </c>
      <c r="G1" s="124" t="s">
        <v>1824</v>
      </c>
      <c r="H1" s="124" t="s">
        <v>581</v>
      </c>
      <c r="I1" s="124" t="s">
        <v>242</v>
      </c>
      <c r="J1" s="240" t="s">
        <v>234</v>
      </c>
      <c r="K1" s="124" t="s">
        <v>235</v>
      </c>
      <c r="L1" s="124" t="s">
        <v>2528</v>
      </c>
      <c r="M1" s="124" t="s">
        <v>236</v>
      </c>
      <c r="N1" s="124" t="s">
        <v>237</v>
      </c>
      <c r="O1" s="124" t="s">
        <v>238</v>
      </c>
      <c r="P1" s="124" t="s">
        <v>239</v>
      </c>
      <c r="Q1" s="124" t="s">
        <v>240</v>
      </c>
      <c r="R1" s="124" t="s">
        <v>241</v>
      </c>
      <c r="S1" s="124" t="s">
        <v>1822</v>
      </c>
      <c r="T1" s="124" t="s">
        <v>1823</v>
      </c>
      <c r="U1" s="124" t="s">
        <v>1824</v>
      </c>
      <c r="V1" s="124" t="s">
        <v>242</v>
      </c>
      <c r="W1" s="241"/>
      <c r="X1" s="241"/>
      <c r="Y1" s="241"/>
      <c r="Z1" s="241"/>
      <c r="AA1" s="241"/>
      <c r="AB1" s="241"/>
    </row>
    <row r="2" spans="1:28">
      <c r="A2" s="145" t="s">
        <v>244</v>
      </c>
      <c r="B2" s="145" t="s">
        <v>245</v>
      </c>
      <c r="C2" s="145" t="s">
        <v>609</v>
      </c>
      <c r="D2" s="145" t="s">
        <v>243</v>
      </c>
      <c r="E2" s="282"/>
      <c r="F2" s="145"/>
      <c r="G2" s="145"/>
      <c r="H2" s="250">
        <f t="shared" ref="H2:H13" si="0">COUNTIF($J:$J,A2)</f>
        <v>2</v>
      </c>
      <c r="I2" s="145"/>
      <c r="J2" s="283" t="s">
        <v>2821</v>
      </c>
      <c r="K2" s="253"/>
      <c r="L2" s="241"/>
      <c r="M2" s="241"/>
      <c r="N2" s="241"/>
      <c r="O2" s="145" t="s">
        <v>243</v>
      </c>
      <c r="P2" s="241"/>
      <c r="Q2" s="241"/>
      <c r="R2" s="241"/>
      <c r="S2" s="242"/>
      <c r="T2" s="242"/>
      <c r="U2" s="242"/>
      <c r="V2" s="241"/>
      <c r="W2" s="241"/>
      <c r="X2" s="241"/>
      <c r="Y2" s="241"/>
      <c r="Z2" s="241"/>
      <c r="AA2" s="241"/>
      <c r="AB2" s="241"/>
    </row>
    <row r="3" spans="1:28">
      <c r="A3" s="250" t="s">
        <v>2832</v>
      </c>
      <c r="B3" s="250" t="s">
        <v>2806</v>
      </c>
      <c r="C3" s="250"/>
      <c r="D3" s="250" t="s">
        <v>243</v>
      </c>
      <c r="E3" s="245"/>
      <c r="F3" s="245" t="s">
        <v>2804</v>
      </c>
      <c r="G3" s="250" t="s">
        <v>2804</v>
      </c>
      <c r="H3" s="250">
        <f t="shared" si="0"/>
        <v>1</v>
      </c>
      <c r="I3" s="250"/>
      <c r="J3" s="278" t="s">
        <v>244</v>
      </c>
      <c r="K3" s="271" t="str">
        <f t="shared" ref="K3:K12" si="1">VLOOKUP(J3,$A:$B,2,FALSE)</f>
        <v>x0</v>
      </c>
      <c r="L3" s="241" t="str">
        <f>J3</f>
        <v>Total/NA</v>
      </c>
      <c r="M3" s="241" t="s">
        <v>190</v>
      </c>
      <c r="N3" s="241"/>
      <c r="O3" s="145" t="s">
        <v>243</v>
      </c>
      <c r="P3" s="241"/>
      <c r="Q3" s="241" t="s">
        <v>2794</v>
      </c>
      <c r="R3" s="241" t="s">
        <v>2817</v>
      </c>
      <c r="S3" s="242"/>
      <c r="T3" s="242"/>
      <c r="U3" s="242"/>
      <c r="V3" s="241"/>
      <c r="W3" s="241"/>
      <c r="X3" s="241"/>
      <c r="Y3" s="241"/>
      <c r="Z3" s="241"/>
      <c r="AA3" s="241"/>
      <c r="AB3" s="241"/>
    </row>
    <row r="4" spans="1:28">
      <c r="A4" s="250" t="s">
        <v>2833</v>
      </c>
      <c r="B4" s="250" t="s">
        <v>2811</v>
      </c>
      <c r="C4" s="250"/>
      <c r="D4" s="250" t="s">
        <v>243</v>
      </c>
      <c r="E4" s="245"/>
      <c r="F4" s="245" t="s">
        <v>2804</v>
      </c>
      <c r="G4" s="250" t="s">
        <v>2804</v>
      </c>
      <c r="H4" s="250">
        <f t="shared" si="0"/>
        <v>1</v>
      </c>
      <c r="I4" s="250"/>
      <c r="J4" s="284" t="s">
        <v>2855</v>
      </c>
      <c r="K4" s="271" t="str">
        <f>VLOOKUP(J4,$A:$B,2,FALSE)</f>
        <v>x121</v>
      </c>
      <c r="L4" s="241" t="str">
        <f>J4</f>
        <v>Risque opérationnel</v>
      </c>
      <c r="M4" s="241"/>
      <c r="N4" s="241" t="s">
        <v>192</v>
      </c>
      <c r="O4" s="250" t="s">
        <v>243</v>
      </c>
      <c r="P4" s="241"/>
      <c r="Q4" s="241"/>
      <c r="R4" s="241"/>
      <c r="S4" s="242"/>
      <c r="T4" s="242"/>
      <c r="U4" s="242"/>
      <c r="V4" s="241"/>
      <c r="W4" s="241"/>
      <c r="X4" s="241"/>
      <c r="Y4" s="241"/>
      <c r="Z4" s="241"/>
      <c r="AA4" s="241"/>
      <c r="AB4" s="241"/>
    </row>
    <row r="5" spans="1:28">
      <c r="A5" s="250" t="s">
        <v>2834</v>
      </c>
      <c r="B5" s="250" t="s">
        <v>2812</v>
      </c>
      <c r="C5" s="250"/>
      <c r="D5" s="250" t="s">
        <v>243</v>
      </c>
      <c r="E5" s="245"/>
      <c r="F5" s="245" t="s">
        <v>2804</v>
      </c>
      <c r="G5" s="250" t="s">
        <v>2804</v>
      </c>
      <c r="H5" s="250">
        <f t="shared" si="0"/>
        <v>1</v>
      </c>
      <c r="I5" s="250"/>
      <c r="J5" s="284" t="s">
        <v>2837</v>
      </c>
      <c r="K5" s="271" t="str">
        <f t="shared" ref="K5" si="2">VLOOKUP(J5,$A:$B,2,FALSE)</f>
        <v>x151</v>
      </c>
      <c r="L5" s="241" t="str">
        <f t="shared" ref="L5" si="3">J5</f>
        <v>Risques autres que opérationnels</v>
      </c>
      <c r="M5" s="241" t="s">
        <v>190</v>
      </c>
      <c r="N5" s="241" t="s">
        <v>192</v>
      </c>
      <c r="O5" s="250" t="s">
        <v>243</v>
      </c>
      <c r="P5" s="241"/>
      <c r="Q5" s="241"/>
      <c r="R5" s="241"/>
      <c r="S5" s="242"/>
      <c r="T5" s="242"/>
      <c r="U5" s="242"/>
      <c r="V5" s="241"/>
      <c r="W5" s="241"/>
      <c r="X5" s="241"/>
      <c r="Y5" s="241"/>
      <c r="Z5" s="241"/>
      <c r="AA5" s="241"/>
      <c r="AB5" s="241"/>
    </row>
    <row r="6" spans="1:28">
      <c r="A6" s="250" t="s">
        <v>2835</v>
      </c>
      <c r="B6" s="250" t="s">
        <v>611</v>
      </c>
      <c r="C6" s="250"/>
      <c r="D6" s="250" t="s">
        <v>243</v>
      </c>
      <c r="E6" s="245"/>
      <c r="F6" s="245" t="s">
        <v>2804</v>
      </c>
      <c r="G6" s="250" t="s">
        <v>2804</v>
      </c>
      <c r="H6" s="250">
        <f t="shared" si="0"/>
        <v>1</v>
      </c>
      <c r="I6" s="250"/>
      <c r="J6" s="285" t="s">
        <v>2834</v>
      </c>
      <c r="K6" s="271" t="str">
        <f>VLOOKUP(J6,$A:$B,2,FALSE)</f>
        <v>x68</v>
      </c>
      <c r="L6" s="241" t="str">
        <f>J6</f>
        <v>Risque lié aux immobilisations incorporelles</v>
      </c>
      <c r="M6" s="241"/>
      <c r="N6" s="241" t="s">
        <v>192</v>
      </c>
      <c r="O6" s="250" t="s">
        <v>243</v>
      </c>
      <c r="P6" s="241"/>
      <c r="Q6" s="241"/>
      <c r="R6" s="241"/>
      <c r="S6" s="242"/>
      <c r="T6" s="242"/>
      <c r="U6" s="242"/>
      <c r="V6" s="241"/>
      <c r="W6" s="241"/>
      <c r="X6" s="241"/>
      <c r="Y6" s="241"/>
      <c r="Z6" s="241"/>
      <c r="AA6" s="241"/>
      <c r="AB6" s="241"/>
    </row>
    <row r="7" spans="1:28">
      <c r="A7" s="250" t="s">
        <v>2854</v>
      </c>
      <c r="B7" s="250" t="s">
        <v>2813</v>
      </c>
      <c r="C7" s="250"/>
      <c r="D7" s="250" t="s">
        <v>243</v>
      </c>
      <c r="E7" s="245"/>
      <c r="F7" s="245" t="s">
        <v>2804</v>
      </c>
      <c r="G7" s="250" t="s">
        <v>2804</v>
      </c>
      <c r="H7" s="250">
        <f t="shared" si="0"/>
        <v>1</v>
      </c>
      <c r="I7" s="250"/>
      <c r="J7" s="286" t="s">
        <v>2838</v>
      </c>
      <c r="K7" s="271" t="str">
        <f>VLOOKUP(J7,$A:$B,2,FALSE)</f>
        <v>x152</v>
      </c>
      <c r="L7" s="253" t="str">
        <f>J7</f>
        <v>Risques autres que risques opérationnels et immobilisations incorporelles</v>
      </c>
      <c r="M7" s="272" t="s">
        <v>190</v>
      </c>
      <c r="N7" s="272" t="s">
        <v>192</v>
      </c>
      <c r="O7" s="273" t="s">
        <v>243</v>
      </c>
      <c r="P7" s="247"/>
      <c r="Q7" s="247"/>
      <c r="R7" s="247"/>
      <c r="S7" s="242"/>
      <c r="T7" s="242"/>
      <c r="U7" s="242"/>
      <c r="V7" s="241"/>
      <c r="W7" s="241"/>
      <c r="X7" s="241"/>
      <c r="Y7" s="241"/>
      <c r="Z7" s="241"/>
      <c r="AA7" s="241"/>
      <c r="AB7" s="241"/>
    </row>
    <row r="8" spans="1:28">
      <c r="A8" s="250" t="s">
        <v>2836</v>
      </c>
      <c r="B8" s="250" t="s">
        <v>204</v>
      </c>
      <c r="C8" s="250"/>
      <c r="D8" s="250" t="s">
        <v>243</v>
      </c>
      <c r="E8" s="245"/>
      <c r="F8" s="245" t="s">
        <v>2804</v>
      </c>
      <c r="G8" s="250" t="s">
        <v>2804</v>
      </c>
      <c r="H8" s="250">
        <f t="shared" si="0"/>
        <v>1</v>
      </c>
      <c r="I8" s="250"/>
      <c r="J8" s="287" t="s">
        <v>2854</v>
      </c>
      <c r="K8" s="271" t="str">
        <f>VLOOKUP(J8,$A:$B,2,FALSE)</f>
        <v>x97</v>
      </c>
      <c r="L8" s="241" t="str">
        <f>J8</f>
        <v>Risque de marché</v>
      </c>
      <c r="M8" s="241"/>
      <c r="N8" s="241" t="s">
        <v>192</v>
      </c>
      <c r="O8" s="250" t="s">
        <v>243</v>
      </c>
      <c r="P8" s="241"/>
      <c r="Q8" s="241"/>
      <c r="R8" s="241"/>
      <c r="S8" s="242"/>
      <c r="T8" s="242"/>
      <c r="U8" s="242"/>
      <c r="V8" s="241"/>
      <c r="W8" s="241"/>
      <c r="X8" s="241"/>
      <c r="Y8" s="241"/>
      <c r="Z8" s="241"/>
      <c r="AA8" s="241"/>
      <c r="AB8" s="241"/>
    </row>
    <row r="9" spans="1:28">
      <c r="A9" s="250" t="s">
        <v>2855</v>
      </c>
      <c r="B9" s="250" t="s">
        <v>2814</v>
      </c>
      <c r="C9" s="250"/>
      <c r="D9" s="250" t="s">
        <v>243</v>
      </c>
      <c r="E9" s="245"/>
      <c r="F9" s="245" t="s">
        <v>2804</v>
      </c>
      <c r="G9" s="250" t="s">
        <v>2804</v>
      </c>
      <c r="H9" s="250">
        <f t="shared" si="0"/>
        <v>1</v>
      </c>
      <c r="I9" s="250"/>
      <c r="J9" s="287" t="s">
        <v>2832</v>
      </c>
      <c r="K9" s="271" t="str">
        <f t="shared" si="1"/>
        <v>x14</v>
      </c>
      <c r="L9" s="241" t="str">
        <f t="shared" ref="L9:L12" si="4">J9</f>
        <v>Risque de défaut de la contrepartie</v>
      </c>
      <c r="M9" s="241"/>
      <c r="N9" s="241" t="s">
        <v>192</v>
      </c>
      <c r="O9" s="250" t="s">
        <v>243</v>
      </c>
      <c r="P9" s="241"/>
      <c r="Q9" s="241"/>
      <c r="R9" s="241"/>
      <c r="S9" s="242"/>
      <c r="T9" s="242"/>
      <c r="U9" s="242"/>
      <c r="V9" s="241"/>
      <c r="W9" s="241"/>
      <c r="X9" s="241"/>
      <c r="Y9" s="241"/>
      <c r="Z9" s="241"/>
      <c r="AA9" s="241"/>
      <c r="AB9" s="241"/>
    </row>
    <row r="10" spans="1:28">
      <c r="A10" s="250" t="s">
        <v>2837</v>
      </c>
      <c r="B10" s="250" t="s">
        <v>2815</v>
      </c>
      <c r="C10" s="250"/>
      <c r="D10" s="250" t="s">
        <v>243</v>
      </c>
      <c r="E10" s="245"/>
      <c r="F10" s="245" t="s">
        <v>2804</v>
      </c>
      <c r="G10" s="250" t="s">
        <v>2804</v>
      </c>
      <c r="H10" s="250">
        <f t="shared" si="0"/>
        <v>1</v>
      </c>
      <c r="I10" s="250"/>
      <c r="J10" s="286" t="s">
        <v>2833</v>
      </c>
      <c r="K10" s="271" t="str">
        <f t="shared" si="1"/>
        <v>x65</v>
      </c>
      <c r="L10" s="241" t="str">
        <f t="shared" si="4"/>
        <v>Risque de souscription en santé</v>
      </c>
      <c r="M10" s="241"/>
      <c r="N10" s="241" t="s">
        <v>192</v>
      </c>
      <c r="O10" s="250" t="s">
        <v>243</v>
      </c>
      <c r="P10" s="241"/>
      <c r="Q10" s="241"/>
      <c r="R10" s="241"/>
      <c r="S10" s="242"/>
      <c r="T10" s="242"/>
      <c r="U10" s="242"/>
      <c r="V10" s="241"/>
      <c r="W10" s="241"/>
      <c r="X10" s="241"/>
      <c r="Y10" s="241"/>
      <c r="Z10" s="241"/>
      <c r="AA10" s="241"/>
      <c r="AB10" s="241"/>
    </row>
    <row r="11" spans="1:28">
      <c r="A11" s="250" t="s">
        <v>2838</v>
      </c>
      <c r="B11" s="250" t="s">
        <v>2816</v>
      </c>
      <c r="C11" s="250"/>
      <c r="D11" s="250" t="s">
        <v>243</v>
      </c>
      <c r="E11" s="245"/>
      <c r="F11" s="245" t="s">
        <v>2804</v>
      </c>
      <c r="G11" s="250" t="s">
        <v>2804</v>
      </c>
      <c r="H11" s="250">
        <f t="shared" si="0"/>
        <v>1</v>
      </c>
      <c r="I11" s="250"/>
      <c r="J11" s="286" t="s">
        <v>2835</v>
      </c>
      <c r="K11" s="271" t="str">
        <f t="shared" si="1"/>
        <v>x84</v>
      </c>
      <c r="L11" s="241" t="str">
        <f t="shared" si="4"/>
        <v>Risque de souscription en vie</v>
      </c>
      <c r="M11" s="241"/>
      <c r="N11" s="241" t="s">
        <v>192</v>
      </c>
      <c r="O11" s="250" t="s">
        <v>243</v>
      </c>
      <c r="P11" s="241"/>
      <c r="Q11" s="241"/>
      <c r="R11" s="241"/>
      <c r="S11" s="242"/>
      <c r="T11" s="242"/>
      <c r="U11" s="242"/>
      <c r="V11" s="241"/>
      <c r="W11" s="241"/>
      <c r="X11" s="241"/>
      <c r="Y11" s="241"/>
      <c r="Z11" s="241"/>
      <c r="AA11" s="241"/>
      <c r="AB11" s="241"/>
    </row>
    <row r="12" spans="1:28">
      <c r="A12" s="145" t="s">
        <v>2839</v>
      </c>
      <c r="B12" s="145" t="s">
        <v>1516</v>
      </c>
      <c r="C12" s="145"/>
      <c r="D12" s="145" t="s">
        <v>243</v>
      </c>
      <c r="E12" s="245"/>
      <c r="F12" s="245"/>
      <c r="G12" s="250"/>
      <c r="H12" s="250">
        <f t="shared" si="0"/>
        <v>1</v>
      </c>
      <c r="I12" s="250"/>
      <c r="J12" s="286" t="s">
        <v>2836</v>
      </c>
      <c r="K12" s="271" t="str">
        <f t="shared" si="1"/>
        <v>x109</v>
      </c>
      <c r="L12" s="241" t="str">
        <f t="shared" si="4"/>
        <v>Risque de souscription en non-vie</v>
      </c>
      <c r="M12" s="241"/>
      <c r="N12" s="241" t="s">
        <v>192</v>
      </c>
      <c r="O12" s="250" t="s">
        <v>243</v>
      </c>
      <c r="P12" s="241"/>
      <c r="Q12" s="241"/>
      <c r="R12" s="241"/>
      <c r="S12" s="242"/>
      <c r="T12" s="242"/>
      <c r="U12" s="242"/>
      <c r="V12" s="241"/>
      <c r="W12" s="241"/>
      <c r="X12" s="241"/>
      <c r="Y12" s="241"/>
      <c r="Z12" s="241"/>
      <c r="AA12" s="241"/>
      <c r="AB12" s="241"/>
    </row>
    <row r="13" spans="1:28">
      <c r="A13" s="145" t="s">
        <v>2840</v>
      </c>
      <c r="B13" s="145" t="s">
        <v>2807</v>
      </c>
      <c r="C13" s="145"/>
      <c r="D13" s="145" t="s">
        <v>243</v>
      </c>
      <c r="E13" s="245"/>
      <c r="F13" s="245"/>
      <c r="G13" s="250"/>
      <c r="H13" s="250">
        <f t="shared" si="0"/>
        <v>1</v>
      </c>
      <c r="I13" s="250"/>
      <c r="J13" s="283" t="s">
        <v>2822</v>
      </c>
      <c r="K13" s="271"/>
      <c r="L13" s="241"/>
      <c r="M13" s="241"/>
      <c r="N13" s="241"/>
      <c r="O13" s="136" t="s">
        <v>426</v>
      </c>
      <c r="P13" s="241"/>
      <c r="Q13" s="241"/>
      <c r="R13" s="241"/>
      <c r="S13" s="242"/>
      <c r="T13" s="242"/>
      <c r="U13" s="242"/>
      <c r="V13" s="241"/>
      <c r="W13" s="241"/>
      <c r="X13" s="241"/>
      <c r="Y13" s="241"/>
      <c r="Z13" s="241"/>
      <c r="AA13" s="241"/>
      <c r="AB13" s="241"/>
    </row>
    <row r="14" spans="1:28">
      <c r="A14" s="250"/>
      <c r="B14" s="250"/>
      <c r="C14" s="250"/>
      <c r="D14" s="250"/>
      <c r="E14" s="245"/>
      <c r="F14" s="245"/>
      <c r="G14" s="250"/>
      <c r="H14" s="250"/>
      <c r="I14" s="250"/>
      <c r="J14" s="278" t="s">
        <v>244</v>
      </c>
      <c r="K14" s="271" t="str">
        <f>VLOOKUP(J14,$A:$B,2,FALSE)</f>
        <v>x0</v>
      </c>
      <c r="L14" s="241" t="str">
        <f>J14</f>
        <v>Total/NA</v>
      </c>
      <c r="M14" s="241"/>
      <c r="N14" s="241"/>
      <c r="O14" s="145" t="s">
        <v>243</v>
      </c>
      <c r="P14" s="241"/>
      <c r="Q14" s="241"/>
      <c r="R14" s="241"/>
      <c r="S14" s="242"/>
      <c r="T14" s="242"/>
      <c r="U14" s="242"/>
      <c r="V14" s="241"/>
      <c r="W14" s="241"/>
      <c r="X14" s="241"/>
      <c r="Y14" s="241"/>
      <c r="Z14" s="241"/>
      <c r="AA14" s="241"/>
      <c r="AB14" s="241"/>
    </row>
    <row r="15" spans="1:28">
      <c r="A15" s="250"/>
      <c r="B15" s="250"/>
      <c r="C15" s="250"/>
      <c r="D15" s="250"/>
      <c r="E15" s="245"/>
      <c r="F15" s="245"/>
      <c r="G15" s="250"/>
      <c r="H15" s="250"/>
      <c r="I15" s="250"/>
      <c r="J15" s="279" t="s">
        <v>2839</v>
      </c>
      <c r="K15" s="271" t="str">
        <f t="shared" ref="K15:K16" si="5">VLOOKUP(J15,$A:$B,2,FALSE)</f>
        <v>x11</v>
      </c>
      <c r="L15" s="241" t="str">
        <f>J15</f>
        <v>Avant effet de diversification</v>
      </c>
      <c r="M15" s="241"/>
      <c r="N15" s="241"/>
      <c r="O15" s="145" t="s">
        <v>243</v>
      </c>
      <c r="P15" s="241"/>
      <c r="Q15" s="241"/>
      <c r="R15" s="241"/>
      <c r="S15" s="242"/>
      <c r="T15" s="242"/>
      <c r="U15" s="242"/>
      <c r="V15" s="241"/>
      <c r="W15" s="241"/>
      <c r="X15" s="241"/>
      <c r="Y15" s="241"/>
      <c r="Z15" s="241"/>
      <c r="AA15" s="241"/>
      <c r="AB15" s="241"/>
    </row>
    <row r="16" spans="1:28">
      <c r="A16" s="250"/>
      <c r="B16" s="250"/>
      <c r="C16" s="250"/>
      <c r="D16" s="250"/>
      <c r="E16" s="245"/>
      <c r="F16" s="245"/>
      <c r="G16" s="250"/>
      <c r="H16" s="250"/>
      <c r="I16" s="250"/>
      <c r="J16" s="279" t="s">
        <v>2840</v>
      </c>
      <c r="K16" s="271" t="str">
        <f t="shared" si="5"/>
        <v>x29</v>
      </c>
      <c r="L16" s="241" t="str">
        <f>J16</f>
        <v>Effet de diversification</v>
      </c>
      <c r="M16" s="241"/>
      <c r="N16" s="241"/>
      <c r="O16" s="145" t="s">
        <v>243</v>
      </c>
      <c r="P16" s="241"/>
      <c r="Q16" s="241"/>
      <c r="R16" s="241"/>
      <c r="S16" s="242"/>
      <c r="T16" s="242"/>
      <c r="U16" s="242"/>
      <c r="V16" s="241"/>
      <c r="W16" s="241"/>
      <c r="X16" s="241"/>
      <c r="Y16" s="241"/>
      <c r="Z16" s="241"/>
      <c r="AA16" s="241"/>
      <c r="AB16" s="241"/>
    </row>
    <row r="17" spans="1:28">
      <c r="A17" s="260"/>
      <c r="B17" s="241"/>
      <c r="C17" s="241"/>
      <c r="D17" s="241"/>
      <c r="E17" s="242"/>
      <c r="F17" s="241"/>
      <c r="G17" s="241"/>
      <c r="H17" s="241"/>
      <c r="I17" s="241"/>
      <c r="J17" s="252"/>
      <c r="K17" s="241"/>
      <c r="L17" s="241"/>
      <c r="M17" s="241"/>
      <c r="N17" s="241"/>
      <c r="O17" s="250"/>
      <c r="P17" s="241"/>
      <c r="Q17" s="241"/>
      <c r="R17" s="241"/>
      <c r="S17" s="242"/>
      <c r="T17" s="242"/>
      <c r="U17" s="242"/>
      <c r="V17" s="241"/>
      <c r="W17" s="241"/>
      <c r="X17" s="241"/>
      <c r="Y17" s="241"/>
      <c r="Z17" s="241"/>
      <c r="AA17" s="241"/>
      <c r="AB17" s="241"/>
    </row>
    <row r="18" spans="1:28">
      <c r="A18" s="241"/>
      <c r="B18" s="241"/>
      <c r="C18" s="241"/>
      <c r="D18" s="241"/>
      <c r="E18" s="242"/>
      <c r="F18" s="242"/>
      <c r="G18" s="241"/>
      <c r="H18" s="241"/>
      <c r="I18" s="241"/>
      <c r="J18" s="246"/>
      <c r="K18" s="241"/>
      <c r="L18" s="241"/>
      <c r="M18" s="241"/>
      <c r="N18" s="241"/>
      <c r="O18" s="241"/>
      <c r="P18" s="241"/>
      <c r="Q18" s="241"/>
      <c r="R18" s="241"/>
      <c r="S18" s="242"/>
      <c r="T18" s="242"/>
      <c r="U18" s="242"/>
      <c r="V18" s="241"/>
      <c r="W18" s="241"/>
      <c r="X18" s="241"/>
      <c r="Y18" s="241"/>
      <c r="Z18" s="241"/>
      <c r="AA18" s="241"/>
      <c r="AB18" s="241"/>
    </row>
    <row r="19" spans="1:28">
      <c r="A19" s="241"/>
      <c r="B19" s="241"/>
      <c r="C19" s="241"/>
      <c r="D19" s="241"/>
      <c r="E19" s="242"/>
      <c r="F19" s="242"/>
      <c r="G19" s="241"/>
      <c r="H19" s="241"/>
      <c r="I19" s="241"/>
      <c r="J19" s="261"/>
      <c r="K19" s="241"/>
      <c r="L19" s="241"/>
      <c r="M19" s="241"/>
      <c r="N19" s="241"/>
      <c r="O19" s="241"/>
      <c r="P19" s="241"/>
      <c r="Q19" s="241"/>
      <c r="R19" s="241"/>
      <c r="S19" s="242"/>
      <c r="T19" s="242"/>
      <c r="U19" s="242"/>
      <c r="V19" s="241"/>
      <c r="W19" s="241"/>
      <c r="X19" s="241"/>
      <c r="Y19" s="241"/>
      <c r="Z19" s="241"/>
      <c r="AA19" s="241"/>
      <c r="AB19" s="241"/>
    </row>
    <row r="20" spans="1:28">
      <c r="A20" s="241"/>
      <c r="B20" s="241"/>
      <c r="C20" s="241"/>
      <c r="D20" s="241"/>
      <c r="E20" s="242"/>
      <c r="F20" s="242"/>
      <c r="G20" s="241"/>
      <c r="H20" s="241"/>
      <c r="I20" s="241"/>
      <c r="J20" s="262"/>
      <c r="K20" s="241"/>
      <c r="L20" s="241"/>
      <c r="M20" s="241"/>
      <c r="N20" s="241"/>
      <c r="O20" s="241"/>
      <c r="P20" s="241"/>
      <c r="Q20" s="241"/>
      <c r="R20" s="241"/>
      <c r="S20" s="242"/>
      <c r="T20" s="242"/>
      <c r="U20" s="242"/>
      <c r="V20" s="241"/>
      <c r="W20" s="241"/>
      <c r="X20" s="241"/>
      <c r="Y20" s="241"/>
      <c r="Z20" s="241"/>
      <c r="AA20" s="241"/>
      <c r="AB20" s="241"/>
    </row>
    <row r="21" spans="1:28">
      <c r="A21" s="241"/>
      <c r="B21" s="241"/>
      <c r="C21" s="241"/>
      <c r="D21" s="241"/>
      <c r="E21" s="242"/>
      <c r="F21" s="242"/>
      <c r="G21" s="241"/>
      <c r="H21" s="241"/>
      <c r="I21" s="241"/>
      <c r="J21" s="263"/>
      <c r="K21" s="241"/>
      <c r="L21" s="241"/>
      <c r="M21" s="241"/>
      <c r="N21" s="241"/>
      <c r="O21" s="241"/>
      <c r="P21" s="241"/>
      <c r="Q21" s="241"/>
      <c r="R21" s="241"/>
      <c r="S21" s="242"/>
      <c r="T21" s="242"/>
      <c r="U21" s="242"/>
      <c r="V21" s="241"/>
      <c r="W21" s="241"/>
      <c r="X21" s="241"/>
      <c r="Y21" s="241"/>
      <c r="Z21" s="241"/>
      <c r="AA21" s="241"/>
      <c r="AB21" s="241"/>
    </row>
    <row r="22" spans="1:28">
      <c r="A22" s="241"/>
      <c r="B22" s="241"/>
      <c r="C22" s="241"/>
      <c r="D22" s="241"/>
      <c r="E22" s="242"/>
      <c r="F22" s="242"/>
      <c r="G22" s="241"/>
      <c r="H22" s="241"/>
      <c r="I22" s="241"/>
      <c r="J22" s="263"/>
      <c r="K22" s="241"/>
      <c r="L22" s="241"/>
      <c r="M22" s="241"/>
      <c r="N22" s="241"/>
      <c r="O22" s="241"/>
      <c r="P22" s="241"/>
      <c r="Q22" s="241"/>
      <c r="R22" s="241"/>
      <c r="S22" s="242"/>
      <c r="T22" s="242"/>
      <c r="U22" s="242"/>
      <c r="V22" s="241"/>
      <c r="W22" s="241"/>
      <c r="X22" s="241"/>
      <c r="Y22" s="241"/>
      <c r="Z22" s="241"/>
      <c r="AA22" s="241"/>
      <c r="AB22" s="241"/>
    </row>
    <row r="23" spans="1:28">
      <c r="A23" s="253"/>
      <c r="B23" s="241"/>
      <c r="C23" s="241"/>
      <c r="D23" s="241"/>
      <c r="E23" s="242"/>
      <c r="F23" s="242"/>
      <c r="G23" s="241"/>
      <c r="H23" s="241"/>
      <c r="I23" s="241"/>
      <c r="J23" s="262"/>
      <c r="K23" s="241"/>
      <c r="L23" s="241"/>
      <c r="M23" s="241"/>
      <c r="N23" s="241"/>
      <c r="O23" s="241"/>
      <c r="P23" s="241"/>
      <c r="Q23" s="241"/>
      <c r="R23" s="241"/>
      <c r="S23" s="242"/>
      <c r="T23" s="242"/>
      <c r="U23" s="242"/>
      <c r="V23" s="241"/>
      <c r="W23" s="241"/>
      <c r="X23" s="241"/>
      <c r="Y23" s="241"/>
      <c r="Z23" s="241"/>
      <c r="AA23" s="241"/>
      <c r="AB23" s="241"/>
    </row>
    <row r="24" spans="1:28">
      <c r="A24" s="260"/>
      <c r="B24" s="241"/>
      <c r="C24" s="241"/>
      <c r="D24" s="241"/>
      <c r="E24" s="242"/>
      <c r="F24" s="241"/>
      <c r="G24" s="241"/>
      <c r="H24" s="241"/>
      <c r="I24" s="241"/>
      <c r="J24" s="263"/>
      <c r="K24" s="241"/>
      <c r="L24" s="241"/>
      <c r="M24" s="241"/>
      <c r="N24" s="241"/>
      <c r="O24" s="241"/>
      <c r="P24" s="241"/>
      <c r="Q24" s="241"/>
      <c r="R24" s="241"/>
      <c r="S24" s="242"/>
      <c r="T24" s="242"/>
      <c r="U24" s="242"/>
      <c r="V24" s="241"/>
      <c r="W24" s="241"/>
      <c r="X24" s="241"/>
      <c r="Y24" s="241"/>
      <c r="Z24" s="241"/>
      <c r="AA24" s="241"/>
      <c r="AB24" s="241"/>
    </row>
    <row r="25" spans="1:28">
      <c r="A25" s="241"/>
      <c r="B25" s="241"/>
      <c r="C25" s="241"/>
      <c r="D25" s="241"/>
      <c r="E25" s="242"/>
      <c r="F25" s="242"/>
      <c r="G25" s="241"/>
      <c r="H25" s="241"/>
      <c r="I25" s="241"/>
      <c r="J25" s="263"/>
      <c r="K25" s="241"/>
      <c r="L25" s="241"/>
      <c r="M25" s="241"/>
      <c r="N25" s="241"/>
      <c r="O25" s="241"/>
      <c r="P25" s="241"/>
      <c r="Q25" s="241"/>
      <c r="R25" s="241"/>
      <c r="S25" s="242"/>
      <c r="T25" s="242"/>
      <c r="U25" s="242"/>
      <c r="V25" s="241"/>
      <c r="W25" s="241"/>
      <c r="X25" s="241"/>
      <c r="Y25" s="241"/>
      <c r="Z25" s="241"/>
      <c r="AA25" s="241"/>
      <c r="AB25" s="241"/>
    </row>
    <row r="26" spans="1:28">
      <c r="A26" s="241"/>
      <c r="B26" s="241"/>
      <c r="C26" s="241"/>
      <c r="D26" s="241"/>
      <c r="E26" s="242"/>
      <c r="F26" s="241"/>
      <c r="G26" s="241"/>
      <c r="H26" s="241"/>
      <c r="I26" s="241"/>
      <c r="J26" s="264"/>
      <c r="K26" s="241"/>
      <c r="L26" s="241"/>
      <c r="M26" s="241"/>
      <c r="N26" s="241"/>
      <c r="O26" s="241"/>
      <c r="P26" s="241"/>
      <c r="Q26" s="241"/>
      <c r="R26" s="241"/>
      <c r="S26" s="242"/>
      <c r="T26" s="242"/>
      <c r="U26" s="242"/>
      <c r="V26" s="241"/>
      <c r="W26" s="241"/>
      <c r="X26" s="241"/>
      <c r="Y26" s="241"/>
      <c r="Z26" s="241"/>
      <c r="AA26" s="241"/>
      <c r="AB26" s="241"/>
    </row>
    <row r="27" spans="1:28">
      <c r="A27" s="241"/>
      <c r="B27" s="241"/>
      <c r="C27" s="241"/>
      <c r="D27" s="241"/>
      <c r="E27" s="242"/>
      <c r="F27" s="242"/>
      <c r="G27" s="241"/>
      <c r="H27" s="241"/>
      <c r="I27" s="241"/>
      <c r="J27" s="265"/>
      <c r="K27" s="241"/>
      <c r="L27" s="241"/>
      <c r="M27" s="241"/>
      <c r="N27" s="241"/>
      <c r="O27" s="241"/>
      <c r="P27" s="241"/>
      <c r="Q27" s="241"/>
      <c r="R27" s="241"/>
      <c r="S27" s="242"/>
      <c r="T27" s="242"/>
      <c r="U27" s="242"/>
      <c r="V27" s="241"/>
      <c r="W27" s="241"/>
      <c r="X27" s="241"/>
      <c r="Y27" s="241"/>
      <c r="Z27" s="241"/>
      <c r="AA27" s="241"/>
      <c r="AB27" s="241"/>
    </row>
    <row r="28" spans="1:28">
      <c r="A28" s="241"/>
      <c r="B28" s="241"/>
      <c r="C28" s="241"/>
      <c r="D28" s="241"/>
      <c r="E28" s="242"/>
      <c r="F28" s="242"/>
      <c r="G28" s="241"/>
      <c r="H28" s="241"/>
      <c r="I28" s="241"/>
      <c r="J28" s="266"/>
      <c r="K28" s="241"/>
      <c r="L28" s="241"/>
      <c r="M28" s="241"/>
      <c r="N28" s="241"/>
      <c r="O28" s="241"/>
      <c r="P28" s="241"/>
      <c r="Q28" s="241"/>
      <c r="R28" s="241"/>
      <c r="S28" s="242"/>
      <c r="T28" s="242"/>
      <c r="U28" s="242"/>
      <c r="V28" s="241"/>
      <c r="W28" s="241"/>
      <c r="X28" s="241"/>
      <c r="Y28" s="241"/>
      <c r="Z28" s="241"/>
      <c r="AA28" s="241"/>
      <c r="AB28" s="241"/>
    </row>
    <row r="29" spans="1:28">
      <c r="A29" s="241"/>
      <c r="B29" s="241"/>
      <c r="C29" s="241"/>
      <c r="D29" s="241"/>
      <c r="E29" s="242"/>
      <c r="F29" s="242"/>
      <c r="G29" s="241"/>
      <c r="H29" s="241"/>
      <c r="I29" s="241"/>
      <c r="J29" s="266"/>
      <c r="K29" s="241"/>
      <c r="L29" s="241"/>
      <c r="M29" s="241"/>
      <c r="N29" s="241"/>
      <c r="O29" s="241"/>
      <c r="P29" s="241"/>
      <c r="Q29" s="241"/>
      <c r="R29" s="241"/>
      <c r="S29" s="242"/>
      <c r="T29" s="242"/>
      <c r="U29" s="242"/>
      <c r="V29" s="241"/>
      <c r="W29" s="241"/>
      <c r="X29" s="241"/>
      <c r="Y29" s="241"/>
      <c r="Z29" s="241"/>
      <c r="AA29" s="241"/>
      <c r="AB29" s="241"/>
    </row>
    <row r="30" spans="1:28">
      <c r="A30" s="241"/>
      <c r="B30" s="241"/>
      <c r="C30" s="241"/>
      <c r="D30" s="241"/>
      <c r="E30" s="242"/>
      <c r="F30" s="242"/>
      <c r="G30" s="241"/>
      <c r="H30" s="241"/>
      <c r="I30" s="241"/>
      <c r="J30" s="265"/>
      <c r="K30" s="241"/>
      <c r="L30" s="241"/>
      <c r="M30" s="254"/>
      <c r="N30" s="241"/>
      <c r="O30" s="241"/>
      <c r="P30" s="241"/>
      <c r="Q30" s="241"/>
      <c r="R30" s="241"/>
      <c r="S30" s="242"/>
      <c r="T30" s="242"/>
      <c r="U30" s="242"/>
      <c r="V30" s="241"/>
      <c r="W30" s="241"/>
      <c r="X30" s="241"/>
      <c r="Y30" s="241"/>
      <c r="Z30" s="241"/>
      <c r="AA30" s="241"/>
      <c r="AB30" s="241"/>
    </row>
    <row r="31" spans="1:28">
      <c r="A31" s="241"/>
      <c r="B31" s="241"/>
      <c r="C31" s="241"/>
      <c r="D31" s="241"/>
      <c r="E31" s="242"/>
      <c r="F31" s="242"/>
      <c r="G31" s="241"/>
      <c r="H31" s="241"/>
      <c r="I31" s="241"/>
      <c r="J31" s="266"/>
      <c r="K31" s="241"/>
      <c r="L31" s="241"/>
      <c r="M31" s="241"/>
      <c r="N31" s="241"/>
      <c r="O31" s="241"/>
      <c r="P31" s="241"/>
      <c r="Q31" s="241"/>
      <c r="R31" s="241"/>
      <c r="S31" s="242"/>
      <c r="T31" s="242"/>
      <c r="U31" s="242"/>
      <c r="V31" s="254"/>
      <c r="W31" s="241"/>
      <c r="X31" s="241"/>
      <c r="Y31" s="241"/>
      <c r="Z31" s="241"/>
      <c r="AA31" s="241"/>
      <c r="AB31" s="241"/>
    </row>
    <row r="32" spans="1:28">
      <c r="A32" s="241"/>
      <c r="B32" s="241"/>
      <c r="C32" s="241"/>
      <c r="D32" s="241"/>
      <c r="E32" s="242"/>
      <c r="F32" s="242"/>
      <c r="G32" s="241"/>
      <c r="H32" s="241"/>
      <c r="I32" s="241"/>
      <c r="J32" s="266"/>
      <c r="K32" s="241"/>
      <c r="L32" s="241"/>
      <c r="M32" s="241"/>
      <c r="N32" s="241"/>
      <c r="O32" s="241"/>
      <c r="P32" s="241"/>
      <c r="Q32" s="241"/>
      <c r="R32" s="241"/>
      <c r="S32" s="242"/>
      <c r="T32" s="242"/>
      <c r="U32" s="242"/>
      <c r="V32" s="241"/>
      <c r="W32" s="241"/>
      <c r="X32" s="241"/>
      <c r="Y32" s="241"/>
      <c r="Z32" s="241"/>
      <c r="AA32" s="241"/>
      <c r="AB32" s="241"/>
    </row>
    <row r="33" spans="1:28">
      <c r="A33" s="241"/>
      <c r="B33" s="241"/>
      <c r="C33" s="241"/>
      <c r="D33" s="241"/>
      <c r="E33" s="242"/>
      <c r="F33" s="242"/>
      <c r="G33" s="241"/>
      <c r="H33" s="241"/>
      <c r="I33" s="241"/>
      <c r="J33" s="265"/>
      <c r="K33" s="241"/>
      <c r="L33" s="241"/>
      <c r="M33" s="241"/>
      <c r="N33" s="241"/>
      <c r="O33" s="241"/>
      <c r="P33" s="241"/>
      <c r="Q33" s="241"/>
      <c r="R33" s="241"/>
      <c r="S33" s="242"/>
      <c r="T33" s="242"/>
      <c r="U33" s="242"/>
      <c r="V33" s="241"/>
      <c r="W33" s="241"/>
      <c r="X33" s="241"/>
      <c r="Y33" s="241"/>
      <c r="Z33" s="241"/>
      <c r="AA33" s="241"/>
      <c r="AB33" s="241"/>
    </row>
    <row r="34" spans="1:28">
      <c r="A34" s="241"/>
      <c r="B34" s="241"/>
      <c r="C34" s="241"/>
      <c r="D34" s="241"/>
      <c r="E34" s="242"/>
      <c r="F34" s="242"/>
      <c r="G34" s="241"/>
      <c r="H34" s="241"/>
      <c r="I34" s="241"/>
      <c r="J34" s="265"/>
      <c r="K34" s="241"/>
      <c r="L34" s="241"/>
      <c r="M34" s="241"/>
      <c r="N34" s="241"/>
      <c r="O34" s="241"/>
      <c r="P34" s="241"/>
      <c r="Q34" s="241"/>
      <c r="R34" s="241"/>
      <c r="S34" s="242"/>
      <c r="T34" s="242"/>
      <c r="U34" s="242"/>
      <c r="V34" s="254"/>
      <c r="W34" s="241"/>
      <c r="X34" s="241"/>
      <c r="Y34" s="241"/>
      <c r="Z34" s="241"/>
      <c r="AA34" s="241"/>
      <c r="AB34" s="241"/>
    </row>
    <row r="35" spans="1:28">
      <c r="A35" s="241"/>
      <c r="B35" s="241"/>
      <c r="C35" s="241"/>
      <c r="D35" s="241"/>
      <c r="E35" s="242"/>
      <c r="F35" s="242"/>
      <c r="G35" s="241"/>
      <c r="H35" s="241"/>
      <c r="I35" s="241"/>
      <c r="J35" s="266"/>
      <c r="K35" s="241"/>
      <c r="L35" s="241"/>
      <c r="M35" s="241"/>
      <c r="N35" s="241"/>
      <c r="O35" s="241"/>
      <c r="P35" s="241"/>
      <c r="Q35" s="241"/>
      <c r="R35" s="241"/>
      <c r="S35" s="242"/>
      <c r="T35" s="242"/>
      <c r="U35" s="242"/>
      <c r="V35" s="241"/>
      <c r="W35" s="241"/>
      <c r="X35" s="241"/>
      <c r="Y35" s="241"/>
      <c r="Z35" s="241"/>
      <c r="AA35" s="241"/>
      <c r="AB35" s="241"/>
    </row>
    <row r="36" spans="1:28">
      <c r="A36" s="241"/>
      <c r="B36" s="241"/>
      <c r="C36" s="241"/>
      <c r="D36" s="241"/>
      <c r="E36" s="242"/>
      <c r="F36" s="242"/>
      <c r="G36" s="241"/>
      <c r="H36" s="241"/>
      <c r="I36" s="241"/>
      <c r="J36" s="266"/>
      <c r="K36" s="241"/>
      <c r="L36" s="241"/>
      <c r="M36" s="241"/>
      <c r="N36" s="241"/>
      <c r="O36" s="241"/>
      <c r="P36" s="241"/>
      <c r="Q36" s="241"/>
      <c r="R36" s="241"/>
      <c r="S36" s="242"/>
      <c r="T36" s="242"/>
      <c r="U36" s="242"/>
      <c r="V36" s="241"/>
      <c r="W36" s="241"/>
      <c r="X36" s="241"/>
      <c r="Y36" s="241"/>
      <c r="Z36" s="241"/>
      <c r="AA36" s="241"/>
      <c r="AB36" s="241"/>
    </row>
    <row r="37" spans="1:28">
      <c r="A37" s="241"/>
      <c r="B37" s="241"/>
      <c r="C37" s="241"/>
      <c r="D37" s="241"/>
      <c r="E37" s="242"/>
      <c r="F37" s="242"/>
      <c r="G37" s="241"/>
      <c r="H37" s="241"/>
      <c r="I37" s="241"/>
      <c r="J37" s="265"/>
      <c r="K37" s="241"/>
      <c r="L37" s="241"/>
      <c r="M37" s="241"/>
      <c r="N37" s="241"/>
      <c r="O37" s="241"/>
      <c r="P37" s="241"/>
      <c r="Q37" s="241"/>
      <c r="R37" s="241"/>
      <c r="S37" s="242"/>
      <c r="T37" s="242"/>
      <c r="U37" s="242"/>
      <c r="V37" s="241"/>
      <c r="W37" s="241"/>
      <c r="X37" s="241"/>
      <c r="Y37" s="241"/>
      <c r="Z37" s="241"/>
      <c r="AA37" s="241"/>
      <c r="AB37" s="241"/>
    </row>
    <row r="38" spans="1:28">
      <c r="A38" s="241"/>
      <c r="B38" s="241"/>
      <c r="C38" s="241"/>
      <c r="D38" s="241"/>
      <c r="E38" s="242"/>
      <c r="F38" s="242"/>
      <c r="G38" s="241"/>
      <c r="H38" s="241"/>
      <c r="I38" s="241"/>
      <c r="J38" s="265"/>
      <c r="K38" s="241"/>
      <c r="L38" s="241"/>
      <c r="M38" s="241"/>
      <c r="N38" s="241"/>
      <c r="O38" s="241"/>
      <c r="P38" s="241"/>
      <c r="Q38" s="241"/>
      <c r="R38" s="241"/>
      <c r="S38" s="242"/>
      <c r="T38" s="242"/>
      <c r="U38" s="242"/>
      <c r="V38" s="241"/>
      <c r="W38" s="241"/>
      <c r="X38" s="241"/>
      <c r="Y38" s="241"/>
      <c r="Z38" s="241"/>
      <c r="AA38" s="241"/>
      <c r="AB38" s="241"/>
    </row>
    <row r="39" spans="1:28">
      <c r="A39" s="241"/>
      <c r="B39" s="241"/>
      <c r="C39" s="241"/>
      <c r="D39" s="241"/>
      <c r="E39" s="242"/>
      <c r="F39" s="242"/>
      <c r="G39" s="241"/>
      <c r="H39" s="241"/>
      <c r="I39" s="241"/>
      <c r="J39" s="266"/>
      <c r="K39" s="241"/>
      <c r="L39" s="241"/>
      <c r="M39" s="241"/>
      <c r="N39" s="241"/>
      <c r="O39" s="241"/>
      <c r="P39" s="241"/>
      <c r="Q39" s="241"/>
      <c r="R39" s="241"/>
      <c r="S39" s="242"/>
      <c r="T39" s="242"/>
      <c r="U39" s="242"/>
      <c r="V39" s="241"/>
      <c r="W39" s="241"/>
      <c r="X39" s="241"/>
      <c r="Y39" s="241"/>
      <c r="Z39" s="241"/>
      <c r="AA39" s="241"/>
      <c r="AB39" s="241"/>
    </row>
    <row r="40" spans="1:28">
      <c r="A40" s="241"/>
      <c r="B40" s="241"/>
      <c r="C40" s="241"/>
      <c r="D40" s="241"/>
      <c r="E40" s="242"/>
      <c r="F40" s="242"/>
      <c r="G40" s="241"/>
      <c r="H40" s="241"/>
      <c r="I40" s="241"/>
      <c r="J40" s="266"/>
      <c r="K40" s="241"/>
      <c r="L40" s="241"/>
      <c r="M40" s="241"/>
      <c r="N40" s="241"/>
      <c r="O40" s="241"/>
      <c r="P40" s="241"/>
      <c r="Q40" s="241"/>
      <c r="R40" s="241"/>
      <c r="S40" s="242"/>
      <c r="T40" s="242"/>
      <c r="U40" s="242"/>
      <c r="V40" s="241"/>
      <c r="W40" s="241"/>
      <c r="X40" s="241"/>
      <c r="Y40" s="241"/>
      <c r="Z40" s="241"/>
      <c r="AA40" s="241"/>
      <c r="AB40" s="241"/>
    </row>
    <row r="41" spans="1:28">
      <c r="A41" s="241"/>
      <c r="B41" s="241"/>
      <c r="C41" s="241"/>
      <c r="D41" s="241"/>
      <c r="E41" s="242"/>
      <c r="F41" s="242"/>
      <c r="G41" s="241"/>
      <c r="H41" s="241"/>
      <c r="I41" s="241"/>
      <c r="J41" s="265"/>
      <c r="K41" s="241"/>
      <c r="L41" s="241"/>
      <c r="M41" s="241"/>
      <c r="N41" s="241"/>
      <c r="O41" s="241"/>
      <c r="P41" s="241"/>
      <c r="Q41" s="241"/>
      <c r="R41" s="241"/>
      <c r="S41" s="242"/>
      <c r="T41" s="242"/>
      <c r="U41" s="242"/>
      <c r="V41" s="241"/>
      <c r="W41" s="241"/>
      <c r="X41" s="241"/>
      <c r="Y41" s="241"/>
      <c r="Z41" s="241"/>
      <c r="AA41" s="241"/>
      <c r="AB41" s="241"/>
    </row>
    <row r="42" spans="1:28">
      <c r="A42" s="241"/>
      <c r="B42" s="241"/>
      <c r="C42" s="241"/>
      <c r="D42" s="241"/>
      <c r="E42" s="242"/>
      <c r="F42" s="242"/>
      <c r="G42" s="241"/>
      <c r="H42" s="241"/>
      <c r="I42" s="241"/>
      <c r="J42" s="264"/>
      <c r="K42" s="241"/>
      <c r="L42" s="241"/>
      <c r="M42" s="241"/>
      <c r="N42" s="241"/>
      <c r="O42" s="241"/>
      <c r="P42" s="241"/>
      <c r="Q42" s="241"/>
      <c r="R42" s="241"/>
      <c r="S42" s="242"/>
      <c r="T42" s="242"/>
      <c r="U42" s="242"/>
      <c r="V42" s="241"/>
      <c r="W42" s="241"/>
      <c r="X42" s="241"/>
      <c r="Y42" s="241"/>
      <c r="Z42" s="241"/>
      <c r="AA42" s="241"/>
      <c r="AB42" s="241"/>
    </row>
    <row r="43" spans="1:28">
      <c r="A43" s="241"/>
      <c r="B43" s="241"/>
      <c r="C43" s="241"/>
      <c r="D43" s="241"/>
      <c r="E43" s="242"/>
      <c r="F43" s="242"/>
      <c r="G43" s="241"/>
      <c r="H43" s="241"/>
      <c r="I43" s="241"/>
      <c r="J43" s="265"/>
      <c r="K43" s="241"/>
      <c r="L43" s="241"/>
      <c r="M43" s="241"/>
      <c r="N43" s="241"/>
      <c r="O43" s="241"/>
      <c r="P43" s="241"/>
      <c r="Q43" s="241"/>
      <c r="R43" s="241"/>
      <c r="S43" s="242"/>
      <c r="T43" s="242"/>
      <c r="U43" s="242"/>
      <c r="V43" s="241"/>
      <c r="W43" s="241"/>
      <c r="X43" s="241"/>
      <c r="Y43" s="241"/>
      <c r="Z43" s="241"/>
      <c r="AA43" s="241"/>
      <c r="AB43" s="241"/>
    </row>
    <row r="44" spans="1:28">
      <c r="A44" s="241"/>
      <c r="B44" s="241"/>
      <c r="C44" s="241"/>
      <c r="D44" s="241"/>
      <c r="E44" s="242"/>
      <c r="F44" s="242"/>
      <c r="G44" s="241"/>
      <c r="H44" s="241"/>
      <c r="I44" s="241"/>
      <c r="J44" s="265"/>
      <c r="K44" s="241"/>
      <c r="L44" s="241"/>
      <c r="M44" s="241"/>
      <c r="N44" s="241"/>
      <c r="O44" s="241"/>
      <c r="P44" s="241"/>
      <c r="Q44" s="241"/>
      <c r="R44" s="241"/>
      <c r="S44" s="242"/>
      <c r="T44" s="242"/>
      <c r="U44" s="242"/>
      <c r="V44" s="254"/>
      <c r="W44" s="241"/>
      <c r="X44" s="241"/>
      <c r="Y44" s="241"/>
      <c r="Z44" s="241"/>
      <c r="AA44" s="241"/>
      <c r="AB44" s="241"/>
    </row>
    <row r="45" spans="1:28">
      <c r="A45" s="241"/>
      <c r="B45" s="241"/>
      <c r="C45" s="241"/>
      <c r="D45" s="241"/>
      <c r="E45" s="242"/>
      <c r="F45" s="241"/>
      <c r="G45" s="241"/>
      <c r="H45" s="241"/>
      <c r="I45" s="241"/>
      <c r="J45" s="266"/>
      <c r="K45" s="241"/>
      <c r="L45" s="241"/>
      <c r="M45" s="241"/>
      <c r="N45" s="241"/>
      <c r="O45" s="241"/>
      <c r="P45" s="241"/>
      <c r="Q45" s="241"/>
      <c r="R45" s="241"/>
      <c r="S45" s="242"/>
      <c r="T45" s="242"/>
      <c r="U45" s="242"/>
      <c r="V45" s="241"/>
      <c r="W45" s="241"/>
      <c r="X45" s="241"/>
      <c r="Y45" s="241"/>
      <c r="Z45" s="241"/>
      <c r="AA45" s="241"/>
      <c r="AB45" s="241"/>
    </row>
    <row r="46" spans="1:28">
      <c r="A46" s="241"/>
      <c r="B46" s="241"/>
      <c r="C46" s="241"/>
      <c r="D46" s="241"/>
      <c r="E46" s="242"/>
      <c r="F46" s="241"/>
      <c r="G46" s="241"/>
      <c r="H46" s="241"/>
      <c r="I46" s="241"/>
      <c r="J46" s="266"/>
      <c r="K46" s="241"/>
      <c r="L46" s="241"/>
      <c r="M46" s="241"/>
      <c r="N46" s="241"/>
      <c r="O46" s="241"/>
      <c r="P46" s="241"/>
      <c r="Q46" s="241"/>
      <c r="R46" s="241"/>
      <c r="S46" s="242"/>
      <c r="T46" s="242"/>
      <c r="U46" s="242"/>
      <c r="V46" s="241"/>
      <c r="W46" s="241"/>
      <c r="X46" s="241"/>
      <c r="Y46" s="241"/>
      <c r="Z46" s="241"/>
      <c r="AA46" s="241"/>
      <c r="AB46" s="241"/>
    </row>
    <row r="47" spans="1:28">
      <c r="A47" s="241"/>
      <c r="B47" s="241"/>
      <c r="C47" s="241"/>
      <c r="D47" s="241"/>
      <c r="E47" s="242"/>
      <c r="F47" s="242"/>
      <c r="G47" s="241"/>
      <c r="H47" s="241"/>
      <c r="I47" s="241"/>
      <c r="J47" s="264"/>
      <c r="K47" s="241"/>
      <c r="L47" s="241"/>
      <c r="M47" s="241"/>
      <c r="N47" s="241"/>
      <c r="O47" s="241"/>
      <c r="P47" s="241"/>
      <c r="Q47" s="241"/>
      <c r="R47" s="241"/>
      <c r="S47" s="242"/>
      <c r="T47" s="242"/>
      <c r="U47" s="242"/>
      <c r="V47" s="241"/>
      <c r="W47" s="241"/>
      <c r="X47" s="241"/>
      <c r="Y47" s="241"/>
      <c r="Z47" s="241"/>
      <c r="AA47" s="241"/>
      <c r="AB47" s="241"/>
    </row>
    <row r="48" spans="1:28">
      <c r="A48" s="241"/>
      <c r="B48" s="241"/>
      <c r="C48" s="241"/>
      <c r="D48" s="241"/>
      <c r="E48" s="242"/>
      <c r="F48" s="242"/>
      <c r="G48" s="241"/>
      <c r="H48" s="241"/>
      <c r="I48" s="241"/>
      <c r="J48" s="265"/>
      <c r="K48" s="241"/>
      <c r="L48" s="241"/>
      <c r="M48" s="241"/>
      <c r="N48" s="241"/>
      <c r="O48" s="241"/>
      <c r="P48" s="241"/>
      <c r="Q48" s="241"/>
      <c r="R48" s="241"/>
      <c r="S48" s="242"/>
      <c r="T48" s="242"/>
      <c r="U48" s="242"/>
      <c r="V48" s="241"/>
      <c r="W48" s="241"/>
      <c r="X48" s="241"/>
      <c r="Y48" s="241"/>
      <c r="Z48" s="241"/>
      <c r="AA48" s="241"/>
      <c r="AB48" s="241"/>
    </row>
    <row r="49" spans="1:28">
      <c r="A49" s="241"/>
      <c r="B49" s="241"/>
      <c r="C49" s="241"/>
      <c r="D49" s="241"/>
      <c r="E49" s="242"/>
      <c r="F49" s="242"/>
      <c r="G49" s="241"/>
      <c r="H49" s="241"/>
      <c r="I49" s="241"/>
      <c r="J49" s="266"/>
      <c r="K49" s="241"/>
      <c r="L49" s="241"/>
      <c r="M49" s="241"/>
      <c r="N49" s="241"/>
      <c r="O49" s="241"/>
      <c r="P49" s="241"/>
      <c r="Q49" s="241"/>
      <c r="R49" s="241"/>
      <c r="S49" s="242"/>
      <c r="T49" s="242"/>
      <c r="U49" s="242"/>
      <c r="V49" s="241"/>
      <c r="W49" s="241"/>
      <c r="X49" s="241"/>
      <c r="Y49" s="241"/>
      <c r="Z49" s="241"/>
      <c r="AA49" s="241"/>
      <c r="AB49" s="241"/>
    </row>
    <row r="50" spans="1:28">
      <c r="A50" s="241"/>
      <c r="B50" s="241"/>
      <c r="C50" s="241"/>
      <c r="D50" s="241"/>
      <c r="E50" s="242"/>
      <c r="F50" s="242"/>
      <c r="G50" s="241"/>
      <c r="H50" s="241"/>
      <c r="I50" s="241"/>
      <c r="J50" s="266"/>
      <c r="K50" s="241"/>
      <c r="L50" s="241"/>
      <c r="M50" s="241"/>
      <c r="N50" s="241"/>
      <c r="O50" s="241"/>
      <c r="P50" s="241"/>
      <c r="Q50" s="241"/>
      <c r="R50" s="241"/>
      <c r="S50" s="242"/>
      <c r="T50" s="242"/>
      <c r="U50" s="242"/>
      <c r="V50" s="241"/>
      <c r="W50" s="241"/>
      <c r="X50" s="241"/>
      <c r="Y50" s="241"/>
      <c r="Z50" s="241"/>
      <c r="AA50" s="241"/>
      <c r="AB50" s="241"/>
    </row>
    <row r="51" spans="1:28">
      <c r="A51" s="241"/>
      <c r="B51" s="241"/>
      <c r="C51" s="241"/>
      <c r="D51" s="241"/>
      <c r="E51" s="242"/>
      <c r="F51" s="242"/>
      <c r="G51" s="241"/>
      <c r="H51" s="241"/>
      <c r="I51" s="241"/>
      <c r="J51" s="266"/>
      <c r="K51" s="241"/>
      <c r="L51" s="241"/>
      <c r="M51" s="241"/>
      <c r="N51" s="241"/>
      <c r="O51" s="241"/>
      <c r="P51" s="241"/>
      <c r="Q51" s="241"/>
      <c r="R51" s="241"/>
      <c r="S51" s="242"/>
      <c r="T51" s="242"/>
      <c r="U51" s="242"/>
      <c r="V51" s="241"/>
      <c r="W51" s="241"/>
      <c r="X51" s="241"/>
      <c r="Y51" s="241"/>
      <c r="Z51" s="241"/>
      <c r="AA51" s="241"/>
      <c r="AB51" s="241"/>
    </row>
    <row r="52" spans="1:28">
      <c r="A52" s="241"/>
      <c r="B52" s="241"/>
      <c r="C52" s="241"/>
      <c r="D52" s="241"/>
      <c r="E52" s="242"/>
      <c r="F52" s="242"/>
      <c r="G52" s="241"/>
      <c r="H52" s="241"/>
      <c r="I52" s="241"/>
      <c r="J52" s="266"/>
      <c r="K52" s="241"/>
      <c r="L52" s="241"/>
      <c r="M52" s="241"/>
      <c r="N52" s="241"/>
      <c r="O52" s="241"/>
      <c r="P52" s="241"/>
      <c r="Q52" s="241"/>
      <c r="R52" s="241"/>
      <c r="S52" s="242"/>
      <c r="T52" s="242"/>
      <c r="U52" s="242"/>
      <c r="V52" s="241"/>
      <c r="W52" s="241"/>
      <c r="X52" s="241"/>
      <c r="Y52" s="241"/>
      <c r="Z52" s="241"/>
      <c r="AA52" s="241"/>
      <c r="AB52" s="241"/>
    </row>
    <row r="53" spans="1:28">
      <c r="A53" s="241"/>
      <c r="B53" s="241"/>
      <c r="C53" s="241"/>
      <c r="D53" s="241"/>
      <c r="E53" s="242"/>
      <c r="F53" s="241"/>
      <c r="G53" s="241"/>
      <c r="H53" s="241"/>
      <c r="I53" s="241"/>
      <c r="J53" s="267"/>
      <c r="K53" s="241"/>
      <c r="L53" s="241"/>
      <c r="M53" s="241"/>
      <c r="N53" s="241"/>
      <c r="O53" s="241"/>
      <c r="P53" s="241"/>
      <c r="Q53" s="241"/>
      <c r="R53" s="241"/>
      <c r="S53" s="242"/>
      <c r="T53" s="242"/>
      <c r="U53" s="242"/>
      <c r="V53" s="241"/>
      <c r="W53" s="241"/>
      <c r="X53" s="241"/>
      <c r="Y53" s="241"/>
      <c r="Z53" s="241"/>
      <c r="AA53" s="241"/>
      <c r="AB53" s="241"/>
    </row>
    <row r="54" spans="1:28">
      <c r="A54" s="241"/>
      <c r="B54" s="241"/>
      <c r="C54" s="241"/>
      <c r="D54" s="241"/>
      <c r="E54" s="242"/>
      <c r="F54" s="242"/>
      <c r="G54" s="241"/>
      <c r="H54" s="241"/>
      <c r="I54" s="241"/>
      <c r="J54" s="267"/>
      <c r="K54" s="241"/>
      <c r="L54" s="241"/>
      <c r="M54" s="241"/>
      <c r="N54" s="241"/>
      <c r="O54" s="241"/>
      <c r="P54" s="241"/>
      <c r="Q54" s="241"/>
      <c r="R54" s="241"/>
      <c r="S54" s="242"/>
      <c r="T54" s="242"/>
      <c r="U54" s="242"/>
      <c r="V54" s="241"/>
      <c r="W54" s="241"/>
      <c r="X54" s="241"/>
      <c r="Y54" s="241"/>
      <c r="Z54" s="241"/>
      <c r="AA54" s="241"/>
      <c r="AB54" s="241"/>
    </row>
    <row r="55" spans="1:28">
      <c r="A55" s="241"/>
      <c r="B55" s="241"/>
      <c r="C55" s="241"/>
      <c r="D55" s="241"/>
      <c r="E55" s="242"/>
      <c r="F55" s="242"/>
      <c r="G55" s="241"/>
      <c r="H55" s="241"/>
      <c r="I55" s="241"/>
      <c r="J55" s="267"/>
      <c r="K55" s="241"/>
      <c r="L55" s="241"/>
      <c r="M55" s="241"/>
      <c r="N55" s="241"/>
      <c r="O55" s="241"/>
      <c r="P55" s="241"/>
      <c r="Q55" s="241"/>
      <c r="R55" s="241"/>
      <c r="S55" s="242"/>
      <c r="T55" s="242"/>
      <c r="U55" s="242"/>
      <c r="V55" s="241"/>
      <c r="W55" s="241"/>
      <c r="X55" s="241"/>
      <c r="Y55" s="241"/>
      <c r="Z55" s="241"/>
      <c r="AA55" s="241"/>
      <c r="AB55" s="241"/>
    </row>
    <row r="56" spans="1:28">
      <c r="A56" s="241"/>
      <c r="B56" s="241"/>
      <c r="C56" s="241"/>
      <c r="D56" s="241"/>
      <c r="E56" s="242"/>
      <c r="F56" s="242"/>
      <c r="G56" s="241"/>
      <c r="H56" s="241"/>
      <c r="I56" s="241"/>
      <c r="J56" s="266"/>
      <c r="K56" s="241"/>
      <c r="L56" s="241"/>
      <c r="M56" s="241"/>
      <c r="N56" s="241"/>
      <c r="O56" s="241"/>
      <c r="P56" s="241"/>
      <c r="Q56" s="241"/>
      <c r="R56" s="241"/>
      <c r="S56" s="242"/>
      <c r="T56" s="242"/>
      <c r="U56" s="242"/>
      <c r="V56" s="241"/>
      <c r="W56" s="241"/>
      <c r="X56" s="241"/>
      <c r="Y56" s="241"/>
      <c r="Z56" s="241"/>
      <c r="AA56" s="241"/>
      <c r="AB56" s="241"/>
    </row>
    <row r="57" spans="1:28">
      <c r="A57" s="241"/>
      <c r="B57" s="241"/>
      <c r="C57" s="241"/>
      <c r="D57" s="241"/>
      <c r="E57" s="242"/>
      <c r="F57" s="242"/>
      <c r="G57" s="241"/>
      <c r="H57" s="241"/>
      <c r="I57" s="241"/>
      <c r="J57" s="266"/>
      <c r="K57" s="241"/>
      <c r="L57" s="241"/>
      <c r="M57" s="241"/>
      <c r="N57" s="241"/>
      <c r="O57" s="241"/>
      <c r="P57" s="241"/>
      <c r="Q57" s="241"/>
      <c r="R57" s="241"/>
      <c r="S57" s="242"/>
      <c r="T57" s="242"/>
      <c r="U57" s="242"/>
      <c r="V57" s="241"/>
      <c r="W57" s="241"/>
      <c r="X57" s="241"/>
      <c r="Y57" s="241"/>
      <c r="Z57" s="241"/>
      <c r="AA57" s="241"/>
      <c r="AB57" s="241"/>
    </row>
    <row r="58" spans="1:28">
      <c r="A58" s="241"/>
      <c r="B58" s="241"/>
      <c r="C58" s="241"/>
      <c r="D58" s="241"/>
      <c r="E58" s="242"/>
      <c r="F58" s="242"/>
      <c r="G58" s="241"/>
      <c r="H58" s="241"/>
      <c r="I58" s="241"/>
      <c r="J58" s="266"/>
      <c r="K58" s="241"/>
      <c r="L58" s="241"/>
      <c r="M58" s="241"/>
      <c r="N58" s="241"/>
      <c r="O58" s="241"/>
      <c r="P58" s="241"/>
      <c r="Q58" s="241"/>
      <c r="R58" s="241"/>
      <c r="S58" s="242"/>
      <c r="T58" s="242"/>
      <c r="U58" s="242"/>
      <c r="V58" s="241"/>
      <c r="W58" s="241"/>
      <c r="X58" s="241"/>
      <c r="Y58" s="241"/>
      <c r="Z58" s="241"/>
      <c r="AA58" s="241"/>
      <c r="AB58" s="241"/>
    </row>
    <row r="59" spans="1:28">
      <c r="A59" s="241"/>
      <c r="B59" s="241"/>
      <c r="C59" s="241"/>
      <c r="D59" s="241"/>
      <c r="E59" s="242"/>
      <c r="F59" s="242"/>
      <c r="G59" s="241"/>
      <c r="H59" s="241"/>
      <c r="I59" s="241"/>
      <c r="J59" s="265"/>
      <c r="K59" s="241"/>
      <c r="L59" s="241"/>
      <c r="M59" s="241"/>
      <c r="N59" s="241"/>
      <c r="O59" s="241"/>
      <c r="P59" s="241"/>
      <c r="Q59" s="241"/>
      <c r="R59" s="241"/>
      <c r="S59" s="242"/>
      <c r="T59" s="242"/>
      <c r="U59" s="242"/>
      <c r="V59" s="241"/>
      <c r="W59" s="241"/>
      <c r="X59" s="241"/>
      <c r="Y59" s="241"/>
      <c r="Z59" s="241"/>
      <c r="AA59" s="241"/>
      <c r="AB59" s="241"/>
    </row>
    <row r="60" spans="1:28">
      <c r="A60" s="241"/>
      <c r="B60" s="241"/>
      <c r="C60" s="241"/>
      <c r="D60" s="241"/>
      <c r="E60" s="242"/>
      <c r="F60" s="242"/>
      <c r="G60" s="241"/>
      <c r="H60" s="241"/>
      <c r="I60" s="241"/>
      <c r="J60" s="266"/>
      <c r="K60" s="241"/>
      <c r="L60" s="241"/>
      <c r="M60" s="241"/>
      <c r="N60" s="241"/>
      <c r="O60" s="241"/>
      <c r="P60" s="241"/>
      <c r="Q60" s="241"/>
      <c r="R60" s="241"/>
      <c r="S60" s="242"/>
      <c r="T60" s="242"/>
      <c r="U60" s="242"/>
      <c r="V60" s="241"/>
      <c r="W60" s="241"/>
      <c r="X60" s="241"/>
      <c r="Y60" s="241"/>
      <c r="Z60" s="241"/>
      <c r="AA60" s="241"/>
      <c r="AB60" s="241"/>
    </row>
    <row r="61" spans="1:28">
      <c r="A61" s="241"/>
      <c r="B61" s="241"/>
      <c r="C61" s="241"/>
      <c r="D61" s="241"/>
      <c r="E61" s="242"/>
      <c r="F61" s="242"/>
      <c r="G61" s="241"/>
      <c r="H61" s="241"/>
      <c r="I61" s="241"/>
      <c r="J61" s="267"/>
      <c r="K61" s="241"/>
      <c r="L61" s="241"/>
      <c r="M61" s="241"/>
      <c r="N61" s="241"/>
      <c r="O61" s="241"/>
      <c r="P61" s="241"/>
      <c r="Q61" s="241"/>
      <c r="R61" s="241"/>
      <c r="S61" s="242"/>
      <c r="T61" s="242"/>
      <c r="U61" s="242"/>
      <c r="V61" s="241"/>
      <c r="W61" s="241"/>
      <c r="X61" s="241"/>
      <c r="Y61" s="241"/>
      <c r="Z61" s="241"/>
      <c r="AA61" s="241"/>
      <c r="AB61" s="241"/>
    </row>
    <row r="62" spans="1:28">
      <c r="A62" s="241"/>
      <c r="B62" s="241"/>
      <c r="C62" s="241"/>
      <c r="D62" s="241"/>
      <c r="E62" s="242"/>
      <c r="F62" s="242"/>
      <c r="G62" s="241"/>
      <c r="H62" s="241"/>
      <c r="I62" s="241"/>
      <c r="J62" s="267"/>
      <c r="K62" s="241"/>
      <c r="L62" s="241"/>
      <c r="M62" s="241"/>
      <c r="N62" s="241"/>
      <c r="O62" s="241"/>
      <c r="P62" s="241"/>
      <c r="Q62" s="241"/>
      <c r="R62" s="241"/>
      <c r="S62" s="242"/>
      <c r="T62" s="242"/>
      <c r="U62" s="242"/>
      <c r="V62" s="241"/>
      <c r="W62" s="241"/>
      <c r="X62" s="241"/>
      <c r="Y62" s="241"/>
      <c r="Z62" s="241"/>
      <c r="AA62" s="241"/>
      <c r="AB62" s="241"/>
    </row>
    <row r="63" spans="1:28">
      <c r="A63" s="241"/>
      <c r="B63" s="241"/>
      <c r="C63" s="241"/>
      <c r="D63" s="241"/>
      <c r="E63" s="242"/>
      <c r="F63" s="242"/>
      <c r="G63" s="241"/>
      <c r="H63" s="241"/>
      <c r="I63" s="241"/>
      <c r="J63" s="267"/>
      <c r="K63" s="241"/>
      <c r="L63" s="241"/>
      <c r="M63" s="241"/>
      <c r="N63" s="241"/>
      <c r="O63" s="241"/>
      <c r="P63" s="241"/>
      <c r="Q63" s="241"/>
      <c r="R63" s="241"/>
      <c r="S63" s="242"/>
      <c r="T63" s="242"/>
      <c r="U63" s="242"/>
      <c r="V63" s="241"/>
      <c r="W63" s="241"/>
      <c r="X63" s="241"/>
      <c r="Y63" s="241"/>
      <c r="Z63" s="241"/>
      <c r="AA63" s="241"/>
      <c r="AB63" s="241"/>
    </row>
    <row r="64" spans="1:28">
      <c r="A64" s="241"/>
      <c r="B64" s="241"/>
      <c r="C64" s="241"/>
      <c r="D64" s="241"/>
      <c r="E64" s="242"/>
      <c r="F64" s="242"/>
      <c r="G64" s="241"/>
      <c r="H64" s="241"/>
      <c r="I64" s="241"/>
      <c r="J64" s="268"/>
      <c r="K64" s="241"/>
      <c r="L64" s="241"/>
      <c r="M64" s="241"/>
      <c r="N64" s="241"/>
      <c r="O64" s="241"/>
      <c r="P64" s="241"/>
      <c r="Q64" s="241"/>
      <c r="R64" s="241"/>
      <c r="S64" s="242"/>
      <c r="T64" s="242"/>
      <c r="U64" s="242"/>
      <c r="V64" s="241"/>
      <c r="W64" s="241"/>
      <c r="X64" s="241"/>
      <c r="Y64" s="241"/>
      <c r="Z64" s="241"/>
      <c r="AA64" s="241"/>
      <c r="AB64" s="241"/>
    </row>
    <row r="65" spans="1:28">
      <c r="A65" s="241"/>
      <c r="B65" s="241"/>
      <c r="C65" s="241"/>
      <c r="D65" s="241"/>
      <c r="E65" s="242"/>
      <c r="F65" s="242"/>
      <c r="G65" s="241"/>
      <c r="H65" s="241"/>
      <c r="I65" s="241"/>
      <c r="J65" s="268"/>
      <c r="K65" s="241"/>
      <c r="L65" s="241"/>
      <c r="M65" s="241"/>
      <c r="N65" s="241"/>
      <c r="O65" s="241"/>
      <c r="P65" s="241"/>
      <c r="Q65" s="241"/>
      <c r="R65" s="241"/>
      <c r="S65" s="242"/>
      <c r="T65" s="242"/>
      <c r="U65" s="242"/>
      <c r="V65" s="241"/>
      <c r="W65" s="241"/>
      <c r="X65" s="241"/>
      <c r="Y65" s="241"/>
      <c r="Z65" s="241"/>
      <c r="AA65" s="241"/>
      <c r="AB65" s="241"/>
    </row>
    <row r="66" spans="1:28">
      <c r="A66" s="241"/>
      <c r="B66" s="241"/>
      <c r="C66" s="241"/>
      <c r="D66" s="241"/>
      <c r="E66" s="242"/>
      <c r="F66" s="242"/>
      <c r="G66" s="241"/>
      <c r="H66" s="241"/>
      <c r="I66" s="241"/>
      <c r="J66" s="267"/>
      <c r="K66" s="241"/>
      <c r="L66" s="241"/>
      <c r="M66" s="241"/>
      <c r="N66" s="241"/>
      <c r="O66" s="241"/>
      <c r="P66" s="241"/>
      <c r="Q66" s="241"/>
      <c r="R66" s="241"/>
      <c r="S66" s="242"/>
      <c r="T66" s="242"/>
      <c r="U66" s="242"/>
      <c r="V66" s="241"/>
      <c r="W66" s="241"/>
      <c r="X66" s="241"/>
      <c r="Y66" s="241"/>
      <c r="Z66" s="241"/>
      <c r="AA66" s="241"/>
      <c r="AB66" s="241"/>
    </row>
    <row r="67" spans="1:28">
      <c r="A67" s="241"/>
      <c r="B67" s="241"/>
      <c r="C67" s="241"/>
      <c r="D67" s="241"/>
      <c r="E67" s="242"/>
      <c r="F67" s="242"/>
      <c r="G67" s="241"/>
      <c r="H67" s="241"/>
      <c r="I67" s="241"/>
      <c r="J67" s="268"/>
      <c r="K67" s="241"/>
      <c r="L67" s="241"/>
      <c r="M67" s="241"/>
      <c r="N67" s="241"/>
      <c r="O67" s="241"/>
      <c r="P67" s="241"/>
      <c r="Q67" s="241"/>
      <c r="R67" s="241"/>
      <c r="S67" s="242"/>
      <c r="T67" s="242"/>
      <c r="U67" s="242"/>
      <c r="V67" s="241"/>
      <c r="W67" s="241"/>
      <c r="X67" s="241"/>
      <c r="Y67" s="241"/>
      <c r="Z67" s="241"/>
      <c r="AA67" s="241"/>
      <c r="AB67" s="241"/>
    </row>
    <row r="68" spans="1:28">
      <c r="A68" s="241"/>
      <c r="B68" s="241"/>
      <c r="C68" s="241"/>
      <c r="D68" s="241"/>
      <c r="E68" s="242"/>
      <c r="F68" s="242"/>
      <c r="G68" s="241"/>
      <c r="H68" s="241"/>
      <c r="I68" s="241"/>
      <c r="J68" s="268"/>
      <c r="K68" s="241"/>
      <c r="L68" s="241"/>
      <c r="M68" s="241"/>
      <c r="N68" s="241"/>
      <c r="O68" s="241"/>
      <c r="P68" s="241"/>
      <c r="Q68" s="241"/>
      <c r="R68" s="241"/>
      <c r="S68" s="242"/>
      <c r="T68" s="242"/>
      <c r="U68" s="242"/>
      <c r="V68" s="241"/>
      <c r="W68" s="241"/>
      <c r="X68" s="241"/>
      <c r="Y68" s="241"/>
      <c r="Z68" s="241"/>
      <c r="AA68" s="241"/>
      <c r="AB68" s="241"/>
    </row>
    <row r="69" spans="1:28">
      <c r="A69" s="241"/>
      <c r="B69" s="241"/>
      <c r="C69" s="241"/>
      <c r="D69" s="241"/>
      <c r="E69" s="242"/>
      <c r="F69" s="242"/>
      <c r="G69" s="241"/>
      <c r="H69" s="241"/>
      <c r="I69" s="241"/>
      <c r="J69" s="268"/>
      <c r="K69" s="241"/>
      <c r="L69" s="241"/>
      <c r="M69" s="241"/>
      <c r="N69" s="241"/>
      <c r="O69" s="241"/>
      <c r="P69" s="241"/>
      <c r="Q69" s="241"/>
      <c r="R69" s="241"/>
      <c r="S69" s="242"/>
      <c r="T69" s="242"/>
      <c r="U69" s="242"/>
      <c r="V69" s="241"/>
      <c r="W69" s="241"/>
      <c r="X69" s="241"/>
      <c r="Y69" s="241"/>
      <c r="Z69" s="241"/>
      <c r="AA69" s="241"/>
      <c r="AB69" s="241"/>
    </row>
    <row r="70" spans="1:28">
      <c r="A70" s="241"/>
      <c r="B70" s="241"/>
      <c r="C70" s="241"/>
      <c r="D70" s="241"/>
      <c r="E70" s="242"/>
      <c r="F70" s="242"/>
      <c r="G70" s="241"/>
      <c r="H70" s="241"/>
      <c r="I70" s="241"/>
      <c r="J70" s="267"/>
      <c r="K70" s="241"/>
      <c r="L70" s="241"/>
      <c r="M70" s="241"/>
      <c r="N70" s="241"/>
      <c r="O70" s="241"/>
      <c r="P70" s="241"/>
      <c r="Q70" s="241"/>
      <c r="R70" s="241"/>
      <c r="S70" s="242"/>
      <c r="T70" s="242"/>
      <c r="U70" s="242"/>
      <c r="V70" s="241"/>
      <c r="W70" s="241"/>
      <c r="X70" s="241"/>
      <c r="Y70" s="241"/>
      <c r="Z70" s="241"/>
      <c r="AA70" s="241"/>
      <c r="AB70" s="241"/>
    </row>
    <row r="71" spans="1:28">
      <c r="A71" s="241"/>
      <c r="B71" s="241"/>
      <c r="C71" s="241"/>
      <c r="D71" s="241"/>
      <c r="E71" s="242"/>
      <c r="F71" s="242"/>
      <c r="G71" s="241"/>
      <c r="H71" s="241"/>
      <c r="I71" s="241"/>
      <c r="J71" s="267"/>
      <c r="K71" s="241"/>
      <c r="L71" s="241"/>
      <c r="M71" s="241"/>
      <c r="N71" s="241"/>
      <c r="O71" s="241"/>
      <c r="P71" s="241"/>
      <c r="Q71" s="241"/>
      <c r="R71" s="241"/>
      <c r="S71" s="242"/>
      <c r="T71" s="242"/>
      <c r="U71" s="242"/>
      <c r="V71" s="241"/>
      <c r="W71" s="241"/>
      <c r="X71" s="241"/>
      <c r="Y71" s="241"/>
      <c r="Z71" s="241"/>
      <c r="AA71" s="241"/>
      <c r="AB71" s="241"/>
    </row>
    <row r="72" spans="1:28">
      <c r="A72" s="241"/>
      <c r="B72" s="241"/>
      <c r="C72" s="241"/>
      <c r="D72" s="241"/>
      <c r="E72" s="242"/>
      <c r="F72" s="242"/>
      <c r="G72" s="241"/>
      <c r="H72" s="241"/>
      <c r="I72" s="241"/>
      <c r="J72" s="266"/>
      <c r="K72" s="241"/>
      <c r="L72" s="241"/>
      <c r="M72" s="241"/>
      <c r="N72" s="241"/>
      <c r="O72" s="241"/>
      <c r="P72" s="241"/>
      <c r="Q72" s="241"/>
      <c r="R72" s="241"/>
      <c r="S72" s="242"/>
      <c r="T72" s="242"/>
      <c r="U72" s="242"/>
      <c r="V72" s="241"/>
      <c r="W72" s="241"/>
      <c r="X72" s="241"/>
      <c r="Y72" s="241"/>
      <c r="Z72" s="241"/>
      <c r="AA72" s="241"/>
      <c r="AB72" s="241"/>
    </row>
    <row r="73" spans="1:28">
      <c r="A73" s="241"/>
      <c r="B73" s="241"/>
      <c r="C73" s="241"/>
      <c r="D73" s="241"/>
      <c r="E73" s="242"/>
      <c r="F73" s="242"/>
      <c r="G73" s="241"/>
      <c r="H73" s="241"/>
      <c r="I73" s="241"/>
      <c r="J73" s="267"/>
      <c r="K73" s="241"/>
      <c r="L73" s="241"/>
      <c r="M73" s="241"/>
      <c r="N73" s="241"/>
      <c r="O73" s="241"/>
      <c r="P73" s="241"/>
      <c r="Q73" s="241"/>
      <c r="R73" s="241"/>
      <c r="S73" s="242"/>
      <c r="T73" s="242"/>
      <c r="U73" s="242"/>
      <c r="V73" s="241"/>
      <c r="W73" s="241"/>
      <c r="X73" s="241"/>
      <c r="Y73" s="241"/>
      <c r="Z73" s="241"/>
      <c r="AA73" s="241"/>
      <c r="AB73" s="241"/>
    </row>
    <row r="74" spans="1:28">
      <c r="A74" s="241"/>
      <c r="B74" s="241"/>
      <c r="C74" s="241"/>
      <c r="D74" s="241"/>
      <c r="E74" s="242"/>
      <c r="F74" s="242"/>
      <c r="G74" s="241"/>
      <c r="H74" s="241"/>
      <c r="I74" s="241"/>
      <c r="J74" s="268"/>
      <c r="K74" s="241"/>
      <c r="L74" s="241"/>
      <c r="M74" s="241"/>
      <c r="N74" s="241"/>
      <c r="O74" s="241"/>
      <c r="P74" s="241"/>
      <c r="Q74" s="241"/>
      <c r="R74" s="241"/>
      <c r="S74" s="242"/>
      <c r="T74" s="242"/>
      <c r="U74" s="242"/>
      <c r="V74" s="241"/>
      <c r="W74" s="241"/>
      <c r="X74" s="241"/>
      <c r="Y74" s="241"/>
      <c r="Z74" s="241"/>
      <c r="AA74" s="241"/>
      <c r="AB74" s="241"/>
    </row>
    <row r="75" spans="1:28">
      <c r="A75" s="241"/>
      <c r="B75" s="241"/>
      <c r="C75" s="241"/>
      <c r="D75" s="241"/>
      <c r="E75" s="242"/>
      <c r="F75" s="242"/>
      <c r="G75" s="241"/>
      <c r="H75" s="241"/>
      <c r="I75" s="241"/>
      <c r="J75" s="268"/>
      <c r="K75" s="241"/>
      <c r="L75" s="241"/>
      <c r="M75" s="241"/>
      <c r="N75" s="241"/>
      <c r="O75" s="241"/>
      <c r="P75" s="241"/>
      <c r="Q75" s="241"/>
      <c r="R75" s="241"/>
      <c r="S75" s="242"/>
      <c r="T75" s="242"/>
      <c r="U75" s="242"/>
      <c r="V75" s="241"/>
      <c r="W75" s="241"/>
      <c r="X75" s="241"/>
      <c r="Y75" s="241"/>
      <c r="Z75" s="241"/>
      <c r="AA75" s="241"/>
      <c r="AB75" s="241"/>
    </row>
    <row r="76" spans="1:28">
      <c r="A76" s="241"/>
      <c r="B76" s="241"/>
      <c r="C76" s="241"/>
      <c r="D76" s="241"/>
      <c r="E76" s="242"/>
      <c r="F76" s="242"/>
      <c r="G76" s="241"/>
      <c r="H76" s="241"/>
      <c r="I76" s="241"/>
      <c r="J76" s="267"/>
      <c r="K76" s="241"/>
      <c r="L76" s="241"/>
      <c r="M76" s="241"/>
      <c r="N76" s="241"/>
      <c r="O76" s="241"/>
      <c r="P76" s="241"/>
      <c r="Q76" s="241"/>
      <c r="R76" s="241"/>
      <c r="S76" s="242"/>
      <c r="T76" s="242"/>
      <c r="U76" s="242"/>
      <c r="V76" s="241"/>
      <c r="W76" s="241"/>
      <c r="X76" s="241"/>
      <c r="Y76" s="241"/>
      <c r="Z76" s="241"/>
      <c r="AA76" s="241"/>
      <c r="AB76" s="241"/>
    </row>
    <row r="77" spans="1:28">
      <c r="A77" s="241"/>
      <c r="B77" s="241"/>
      <c r="C77" s="241"/>
      <c r="D77" s="241"/>
      <c r="E77" s="242"/>
      <c r="F77" s="242"/>
      <c r="G77" s="241"/>
      <c r="H77" s="241"/>
      <c r="I77" s="241"/>
      <c r="J77" s="266"/>
      <c r="K77" s="241"/>
      <c r="L77" s="241"/>
      <c r="M77" s="241"/>
      <c r="N77" s="241"/>
      <c r="O77" s="241"/>
      <c r="P77" s="241"/>
      <c r="Q77" s="241"/>
      <c r="R77" s="241"/>
      <c r="S77" s="242"/>
      <c r="T77" s="242"/>
      <c r="U77" s="242"/>
      <c r="V77" s="241"/>
      <c r="W77" s="241"/>
      <c r="X77" s="241"/>
      <c r="Y77" s="241"/>
      <c r="Z77" s="241"/>
      <c r="AA77" s="241"/>
      <c r="AB77" s="241"/>
    </row>
    <row r="78" spans="1:28">
      <c r="A78" s="241"/>
      <c r="B78" s="241"/>
      <c r="C78" s="241"/>
      <c r="D78" s="241"/>
      <c r="E78" s="242"/>
      <c r="F78" s="242"/>
      <c r="G78" s="241"/>
      <c r="H78" s="241"/>
      <c r="I78" s="241"/>
      <c r="J78" s="267"/>
      <c r="K78" s="241"/>
      <c r="L78" s="241"/>
      <c r="M78" s="241"/>
      <c r="N78" s="241"/>
      <c r="O78" s="241"/>
      <c r="P78" s="241"/>
      <c r="Q78" s="241"/>
      <c r="R78" s="241"/>
      <c r="S78" s="242"/>
      <c r="T78" s="242"/>
      <c r="U78" s="242"/>
      <c r="V78" s="241"/>
      <c r="W78" s="241"/>
      <c r="X78" s="241"/>
      <c r="Y78" s="241"/>
      <c r="Z78" s="241"/>
      <c r="AA78" s="241"/>
      <c r="AB78" s="241"/>
    </row>
    <row r="79" spans="1:28">
      <c r="A79" s="241"/>
      <c r="B79" s="241"/>
      <c r="C79" s="241"/>
      <c r="D79" s="241"/>
      <c r="E79" s="242"/>
      <c r="F79" s="242"/>
      <c r="G79" s="241"/>
      <c r="H79" s="241"/>
      <c r="I79" s="241"/>
      <c r="J79" s="268"/>
      <c r="K79" s="241"/>
      <c r="L79" s="241"/>
      <c r="M79" s="241"/>
      <c r="N79" s="241"/>
      <c r="O79" s="241"/>
      <c r="P79" s="241"/>
      <c r="Q79" s="241"/>
      <c r="R79" s="241"/>
      <c r="S79" s="242"/>
      <c r="T79" s="242"/>
      <c r="U79" s="242"/>
      <c r="V79" s="241"/>
      <c r="W79" s="241"/>
      <c r="X79" s="241"/>
      <c r="Y79" s="241"/>
      <c r="Z79" s="241"/>
      <c r="AA79" s="241"/>
      <c r="AB79" s="241"/>
    </row>
    <row r="80" spans="1:28">
      <c r="A80" s="241"/>
      <c r="B80" s="241"/>
      <c r="C80" s="241"/>
      <c r="D80" s="241"/>
      <c r="E80" s="242"/>
      <c r="F80" s="242"/>
      <c r="G80" s="241"/>
      <c r="H80" s="241"/>
      <c r="I80" s="241"/>
      <c r="J80" s="268"/>
      <c r="K80" s="241"/>
      <c r="L80" s="241"/>
      <c r="M80" s="241"/>
      <c r="N80" s="241"/>
      <c r="O80" s="241"/>
      <c r="P80" s="241"/>
      <c r="Q80" s="241"/>
      <c r="R80" s="241"/>
      <c r="S80" s="242"/>
      <c r="T80" s="242"/>
      <c r="U80" s="242"/>
      <c r="V80" s="241"/>
      <c r="W80" s="241"/>
      <c r="X80" s="241"/>
      <c r="Y80" s="241"/>
      <c r="Z80" s="241"/>
      <c r="AA80" s="241"/>
      <c r="AB80" s="241"/>
    </row>
    <row r="81" spans="1:28">
      <c r="A81" s="241"/>
      <c r="B81" s="241"/>
      <c r="C81" s="241"/>
      <c r="D81" s="241"/>
      <c r="E81" s="242"/>
      <c r="F81" s="242"/>
      <c r="G81" s="241"/>
      <c r="H81" s="241"/>
      <c r="I81" s="241"/>
      <c r="J81" s="268"/>
      <c r="K81" s="241"/>
      <c r="L81" s="241"/>
      <c r="M81" s="241"/>
      <c r="N81" s="241"/>
      <c r="O81" s="241"/>
      <c r="P81" s="241"/>
      <c r="Q81" s="241"/>
      <c r="R81" s="241"/>
      <c r="S81" s="242"/>
      <c r="T81" s="242"/>
      <c r="U81" s="242"/>
      <c r="V81" s="241"/>
      <c r="W81" s="241"/>
      <c r="X81" s="241"/>
      <c r="Y81" s="241"/>
      <c r="Z81" s="241"/>
      <c r="AA81" s="241"/>
      <c r="AB81" s="241"/>
    </row>
    <row r="82" spans="1:28">
      <c r="A82" s="241"/>
      <c r="B82" s="241"/>
      <c r="C82" s="241"/>
      <c r="D82" s="241"/>
      <c r="E82" s="242"/>
      <c r="F82" s="242"/>
      <c r="G82" s="241"/>
      <c r="H82" s="241"/>
      <c r="I82" s="241"/>
      <c r="J82" s="268"/>
      <c r="K82" s="241"/>
      <c r="L82" s="241"/>
      <c r="M82" s="241"/>
      <c r="N82" s="241"/>
      <c r="O82" s="241"/>
      <c r="P82" s="241"/>
      <c r="Q82" s="241"/>
      <c r="R82" s="241"/>
      <c r="S82" s="242"/>
      <c r="T82" s="242"/>
      <c r="U82" s="242"/>
      <c r="V82" s="241"/>
      <c r="W82" s="241"/>
      <c r="X82" s="241"/>
      <c r="Y82" s="241"/>
      <c r="Z82" s="241"/>
      <c r="AA82" s="241"/>
      <c r="AB82" s="241"/>
    </row>
    <row r="83" spans="1:28">
      <c r="A83" s="241"/>
      <c r="B83" s="241"/>
      <c r="C83" s="241"/>
      <c r="D83" s="241"/>
      <c r="E83" s="242"/>
      <c r="F83" s="242"/>
      <c r="G83" s="241"/>
      <c r="H83" s="241"/>
      <c r="I83" s="241"/>
      <c r="J83" s="268"/>
      <c r="K83" s="241"/>
      <c r="L83" s="241"/>
      <c r="M83" s="241"/>
      <c r="N83" s="241"/>
      <c r="O83" s="241"/>
      <c r="P83" s="241"/>
      <c r="Q83" s="241"/>
      <c r="R83" s="241"/>
      <c r="S83" s="242"/>
      <c r="T83" s="242"/>
      <c r="U83" s="242"/>
      <c r="V83" s="241"/>
      <c r="W83" s="241"/>
      <c r="X83" s="241"/>
      <c r="Y83" s="241"/>
      <c r="Z83" s="241"/>
      <c r="AA83" s="241"/>
      <c r="AB83" s="241"/>
    </row>
    <row r="84" spans="1:28">
      <c r="A84" s="241"/>
      <c r="B84" s="241"/>
      <c r="C84" s="241"/>
      <c r="D84" s="241"/>
      <c r="E84" s="242"/>
      <c r="F84" s="241"/>
      <c r="G84" s="241"/>
      <c r="H84" s="241"/>
      <c r="I84" s="241"/>
      <c r="J84" s="267"/>
      <c r="K84" s="241"/>
      <c r="L84" s="241"/>
      <c r="M84" s="241"/>
      <c r="N84" s="241"/>
      <c r="O84" s="241"/>
      <c r="P84" s="241"/>
      <c r="Q84" s="241"/>
      <c r="R84" s="241"/>
      <c r="S84" s="242"/>
      <c r="T84" s="242"/>
      <c r="U84" s="242"/>
      <c r="V84" s="241"/>
      <c r="W84" s="241"/>
      <c r="X84" s="241"/>
      <c r="Y84" s="241"/>
      <c r="Z84" s="241"/>
      <c r="AA84" s="241"/>
      <c r="AB84" s="241"/>
    </row>
    <row r="85" spans="1:28">
      <c r="A85" s="241"/>
      <c r="B85" s="241"/>
      <c r="C85" s="241"/>
      <c r="D85" s="241"/>
      <c r="E85" s="242"/>
      <c r="F85" s="241"/>
      <c r="G85" s="241"/>
      <c r="H85" s="241"/>
      <c r="I85" s="241"/>
      <c r="J85" s="268"/>
      <c r="K85" s="241"/>
      <c r="L85" s="241"/>
      <c r="M85" s="241"/>
      <c r="N85" s="241"/>
      <c r="O85" s="241"/>
      <c r="P85" s="241"/>
      <c r="Q85" s="241"/>
      <c r="R85" s="241"/>
      <c r="S85" s="242"/>
      <c r="T85" s="242"/>
      <c r="U85" s="242"/>
      <c r="V85" s="241"/>
      <c r="W85" s="241"/>
      <c r="X85" s="241"/>
      <c r="Y85" s="241"/>
      <c r="Z85" s="241"/>
      <c r="AA85" s="241"/>
      <c r="AB85" s="241"/>
    </row>
    <row r="86" spans="1:28">
      <c r="A86" s="241"/>
      <c r="B86" s="241"/>
      <c r="C86" s="241"/>
      <c r="D86" s="241"/>
      <c r="E86" s="242"/>
      <c r="F86" s="242"/>
      <c r="G86" s="241"/>
      <c r="H86" s="241"/>
      <c r="I86" s="241"/>
      <c r="J86" s="268"/>
      <c r="K86" s="241"/>
      <c r="L86" s="241"/>
      <c r="M86" s="241"/>
      <c r="N86" s="241"/>
      <c r="O86" s="241"/>
      <c r="P86" s="241"/>
      <c r="Q86" s="241"/>
      <c r="R86" s="241"/>
      <c r="S86" s="242"/>
      <c r="T86" s="242"/>
      <c r="U86" s="242"/>
      <c r="V86" s="241"/>
      <c r="W86" s="241"/>
      <c r="X86" s="241"/>
      <c r="Y86" s="241"/>
      <c r="Z86" s="241"/>
      <c r="AA86" s="241"/>
      <c r="AB86" s="241"/>
    </row>
    <row r="87" spans="1:28">
      <c r="A87" s="260"/>
      <c r="B87" s="241"/>
      <c r="C87" s="241"/>
      <c r="D87" s="241"/>
      <c r="E87" s="242"/>
      <c r="F87" s="241"/>
      <c r="G87" s="241"/>
      <c r="H87" s="241"/>
      <c r="I87" s="241"/>
      <c r="J87" s="268"/>
      <c r="K87" s="241"/>
      <c r="L87" s="241"/>
      <c r="M87" s="241"/>
      <c r="N87" s="241"/>
      <c r="O87" s="241"/>
      <c r="P87" s="241"/>
      <c r="Q87" s="241"/>
      <c r="R87" s="241"/>
      <c r="S87" s="242"/>
      <c r="T87" s="242"/>
      <c r="U87" s="242"/>
      <c r="V87" s="241"/>
      <c r="W87" s="241"/>
      <c r="X87" s="241"/>
      <c r="Y87" s="241"/>
      <c r="Z87" s="241"/>
      <c r="AA87" s="241"/>
      <c r="AB87" s="241"/>
    </row>
    <row r="88" spans="1:28">
      <c r="A88" s="260"/>
      <c r="B88" s="241"/>
      <c r="C88" s="241"/>
      <c r="D88" s="241"/>
      <c r="E88" s="242"/>
      <c r="F88" s="241"/>
      <c r="G88" s="241"/>
      <c r="H88" s="241"/>
      <c r="I88" s="241"/>
      <c r="J88" s="268"/>
      <c r="K88" s="241"/>
      <c r="L88" s="241"/>
      <c r="M88" s="241"/>
      <c r="N88" s="241"/>
      <c r="O88" s="241"/>
      <c r="P88" s="241"/>
      <c r="Q88" s="241"/>
      <c r="R88" s="241"/>
      <c r="S88" s="242"/>
      <c r="T88" s="242"/>
      <c r="U88" s="242"/>
      <c r="V88" s="241"/>
      <c r="W88" s="241"/>
      <c r="X88" s="241"/>
      <c r="Y88" s="241"/>
      <c r="Z88" s="241"/>
      <c r="AA88" s="241"/>
      <c r="AB88" s="241"/>
    </row>
    <row r="89" spans="1:28">
      <c r="A89" s="241"/>
      <c r="B89" s="241"/>
      <c r="C89" s="241"/>
      <c r="D89" s="241"/>
      <c r="E89" s="242"/>
      <c r="F89" s="242"/>
      <c r="G89" s="241"/>
      <c r="H89" s="241"/>
      <c r="I89" s="241"/>
      <c r="J89" s="268"/>
      <c r="K89" s="241"/>
      <c r="L89" s="241"/>
      <c r="M89" s="241"/>
      <c r="N89" s="241"/>
      <c r="O89" s="241"/>
      <c r="P89" s="241"/>
      <c r="Q89" s="241"/>
      <c r="R89" s="241"/>
      <c r="S89" s="242"/>
      <c r="T89" s="242"/>
      <c r="U89" s="242"/>
      <c r="V89" s="241"/>
      <c r="W89" s="241"/>
      <c r="X89" s="241"/>
      <c r="Y89" s="241"/>
      <c r="Z89" s="241"/>
      <c r="AA89" s="241"/>
      <c r="AB89" s="241"/>
    </row>
    <row r="90" spans="1:28">
      <c r="A90" s="241"/>
      <c r="B90" s="241"/>
      <c r="C90" s="241"/>
      <c r="D90" s="241"/>
      <c r="E90" s="242"/>
      <c r="F90" s="242"/>
      <c r="G90" s="241"/>
      <c r="H90" s="241"/>
      <c r="I90" s="241"/>
      <c r="J90" s="267"/>
      <c r="K90" s="241"/>
      <c r="L90" s="241"/>
      <c r="M90" s="241"/>
      <c r="N90" s="241"/>
      <c r="O90" s="241"/>
      <c r="P90" s="241"/>
      <c r="Q90" s="241"/>
      <c r="R90" s="241"/>
      <c r="S90" s="242"/>
      <c r="T90" s="242"/>
      <c r="U90" s="242"/>
      <c r="V90" s="241"/>
      <c r="W90" s="241"/>
      <c r="X90" s="241"/>
      <c r="Y90" s="241"/>
      <c r="Z90" s="241"/>
      <c r="AA90" s="241"/>
      <c r="AB90" s="241"/>
    </row>
    <row r="91" spans="1:28">
      <c r="A91" s="241"/>
      <c r="B91" s="241"/>
      <c r="C91" s="241"/>
      <c r="D91" s="241"/>
      <c r="E91" s="242"/>
      <c r="F91" s="242"/>
      <c r="G91" s="241"/>
      <c r="H91" s="241"/>
      <c r="I91" s="241"/>
      <c r="J91" s="268"/>
      <c r="K91" s="241"/>
      <c r="L91" s="241"/>
      <c r="M91" s="241"/>
      <c r="N91" s="241"/>
      <c r="O91" s="241"/>
      <c r="P91" s="241"/>
      <c r="Q91" s="241"/>
      <c r="R91" s="241"/>
      <c r="S91" s="242"/>
      <c r="T91" s="242"/>
      <c r="U91" s="242"/>
      <c r="V91" s="241"/>
      <c r="W91" s="241"/>
      <c r="X91" s="241"/>
      <c r="Y91" s="241"/>
      <c r="Z91" s="241"/>
      <c r="AA91" s="241"/>
      <c r="AB91" s="241"/>
    </row>
    <row r="92" spans="1:28">
      <c r="A92" s="241"/>
      <c r="B92" s="241"/>
      <c r="C92" s="241"/>
      <c r="D92" s="241"/>
      <c r="E92" s="242"/>
      <c r="F92" s="242"/>
      <c r="G92" s="241"/>
      <c r="H92" s="241"/>
      <c r="I92" s="241"/>
      <c r="J92" s="268"/>
      <c r="K92" s="241"/>
      <c r="L92" s="241"/>
      <c r="M92" s="241"/>
      <c r="N92" s="241"/>
      <c r="O92" s="241"/>
      <c r="P92" s="241"/>
      <c r="Q92" s="241"/>
      <c r="R92" s="241"/>
      <c r="S92" s="242"/>
      <c r="T92" s="242"/>
      <c r="U92" s="242"/>
      <c r="V92" s="241"/>
      <c r="W92" s="241"/>
      <c r="X92" s="241"/>
      <c r="Y92" s="241"/>
      <c r="Z92" s="241"/>
      <c r="AA92" s="241"/>
      <c r="AB92" s="241"/>
    </row>
    <row r="93" spans="1:28">
      <c r="A93" s="260"/>
      <c r="B93" s="241"/>
      <c r="C93" s="241"/>
      <c r="D93" s="241"/>
      <c r="E93" s="242"/>
      <c r="F93" s="241"/>
      <c r="G93" s="241"/>
      <c r="H93" s="241"/>
      <c r="I93" s="241"/>
      <c r="J93" s="269"/>
      <c r="K93" s="241"/>
      <c r="L93" s="241"/>
      <c r="M93" s="241"/>
      <c r="N93" s="241"/>
      <c r="O93" s="241"/>
      <c r="P93" s="241"/>
      <c r="Q93" s="241"/>
      <c r="R93" s="241"/>
      <c r="S93" s="242"/>
      <c r="T93" s="242"/>
      <c r="U93" s="242"/>
      <c r="V93" s="241"/>
      <c r="W93" s="241"/>
      <c r="X93" s="241"/>
      <c r="Y93" s="241"/>
      <c r="Z93" s="241"/>
      <c r="AA93" s="241"/>
      <c r="AB93" s="241"/>
    </row>
    <row r="94" spans="1:28">
      <c r="A94" s="241"/>
      <c r="B94" s="241"/>
      <c r="C94" s="241"/>
      <c r="D94" s="241"/>
      <c r="E94" s="242"/>
      <c r="F94" s="242"/>
      <c r="G94" s="241"/>
      <c r="H94" s="241"/>
      <c r="I94" s="241"/>
      <c r="J94" s="269"/>
      <c r="K94" s="241"/>
      <c r="L94" s="241"/>
      <c r="M94" s="241"/>
      <c r="N94" s="241"/>
      <c r="O94" s="241"/>
      <c r="P94" s="241"/>
      <c r="Q94" s="241"/>
      <c r="R94" s="241"/>
      <c r="S94" s="242"/>
      <c r="T94" s="242"/>
      <c r="U94" s="242"/>
      <c r="V94" s="241"/>
      <c r="W94" s="241"/>
      <c r="X94" s="241"/>
      <c r="Y94" s="241"/>
      <c r="Z94" s="241"/>
      <c r="AA94" s="241"/>
      <c r="AB94" s="241"/>
    </row>
    <row r="95" spans="1:28">
      <c r="A95" s="241"/>
      <c r="B95" s="241"/>
      <c r="C95" s="241"/>
      <c r="D95" s="241"/>
      <c r="E95" s="242"/>
      <c r="F95" s="242"/>
      <c r="G95" s="241"/>
      <c r="H95" s="241"/>
      <c r="I95" s="241"/>
      <c r="J95" s="269"/>
      <c r="K95" s="241"/>
      <c r="L95" s="241"/>
      <c r="M95" s="241"/>
      <c r="N95" s="241"/>
      <c r="O95" s="241"/>
      <c r="P95" s="241"/>
      <c r="Q95" s="241"/>
      <c r="R95" s="241"/>
      <c r="S95" s="242"/>
      <c r="T95" s="242"/>
      <c r="U95" s="242"/>
      <c r="V95" s="241"/>
      <c r="W95" s="241"/>
      <c r="X95" s="241"/>
      <c r="Y95" s="241"/>
      <c r="Z95" s="241"/>
      <c r="AA95" s="241"/>
      <c r="AB95" s="241"/>
    </row>
    <row r="96" spans="1:28">
      <c r="A96" s="241"/>
      <c r="B96" s="241"/>
      <c r="C96" s="241"/>
      <c r="D96" s="241"/>
      <c r="E96" s="242"/>
      <c r="F96" s="242"/>
      <c r="G96" s="241"/>
      <c r="H96" s="241"/>
      <c r="I96" s="241"/>
      <c r="J96" s="265"/>
      <c r="K96" s="241"/>
      <c r="L96" s="241"/>
      <c r="M96" s="241"/>
      <c r="N96" s="241"/>
      <c r="O96" s="241"/>
      <c r="P96" s="241"/>
      <c r="Q96" s="241"/>
      <c r="R96" s="241"/>
      <c r="S96" s="242"/>
      <c r="T96" s="242"/>
      <c r="U96" s="242"/>
      <c r="V96" s="241"/>
      <c r="W96" s="241"/>
      <c r="X96" s="241"/>
      <c r="Y96" s="241"/>
      <c r="Z96" s="241"/>
      <c r="AA96" s="241"/>
      <c r="AB96" s="241"/>
    </row>
    <row r="97" spans="1:28">
      <c r="A97" s="241"/>
      <c r="B97" s="241"/>
      <c r="C97" s="241"/>
      <c r="D97" s="241"/>
      <c r="E97" s="242"/>
      <c r="F97" s="242"/>
      <c r="G97" s="241"/>
      <c r="H97" s="241"/>
      <c r="I97" s="241"/>
      <c r="J97" s="266"/>
      <c r="K97" s="241"/>
      <c r="L97" s="241"/>
      <c r="M97" s="241"/>
      <c r="N97" s="241"/>
      <c r="O97" s="241"/>
      <c r="P97" s="241"/>
      <c r="Q97" s="241"/>
      <c r="R97" s="241"/>
      <c r="S97" s="242"/>
      <c r="T97" s="242"/>
      <c r="U97" s="242"/>
      <c r="V97" s="241"/>
      <c r="W97" s="241"/>
      <c r="X97" s="241"/>
      <c r="Y97" s="241"/>
      <c r="Z97" s="241"/>
      <c r="AA97" s="241"/>
      <c r="AB97" s="241"/>
    </row>
    <row r="98" spans="1:28">
      <c r="A98" s="241"/>
      <c r="B98" s="241"/>
      <c r="C98" s="241"/>
      <c r="D98" s="241"/>
      <c r="E98" s="242"/>
      <c r="F98" s="242"/>
      <c r="G98" s="241"/>
      <c r="H98" s="241"/>
      <c r="I98" s="241"/>
      <c r="J98" s="267"/>
      <c r="K98" s="241"/>
      <c r="L98" s="241"/>
      <c r="M98" s="241"/>
      <c r="N98" s="241"/>
      <c r="O98" s="241"/>
      <c r="P98" s="241"/>
      <c r="Q98" s="241"/>
      <c r="R98" s="241"/>
      <c r="S98" s="242"/>
      <c r="T98" s="242"/>
      <c r="U98" s="242"/>
      <c r="V98" s="241"/>
      <c r="W98" s="241"/>
      <c r="X98" s="241"/>
      <c r="Y98" s="241"/>
      <c r="Z98" s="241"/>
      <c r="AA98" s="241"/>
      <c r="AB98" s="241"/>
    </row>
    <row r="99" spans="1:28">
      <c r="A99" s="241"/>
      <c r="B99" s="241"/>
      <c r="C99" s="241"/>
      <c r="D99" s="241"/>
      <c r="E99" s="242"/>
      <c r="F99" s="242"/>
      <c r="G99" s="241"/>
      <c r="H99" s="241"/>
      <c r="I99" s="241"/>
      <c r="J99" s="267"/>
      <c r="K99" s="241"/>
      <c r="L99" s="241"/>
      <c r="M99" s="241"/>
      <c r="N99" s="241"/>
      <c r="O99" s="241"/>
      <c r="P99" s="241"/>
      <c r="Q99" s="241"/>
      <c r="R99" s="241"/>
      <c r="S99" s="242"/>
      <c r="T99" s="242"/>
      <c r="U99" s="242"/>
      <c r="V99" s="241"/>
      <c r="W99" s="241"/>
      <c r="X99" s="241"/>
      <c r="Y99" s="241"/>
      <c r="Z99" s="241"/>
      <c r="AA99" s="241"/>
      <c r="AB99" s="241"/>
    </row>
    <row r="100" spans="1:28">
      <c r="A100" s="241"/>
      <c r="B100" s="241"/>
      <c r="C100" s="241"/>
      <c r="D100" s="241"/>
      <c r="E100" s="242"/>
      <c r="F100" s="242"/>
      <c r="G100" s="241"/>
      <c r="H100" s="241"/>
      <c r="I100" s="241"/>
      <c r="J100" s="266"/>
      <c r="K100" s="241"/>
      <c r="L100" s="241"/>
      <c r="M100" s="241"/>
      <c r="N100" s="241"/>
      <c r="O100" s="241"/>
      <c r="P100" s="241"/>
      <c r="Q100" s="241"/>
      <c r="R100" s="241"/>
      <c r="S100" s="242"/>
      <c r="T100" s="242"/>
      <c r="U100" s="242"/>
      <c r="V100" s="241"/>
      <c r="W100" s="241"/>
      <c r="X100" s="241"/>
      <c r="Y100" s="241"/>
      <c r="Z100" s="241"/>
      <c r="AA100" s="241"/>
      <c r="AB100" s="241"/>
    </row>
    <row r="101" spans="1:28">
      <c r="A101" s="241"/>
      <c r="B101" s="241"/>
      <c r="C101" s="241"/>
      <c r="D101" s="241"/>
      <c r="E101" s="242"/>
      <c r="F101" s="242"/>
      <c r="G101" s="241"/>
      <c r="H101" s="241"/>
      <c r="I101" s="241"/>
      <c r="J101" s="266"/>
      <c r="K101" s="241"/>
      <c r="L101" s="241"/>
      <c r="M101" s="241"/>
      <c r="N101" s="241"/>
      <c r="O101" s="241"/>
      <c r="P101" s="241"/>
      <c r="Q101" s="241"/>
      <c r="R101" s="241"/>
      <c r="S101" s="242"/>
      <c r="T101" s="242"/>
      <c r="U101" s="242"/>
      <c r="V101" s="241"/>
      <c r="W101" s="241"/>
      <c r="X101" s="241"/>
      <c r="Y101" s="241"/>
      <c r="Z101" s="241"/>
      <c r="AA101" s="241"/>
      <c r="AB101" s="241"/>
    </row>
    <row r="102" spans="1:28">
      <c r="A102" s="241"/>
      <c r="B102" s="241"/>
      <c r="C102" s="241"/>
      <c r="D102" s="241"/>
      <c r="E102" s="242"/>
      <c r="F102" s="242"/>
      <c r="G102" s="241"/>
      <c r="H102" s="241"/>
      <c r="I102" s="241"/>
      <c r="J102" s="267"/>
      <c r="K102" s="241"/>
      <c r="L102" s="241"/>
      <c r="M102" s="241"/>
      <c r="N102" s="241"/>
      <c r="O102" s="241"/>
      <c r="P102" s="241"/>
      <c r="Q102" s="241"/>
      <c r="R102" s="241"/>
      <c r="S102" s="242"/>
      <c r="T102" s="242"/>
      <c r="U102" s="242"/>
      <c r="V102" s="241"/>
      <c r="W102" s="241"/>
      <c r="X102" s="241"/>
      <c r="Y102" s="241"/>
      <c r="Z102" s="241"/>
      <c r="AA102" s="241"/>
      <c r="AB102" s="241"/>
    </row>
    <row r="103" spans="1:28">
      <c r="A103" s="241"/>
      <c r="B103" s="241"/>
      <c r="C103" s="241"/>
      <c r="D103" s="241"/>
      <c r="E103" s="242"/>
      <c r="F103" s="242"/>
      <c r="G103" s="241"/>
      <c r="H103" s="241"/>
      <c r="I103" s="241"/>
      <c r="J103" s="268"/>
      <c r="K103" s="241"/>
      <c r="L103" s="241"/>
      <c r="M103" s="241"/>
      <c r="N103" s="241"/>
      <c r="O103" s="241"/>
      <c r="P103" s="241"/>
      <c r="Q103" s="241"/>
      <c r="R103" s="241"/>
      <c r="S103" s="242"/>
      <c r="T103" s="242"/>
      <c r="U103" s="242"/>
      <c r="V103" s="241"/>
      <c r="W103" s="241"/>
      <c r="X103" s="241"/>
      <c r="Y103" s="241"/>
      <c r="Z103" s="241"/>
      <c r="AA103" s="241"/>
      <c r="AB103" s="241"/>
    </row>
    <row r="104" spans="1:28">
      <c r="A104" s="241"/>
      <c r="B104" s="241"/>
      <c r="C104" s="241"/>
      <c r="D104" s="241"/>
      <c r="E104" s="242"/>
      <c r="F104" s="242"/>
      <c r="G104" s="241"/>
      <c r="H104" s="241"/>
      <c r="I104" s="241"/>
      <c r="J104" s="268"/>
      <c r="K104" s="241"/>
      <c r="L104" s="241"/>
      <c r="M104" s="241"/>
      <c r="N104" s="241"/>
      <c r="O104" s="241"/>
      <c r="P104" s="241"/>
      <c r="Q104" s="241"/>
      <c r="R104" s="241"/>
      <c r="S104" s="242"/>
      <c r="T104" s="242"/>
      <c r="U104" s="242"/>
      <c r="V104" s="241"/>
      <c r="W104" s="241"/>
      <c r="X104" s="241"/>
      <c r="Y104" s="241"/>
      <c r="Z104" s="241"/>
      <c r="AA104" s="241"/>
      <c r="AB104" s="241"/>
    </row>
    <row r="105" spans="1:28">
      <c r="A105" s="241"/>
      <c r="B105" s="241"/>
      <c r="C105" s="241"/>
      <c r="D105" s="241"/>
      <c r="E105" s="242"/>
      <c r="F105" s="242"/>
      <c r="G105" s="241"/>
      <c r="H105" s="241"/>
      <c r="I105" s="241"/>
      <c r="J105" s="268"/>
      <c r="K105" s="241"/>
      <c r="L105" s="241"/>
      <c r="M105" s="241"/>
      <c r="N105" s="241"/>
      <c r="O105" s="241"/>
      <c r="P105" s="241"/>
      <c r="Q105" s="241"/>
      <c r="R105" s="241"/>
      <c r="S105" s="242"/>
      <c r="T105" s="242"/>
      <c r="U105" s="242"/>
      <c r="V105" s="241"/>
      <c r="W105" s="241"/>
      <c r="X105" s="241"/>
      <c r="Y105" s="241"/>
      <c r="Z105" s="241"/>
      <c r="AA105" s="241"/>
      <c r="AB105" s="241"/>
    </row>
    <row r="106" spans="1:28">
      <c r="A106" s="241"/>
      <c r="B106" s="241"/>
      <c r="C106" s="241"/>
      <c r="D106" s="241"/>
      <c r="E106" s="242"/>
      <c r="F106" s="242"/>
      <c r="G106" s="241"/>
      <c r="H106" s="241"/>
      <c r="I106" s="241"/>
      <c r="J106" s="268"/>
      <c r="K106" s="241"/>
      <c r="L106" s="241"/>
      <c r="M106" s="241"/>
      <c r="N106" s="241"/>
      <c r="O106" s="241"/>
      <c r="P106" s="241"/>
      <c r="Q106" s="241"/>
      <c r="R106" s="241"/>
      <c r="S106" s="242"/>
      <c r="T106" s="242"/>
      <c r="U106" s="242"/>
      <c r="V106" s="241"/>
      <c r="W106" s="241"/>
      <c r="X106" s="241"/>
      <c r="Y106" s="241"/>
      <c r="Z106" s="241"/>
      <c r="AA106" s="241"/>
      <c r="AB106" s="241"/>
    </row>
    <row r="107" spans="1:28">
      <c r="A107" s="241"/>
      <c r="B107" s="241"/>
      <c r="C107" s="241"/>
      <c r="D107" s="241"/>
      <c r="E107" s="242"/>
      <c r="F107" s="242"/>
      <c r="G107" s="241"/>
      <c r="H107" s="241"/>
      <c r="I107" s="241"/>
      <c r="J107" s="268"/>
      <c r="K107" s="241"/>
      <c r="L107" s="241"/>
      <c r="M107" s="241"/>
      <c r="N107" s="241"/>
      <c r="O107" s="241"/>
      <c r="P107" s="241"/>
      <c r="Q107" s="241"/>
      <c r="R107" s="241"/>
      <c r="S107" s="242"/>
      <c r="T107" s="242"/>
      <c r="U107" s="242"/>
      <c r="V107" s="241"/>
      <c r="W107" s="241"/>
      <c r="X107" s="241"/>
      <c r="Y107" s="241"/>
      <c r="Z107" s="241"/>
      <c r="AA107" s="241"/>
      <c r="AB107" s="241"/>
    </row>
    <row r="108" spans="1:28">
      <c r="A108" s="241"/>
      <c r="B108" s="241"/>
      <c r="C108" s="241"/>
      <c r="D108" s="241"/>
      <c r="E108" s="242"/>
      <c r="F108" s="242"/>
      <c r="G108" s="241"/>
      <c r="H108" s="241"/>
      <c r="I108" s="241"/>
      <c r="J108" s="267"/>
      <c r="K108" s="241"/>
      <c r="L108" s="241"/>
      <c r="M108" s="241"/>
      <c r="N108" s="241"/>
      <c r="O108" s="241"/>
      <c r="P108" s="241"/>
      <c r="Q108" s="241"/>
      <c r="R108" s="241"/>
      <c r="S108" s="242"/>
      <c r="T108" s="242"/>
      <c r="U108" s="242"/>
      <c r="V108" s="241"/>
      <c r="W108" s="241"/>
      <c r="X108" s="241"/>
      <c r="Y108" s="241"/>
      <c r="Z108" s="241"/>
      <c r="AA108" s="241"/>
      <c r="AB108" s="241"/>
    </row>
    <row r="109" spans="1:28">
      <c r="A109" s="241"/>
      <c r="B109" s="241"/>
      <c r="C109" s="241"/>
      <c r="D109" s="241"/>
      <c r="E109" s="242"/>
      <c r="F109" s="242"/>
      <c r="G109" s="241"/>
      <c r="H109" s="241"/>
      <c r="I109" s="241"/>
      <c r="J109" s="267"/>
      <c r="K109" s="241"/>
      <c r="L109" s="241"/>
      <c r="M109" s="241"/>
      <c r="N109" s="241"/>
      <c r="O109" s="241"/>
      <c r="P109" s="241"/>
      <c r="Q109" s="241"/>
      <c r="R109" s="241"/>
      <c r="S109" s="242"/>
      <c r="T109" s="242"/>
      <c r="U109" s="242"/>
      <c r="V109" s="241"/>
      <c r="W109" s="241"/>
      <c r="X109" s="241"/>
      <c r="Y109" s="241"/>
      <c r="Z109" s="241"/>
      <c r="AA109" s="241"/>
      <c r="AB109" s="241"/>
    </row>
    <row r="110" spans="1:28">
      <c r="A110" s="241"/>
      <c r="B110" s="241"/>
      <c r="C110" s="241"/>
      <c r="D110" s="241"/>
      <c r="E110" s="242"/>
      <c r="F110" s="242"/>
      <c r="G110" s="241"/>
      <c r="H110" s="241"/>
      <c r="I110" s="241"/>
      <c r="J110" s="268"/>
      <c r="K110" s="241"/>
      <c r="L110" s="241"/>
      <c r="M110" s="241"/>
      <c r="N110" s="241"/>
      <c r="O110" s="241"/>
      <c r="P110" s="241"/>
      <c r="Q110" s="241"/>
      <c r="R110" s="241"/>
      <c r="S110" s="242"/>
      <c r="T110" s="242"/>
      <c r="U110" s="242"/>
      <c r="V110" s="241"/>
      <c r="W110" s="241"/>
      <c r="X110" s="241"/>
      <c r="Y110" s="241"/>
      <c r="Z110" s="241"/>
      <c r="AA110" s="241"/>
      <c r="AB110" s="241"/>
    </row>
    <row r="111" spans="1:28">
      <c r="A111" s="241"/>
      <c r="B111" s="241"/>
      <c r="C111" s="241"/>
      <c r="D111" s="241"/>
      <c r="E111" s="242"/>
      <c r="F111" s="242"/>
      <c r="G111" s="241"/>
      <c r="H111" s="241"/>
      <c r="I111" s="241"/>
      <c r="J111" s="268"/>
      <c r="K111" s="241"/>
      <c r="L111" s="241"/>
      <c r="M111" s="241"/>
      <c r="N111" s="241"/>
      <c r="O111" s="241"/>
      <c r="P111" s="241"/>
      <c r="Q111" s="241"/>
      <c r="R111" s="241"/>
      <c r="S111" s="242"/>
      <c r="T111" s="242"/>
      <c r="U111" s="242"/>
      <c r="V111" s="241"/>
      <c r="W111" s="241"/>
      <c r="X111" s="241"/>
      <c r="Y111" s="241"/>
      <c r="Z111" s="241"/>
      <c r="AA111" s="241"/>
      <c r="AB111" s="241"/>
    </row>
    <row r="112" spans="1:28">
      <c r="A112" s="241"/>
      <c r="B112" s="241"/>
      <c r="C112" s="241"/>
      <c r="D112" s="241"/>
      <c r="E112" s="242"/>
      <c r="F112" s="242"/>
      <c r="G112" s="241"/>
      <c r="H112" s="241"/>
      <c r="I112" s="241"/>
      <c r="J112" s="269"/>
      <c r="K112" s="241"/>
      <c r="L112" s="241"/>
      <c r="M112" s="241"/>
      <c r="N112" s="241"/>
      <c r="O112" s="241"/>
      <c r="P112" s="241"/>
      <c r="Q112" s="241"/>
      <c r="R112" s="241"/>
      <c r="S112" s="242"/>
      <c r="T112" s="242"/>
      <c r="U112" s="242"/>
      <c r="V112" s="241"/>
      <c r="W112" s="241"/>
      <c r="X112" s="241"/>
      <c r="Y112" s="241"/>
      <c r="Z112" s="241"/>
      <c r="AA112" s="241"/>
      <c r="AB112" s="241"/>
    </row>
    <row r="113" spans="1:28">
      <c r="A113" s="241"/>
      <c r="B113" s="241"/>
      <c r="C113" s="241"/>
      <c r="D113" s="241"/>
      <c r="E113" s="242"/>
      <c r="F113" s="242"/>
      <c r="G113" s="241"/>
      <c r="H113" s="241"/>
      <c r="I113" s="241"/>
      <c r="J113" s="270"/>
      <c r="K113" s="241"/>
      <c r="L113" s="241"/>
      <c r="M113" s="241"/>
      <c r="N113" s="241"/>
      <c r="O113" s="241"/>
      <c r="P113" s="241"/>
      <c r="Q113" s="241"/>
      <c r="R113" s="241"/>
      <c r="S113" s="242"/>
      <c r="T113" s="242"/>
      <c r="U113" s="242"/>
      <c r="V113" s="241"/>
      <c r="W113" s="241"/>
      <c r="X113" s="241"/>
      <c r="Y113" s="241"/>
      <c r="Z113" s="241"/>
      <c r="AA113" s="241"/>
      <c r="AB113" s="241"/>
    </row>
    <row r="114" spans="1:28">
      <c r="A114" s="241"/>
      <c r="B114" s="241"/>
      <c r="C114" s="241"/>
      <c r="D114" s="241"/>
      <c r="E114" s="242"/>
      <c r="F114" s="242"/>
      <c r="G114" s="241"/>
      <c r="H114" s="241"/>
      <c r="I114" s="241"/>
      <c r="J114" s="270"/>
      <c r="K114" s="241"/>
      <c r="L114" s="241"/>
      <c r="M114" s="241"/>
      <c r="N114" s="241"/>
      <c r="O114" s="241"/>
      <c r="P114" s="241"/>
      <c r="Q114" s="241"/>
      <c r="R114" s="241"/>
      <c r="S114" s="242"/>
      <c r="T114" s="242"/>
      <c r="U114" s="242"/>
      <c r="V114" s="241"/>
      <c r="W114" s="241"/>
      <c r="X114" s="241"/>
      <c r="Y114" s="241"/>
      <c r="Z114" s="241"/>
      <c r="AA114" s="241"/>
      <c r="AB114" s="241"/>
    </row>
    <row r="115" spans="1:28">
      <c r="A115" s="241"/>
      <c r="B115" s="241"/>
      <c r="C115" s="241"/>
      <c r="D115" s="241"/>
      <c r="E115" s="242"/>
      <c r="F115" s="242"/>
      <c r="G115" s="241"/>
      <c r="H115" s="241"/>
      <c r="I115" s="241"/>
      <c r="J115" s="270"/>
      <c r="K115" s="241"/>
      <c r="L115" s="241"/>
      <c r="M115" s="241"/>
      <c r="N115" s="241"/>
      <c r="O115" s="241"/>
      <c r="P115" s="241"/>
      <c r="Q115" s="241"/>
      <c r="R115" s="241"/>
      <c r="S115" s="242"/>
      <c r="T115" s="242"/>
      <c r="U115" s="242"/>
      <c r="V115" s="241"/>
      <c r="W115" s="241"/>
      <c r="X115" s="241"/>
      <c r="Y115" s="241"/>
      <c r="Z115" s="241"/>
      <c r="AA115" s="241"/>
      <c r="AB115" s="241"/>
    </row>
    <row r="116" spans="1:28">
      <c r="A116" s="241"/>
      <c r="B116" s="241"/>
      <c r="C116" s="241"/>
      <c r="D116" s="241"/>
      <c r="E116" s="242"/>
      <c r="F116" s="242"/>
      <c r="G116" s="241"/>
      <c r="H116" s="241"/>
      <c r="I116" s="241"/>
      <c r="J116" s="269"/>
      <c r="K116" s="241"/>
      <c r="L116" s="241"/>
      <c r="M116" s="241"/>
      <c r="N116" s="241"/>
      <c r="O116" s="241"/>
      <c r="P116" s="241"/>
      <c r="Q116" s="241"/>
      <c r="R116" s="241"/>
      <c r="S116" s="242"/>
      <c r="T116" s="242"/>
      <c r="U116" s="242"/>
      <c r="V116" s="241"/>
      <c r="W116" s="241"/>
      <c r="X116" s="241"/>
      <c r="Y116" s="241"/>
      <c r="Z116" s="241"/>
      <c r="AA116" s="241"/>
      <c r="AB116" s="241"/>
    </row>
    <row r="117" spans="1:28">
      <c r="A117" s="241"/>
      <c r="B117" s="241"/>
      <c r="C117" s="241"/>
      <c r="D117" s="241"/>
      <c r="E117" s="242"/>
      <c r="F117" s="242"/>
      <c r="G117" s="241"/>
      <c r="H117" s="241"/>
      <c r="I117" s="241"/>
      <c r="J117" s="270"/>
      <c r="K117" s="241"/>
      <c r="L117" s="241"/>
      <c r="M117" s="241"/>
      <c r="N117" s="241"/>
      <c r="O117" s="241"/>
      <c r="P117" s="241"/>
      <c r="Q117" s="241"/>
      <c r="R117" s="241"/>
      <c r="S117" s="242"/>
      <c r="T117" s="242"/>
      <c r="U117" s="242"/>
      <c r="V117" s="241"/>
      <c r="W117" s="241"/>
      <c r="X117" s="241"/>
      <c r="Y117" s="241"/>
      <c r="Z117" s="241"/>
      <c r="AA117" s="241"/>
      <c r="AB117" s="241"/>
    </row>
    <row r="118" spans="1:28">
      <c r="A118" s="241"/>
      <c r="B118" s="241"/>
      <c r="C118" s="241"/>
      <c r="D118" s="241"/>
      <c r="E118" s="242"/>
      <c r="F118" s="242"/>
      <c r="G118" s="241"/>
      <c r="H118" s="241"/>
      <c r="I118" s="241"/>
      <c r="J118" s="270"/>
      <c r="K118" s="241"/>
      <c r="L118" s="241"/>
      <c r="M118" s="241"/>
      <c r="N118" s="241"/>
      <c r="O118" s="241"/>
      <c r="P118" s="241"/>
      <c r="Q118" s="241"/>
      <c r="R118" s="241"/>
      <c r="S118" s="242"/>
      <c r="T118" s="242"/>
      <c r="U118" s="242"/>
      <c r="V118" s="241"/>
      <c r="W118" s="241"/>
      <c r="X118" s="241"/>
      <c r="Y118" s="241"/>
      <c r="Z118" s="241"/>
      <c r="AA118" s="241"/>
      <c r="AB118" s="241"/>
    </row>
    <row r="119" spans="1:28">
      <c r="A119" s="241"/>
      <c r="B119" s="241"/>
      <c r="C119" s="241"/>
      <c r="D119" s="241"/>
      <c r="E119" s="242"/>
      <c r="F119" s="242"/>
      <c r="G119" s="241"/>
      <c r="H119" s="241"/>
      <c r="I119" s="241"/>
      <c r="J119" s="270"/>
      <c r="K119" s="241"/>
      <c r="L119" s="241"/>
      <c r="M119" s="241"/>
      <c r="N119" s="241"/>
      <c r="O119" s="241"/>
      <c r="P119" s="241"/>
      <c r="Q119" s="241"/>
      <c r="R119" s="241"/>
      <c r="S119" s="242"/>
      <c r="T119" s="242"/>
      <c r="U119" s="242"/>
      <c r="V119" s="241"/>
      <c r="W119" s="241"/>
      <c r="X119" s="241"/>
      <c r="Y119" s="241"/>
      <c r="Z119" s="241"/>
      <c r="AA119" s="241"/>
      <c r="AB119" s="241"/>
    </row>
    <row r="120" spans="1:28">
      <c r="A120" s="241"/>
      <c r="B120" s="241"/>
      <c r="C120" s="241"/>
      <c r="D120" s="241"/>
      <c r="E120" s="242"/>
      <c r="F120" s="242"/>
      <c r="G120" s="241"/>
      <c r="H120" s="241"/>
      <c r="I120" s="241"/>
      <c r="J120" s="270"/>
      <c r="K120" s="241"/>
      <c r="L120" s="241"/>
      <c r="M120" s="241"/>
      <c r="N120" s="241"/>
      <c r="O120" s="241"/>
      <c r="P120" s="241"/>
      <c r="Q120" s="241"/>
      <c r="R120" s="241"/>
      <c r="S120" s="242"/>
      <c r="T120" s="242"/>
      <c r="U120" s="242"/>
      <c r="V120" s="241"/>
      <c r="W120" s="241"/>
      <c r="X120" s="241"/>
      <c r="Y120" s="241"/>
      <c r="Z120" s="241"/>
      <c r="AA120" s="241"/>
      <c r="AB120" s="241"/>
    </row>
    <row r="121" spans="1:28">
      <c r="A121" s="241"/>
      <c r="B121" s="241"/>
      <c r="C121" s="241"/>
      <c r="D121" s="241"/>
      <c r="E121" s="242"/>
      <c r="F121" s="242"/>
      <c r="G121" s="241"/>
      <c r="H121" s="241"/>
      <c r="I121" s="241"/>
      <c r="J121" s="270"/>
      <c r="K121" s="241"/>
      <c r="L121" s="241"/>
      <c r="M121" s="241"/>
      <c r="N121" s="241"/>
      <c r="O121" s="241"/>
      <c r="P121" s="241"/>
      <c r="Q121" s="241"/>
      <c r="R121" s="241"/>
      <c r="S121" s="242"/>
      <c r="T121" s="242"/>
      <c r="U121" s="242"/>
      <c r="V121" s="241"/>
      <c r="W121" s="241"/>
      <c r="X121" s="241"/>
      <c r="Y121" s="241"/>
      <c r="Z121" s="241"/>
      <c r="AA121" s="241"/>
      <c r="AB121" s="241"/>
    </row>
    <row r="122" spans="1:28">
      <c r="A122" s="241"/>
      <c r="B122" s="241"/>
      <c r="C122" s="241"/>
      <c r="D122" s="241"/>
      <c r="E122" s="242"/>
      <c r="F122" s="241"/>
      <c r="G122" s="241"/>
      <c r="H122" s="241"/>
      <c r="I122" s="241"/>
      <c r="J122" s="268"/>
      <c r="K122" s="241"/>
      <c r="L122" s="241"/>
      <c r="M122" s="241"/>
      <c r="N122" s="241"/>
      <c r="O122" s="241"/>
      <c r="P122" s="241"/>
      <c r="Q122" s="241"/>
      <c r="R122" s="241"/>
      <c r="S122" s="242"/>
      <c r="T122" s="242"/>
      <c r="U122" s="242"/>
      <c r="V122" s="241"/>
      <c r="W122" s="241"/>
      <c r="X122" s="241"/>
      <c r="Y122" s="241"/>
      <c r="Z122" s="241"/>
      <c r="AA122" s="241"/>
      <c r="AB122" s="241"/>
    </row>
    <row r="123" spans="1:28">
      <c r="A123" s="260"/>
      <c r="B123" s="241"/>
      <c r="C123" s="241"/>
      <c r="D123" s="241"/>
      <c r="E123" s="242"/>
      <c r="F123" s="241"/>
      <c r="G123" s="241"/>
      <c r="H123" s="241"/>
      <c r="I123" s="241"/>
      <c r="J123" s="269"/>
      <c r="K123" s="241"/>
      <c r="L123" s="241"/>
      <c r="M123" s="241"/>
      <c r="N123" s="241"/>
      <c r="O123" s="241"/>
      <c r="P123" s="241"/>
      <c r="Q123" s="241"/>
      <c r="R123" s="241"/>
      <c r="S123" s="242"/>
      <c r="T123" s="242"/>
      <c r="U123" s="242"/>
      <c r="V123" s="241"/>
      <c r="W123" s="241"/>
      <c r="X123" s="241"/>
      <c r="Y123" s="241"/>
      <c r="Z123" s="241"/>
      <c r="AA123" s="241"/>
      <c r="AB123" s="241"/>
    </row>
    <row r="124" spans="1:28">
      <c r="A124" s="241"/>
      <c r="B124" s="241"/>
      <c r="C124" s="241"/>
      <c r="D124" s="241"/>
      <c r="E124" s="242"/>
      <c r="F124" s="242"/>
      <c r="G124" s="241"/>
      <c r="H124" s="241"/>
      <c r="I124" s="241"/>
      <c r="J124" s="269"/>
      <c r="K124" s="241"/>
      <c r="L124" s="241"/>
      <c r="M124" s="241"/>
      <c r="N124" s="241"/>
      <c r="O124" s="241"/>
      <c r="P124" s="241"/>
      <c r="Q124" s="241"/>
      <c r="R124" s="241"/>
      <c r="S124" s="242"/>
      <c r="T124" s="242"/>
      <c r="U124" s="242"/>
      <c r="V124" s="241"/>
      <c r="W124" s="241"/>
      <c r="X124" s="241"/>
      <c r="Y124" s="241"/>
      <c r="Z124" s="241"/>
      <c r="AA124" s="241"/>
      <c r="AB124" s="241"/>
    </row>
    <row r="125" spans="1:28">
      <c r="A125" s="241"/>
      <c r="B125" s="241"/>
      <c r="C125" s="241"/>
      <c r="D125" s="241"/>
      <c r="E125" s="242"/>
      <c r="F125" s="242"/>
      <c r="G125" s="241"/>
      <c r="H125" s="241"/>
      <c r="I125" s="241"/>
      <c r="J125" s="268"/>
      <c r="K125" s="241"/>
      <c r="L125" s="241"/>
      <c r="M125" s="241"/>
      <c r="N125" s="241"/>
      <c r="O125" s="241"/>
      <c r="P125" s="241"/>
      <c r="Q125" s="241"/>
      <c r="R125" s="241"/>
      <c r="S125" s="242"/>
      <c r="T125" s="242"/>
      <c r="U125" s="242"/>
      <c r="V125" s="241"/>
      <c r="W125" s="241"/>
      <c r="X125" s="241"/>
      <c r="Y125" s="241"/>
      <c r="Z125" s="241"/>
      <c r="AA125" s="241"/>
      <c r="AB125" s="241"/>
    </row>
    <row r="126" spans="1:28">
      <c r="A126" s="241"/>
      <c r="B126" s="241"/>
      <c r="C126" s="241"/>
      <c r="D126" s="241"/>
      <c r="E126" s="242"/>
      <c r="F126" s="242"/>
      <c r="G126" s="241"/>
      <c r="H126" s="241"/>
      <c r="I126" s="241"/>
      <c r="J126" s="268"/>
      <c r="K126" s="241"/>
      <c r="L126" s="241"/>
      <c r="M126" s="241"/>
      <c r="N126" s="241"/>
      <c r="O126" s="241"/>
      <c r="P126" s="241"/>
      <c r="Q126" s="241"/>
      <c r="R126" s="241"/>
      <c r="S126" s="242"/>
      <c r="T126" s="242"/>
      <c r="U126" s="242"/>
      <c r="V126" s="241"/>
      <c r="W126" s="241"/>
      <c r="X126" s="241"/>
      <c r="Y126" s="241"/>
      <c r="Z126" s="241"/>
      <c r="AA126" s="241"/>
      <c r="AB126" s="241"/>
    </row>
    <row r="127" spans="1:28">
      <c r="A127" s="241"/>
      <c r="B127" s="241"/>
      <c r="C127" s="241"/>
      <c r="D127" s="241"/>
      <c r="E127" s="242"/>
      <c r="F127" s="242"/>
      <c r="G127" s="241"/>
      <c r="H127" s="241"/>
      <c r="I127" s="241"/>
      <c r="J127" s="269"/>
      <c r="K127" s="241"/>
      <c r="L127" s="241"/>
      <c r="M127" s="241"/>
      <c r="N127" s="241"/>
      <c r="O127" s="241"/>
      <c r="P127" s="241"/>
      <c r="Q127" s="241"/>
      <c r="R127" s="241"/>
      <c r="S127" s="242"/>
      <c r="T127" s="242"/>
      <c r="U127" s="242"/>
      <c r="V127" s="241"/>
      <c r="W127" s="241"/>
      <c r="X127" s="241"/>
      <c r="Y127" s="241"/>
      <c r="Z127" s="241"/>
      <c r="AA127" s="241"/>
      <c r="AB127" s="241"/>
    </row>
    <row r="128" spans="1:28">
      <c r="A128" s="241"/>
      <c r="B128" s="241"/>
      <c r="C128" s="241"/>
      <c r="D128" s="241"/>
      <c r="E128" s="242"/>
      <c r="F128" s="242"/>
      <c r="G128" s="241"/>
      <c r="H128" s="241"/>
      <c r="I128" s="241"/>
      <c r="J128" s="269"/>
      <c r="K128" s="241"/>
      <c r="L128" s="241"/>
      <c r="M128" s="241"/>
      <c r="N128" s="241"/>
      <c r="O128" s="241"/>
      <c r="P128" s="241"/>
      <c r="Q128" s="241"/>
      <c r="R128" s="241"/>
      <c r="S128" s="242"/>
      <c r="T128" s="242"/>
      <c r="U128" s="242"/>
      <c r="V128" s="241"/>
      <c r="W128" s="241"/>
      <c r="X128" s="241"/>
      <c r="Y128" s="241"/>
      <c r="Z128" s="241"/>
      <c r="AA128" s="241"/>
      <c r="AB128" s="241"/>
    </row>
    <row r="129" spans="1:28">
      <c r="A129" s="241"/>
      <c r="B129" s="241"/>
      <c r="C129" s="241"/>
      <c r="D129" s="241"/>
      <c r="E129" s="242"/>
      <c r="F129" s="242"/>
      <c r="G129" s="241"/>
      <c r="H129" s="241"/>
      <c r="I129" s="241"/>
      <c r="J129" s="269"/>
      <c r="K129" s="241"/>
      <c r="L129" s="241"/>
      <c r="M129" s="241"/>
      <c r="N129" s="241"/>
      <c r="O129" s="241"/>
      <c r="P129" s="241"/>
      <c r="Q129" s="241"/>
      <c r="R129" s="241"/>
      <c r="S129" s="242"/>
      <c r="T129" s="242"/>
      <c r="U129" s="242"/>
      <c r="V129" s="241"/>
      <c r="W129" s="241"/>
      <c r="X129" s="241"/>
      <c r="Y129" s="241"/>
      <c r="Z129" s="241"/>
      <c r="AA129" s="241"/>
      <c r="AB129" s="241"/>
    </row>
    <row r="130" spans="1:28">
      <c r="A130" s="241"/>
      <c r="B130" s="241"/>
      <c r="C130" s="241"/>
      <c r="D130" s="241"/>
      <c r="E130" s="242"/>
      <c r="F130" s="242"/>
      <c r="G130" s="241"/>
      <c r="H130" s="241"/>
      <c r="I130" s="241"/>
      <c r="J130" s="269"/>
      <c r="K130" s="241"/>
      <c r="L130" s="241"/>
      <c r="M130" s="241"/>
      <c r="N130" s="241"/>
      <c r="O130" s="241"/>
      <c r="P130" s="241"/>
      <c r="Q130" s="241"/>
      <c r="R130" s="241"/>
      <c r="S130" s="242"/>
      <c r="T130" s="242"/>
      <c r="U130" s="242"/>
      <c r="V130" s="241"/>
      <c r="W130" s="241"/>
      <c r="X130" s="241"/>
      <c r="Y130" s="241"/>
      <c r="Z130" s="241"/>
      <c r="AA130" s="241"/>
      <c r="AB130" s="241"/>
    </row>
    <row r="131" spans="1:28">
      <c r="A131" s="241"/>
      <c r="B131" s="241"/>
      <c r="C131" s="241"/>
      <c r="D131" s="241"/>
      <c r="E131" s="242"/>
      <c r="F131" s="242"/>
      <c r="G131" s="241"/>
      <c r="H131" s="241"/>
      <c r="I131" s="241"/>
      <c r="J131" s="269"/>
      <c r="K131" s="241"/>
      <c r="L131" s="241"/>
      <c r="M131" s="241"/>
      <c r="N131" s="241"/>
      <c r="O131" s="241"/>
      <c r="P131" s="241"/>
      <c r="Q131" s="241"/>
      <c r="R131" s="241"/>
      <c r="S131" s="242"/>
      <c r="T131" s="242"/>
      <c r="U131" s="242"/>
      <c r="V131" s="241"/>
      <c r="W131" s="241"/>
      <c r="X131" s="241"/>
      <c r="Y131" s="241"/>
      <c r="Z131" s="241"/>
      <c r="AA131" s="241"/>
      <c r="AB131" s="241"/>
    </row>
    <row r="132" spans="1:28">
      <c r="A132" s="241"/>
      <c r="B132" s="241"/>
      <c r="C132" s="241"/>
      <c r="D132" s="241"/>
      <c r="E132" s="242"/>
      <c r="F132" s="242"/>
      <c r="G132" s="241"/>
      <c r="H132" s="241"/>
      <c r="I132" s="241"/>
      <c r="J132" s="268"/>
      <c r="K132" s="241"/>
      <c r="L132" s="241"/>
      <c r="M132" s="241"/>
      <c r="N132" s="241"/>
      <c r="O132" s="241"/>
      <c r="P132" s="241"/>
      <c r="Q132" s="241"/>
      <c r="R132" s="241"/>
      <c r="S132" s="242"/>
      <c r="T132" s="242"/>
      <c r="U132" s="242"/>
      <c r="V132" s="241"/>
      <c r="W132" s="241"/>
      <c r="X132" s="241"/>
      <c r="Y132" s="241"/>
      <c r="Z132" s="241"/>
      <c r="AA132" s="241"/>
      <c r="AB132" s="241"/>
    </row>
    <row r="133" spans="1:28">
      <c r="A133" s="241"/>
      <c r="B133" s="241"/>
      <c r="C133" s="241"/>
      <c r="D133" s="241"/>
      <c r="E133" s="242"/>
      <c r="F133" s="242"/>
      <c r="G133" s="241"/>
      <c r="H133" s="241"/>
      <c r="I133" s="241"/>
      <c r="J133" s="269"/>
      <c r="K133" s="241"/>
      <c r="L133" s="241"/>
      <c r="M133" s="241"/>
      <c r="N133" s="241"/>
      <c r="O133" s="241"/>
      <c r="P133" s="241"/>
      <c r="Q133" s="241"/>
      <c r="R133" s="241"/>
      <c r="S133" s="242"/>
      <c r="T133" s="242"/>
      <c r="U133" s="242"/>
      <c r="V133" s="241"/>
      <c r="W133" s="241"/>
      <c r="X133" s="241"/>
      <c r="Y133" s="241"/>
      <c r="Z133" s="241"/>
      <c r="AA133" s="241"/>
      <c r="AB133" s="241"/>
    </row>
    <row r="134" spans="1:28">
      <c r="A134" s="241"/>
      <c r="B134" s="241"/>
      <c r="C134" s="241"/>
      <c r="D134" s="241"/>
      <c r="E134" s="242"/>
      <c r="F134" s="242"/>
      <c r="G134" s="241"/>
      <c r="H134" s="241"/>
      <c r="I134" s="241"/>
      <c r="J134" s="269"/>
      <c r="K134" s="241"/>
      <c r="L134" s="241"/>
      <c r="M134" s="241"/>
      <c r="N134" s="241"/>
      <c r="O134" s="241"/>
      <c r="P134" s="241"/>
      <c r="Q134" s="241"/>
      <c r="R134" s="241"/>
      <c r="S134" s="242"/>
      <c r="T134" s="242"/>
      <c r="U134" s="242"/>
      <c r="V134" s="241"/>
      <c r="W134" s="241"/>
      <c r="X134" s="241"/>
      <c r="Y134" s="241"/>
      <c r="Z134" s="241"/>
      <c r="AA134" s="241"/>
      <c r="AB134" s="241"/>
    </row>
    <row r="135" spans="1:28">
      <c r="A135" s="241"/>
      <c r="B135" s="241"/>
      <c r="C135" s="241"/>
      <c r="D135" s="241"/>
      <c r="E135" s="242"/>
      <c r="F135" s="242"/>
      <c r="G135" s="241"/>
      <c r="H135" s="241"/>
      <c r="I135" s="241"/>
      <c r="J135" s="270"/>
      <c r="K135" s="241"/>
      <c r="L135" s="241"/>
      <c r="M135" s="241"/>
      <c r="N135" s="241"/>
      <c r="O135" s="241"/>
      <c r="P135" s="241"/>
      <c r="Q135" s="241"/>
      <c r="R135" s="241"/>
      <c r="S135" s="242"/>
      <c r="T135" s="242"/>
      <c r="U135" s="242"/>
      <c r="V135" s="241"/>
      <c r="W135" s="241"/>
      <c r="X135" s="241"/>
      <c r="Y135" s="241"/>
      <c r="Z135" s="241"/>
      <c r="AA135" s="241"/>
      <c r="AB135" s="241"/>
    </row>
    <row r="136" spans="1:28">
      <c r="A136" s="241"/>
      <c r="B136" s="241"/>
      <c r="C136" s="241"/>
      <c r="D136" s="241"/>
      <c r="E136" s="242"/>
      <c r="F136" s="242"/>
      <c r="G136" s="241"/>
      <c r="H136" s="241"/>
      <c r="I136" s="241"/>
      <c r="J136" s="270"/>
      <c r="K136" s="241"/>
      <c r="L136" s="241"/>
      <c r="M136" s="241"/>
      <c r="N136" s="241"/>
      <c r="O136" s="241"/>
      <c r="P136" s="241"/>
      <c r="Q136" s="241"/>
      <c r="R136" s="241"/>
      <c r="S136" s="242"/>
      <c r="T136" s="242"/>
      <c r="U136" s="242"/>
      <c r="V136" s="241"/>
      <c r="W136" s="241"/>
      <c r="X136" s="241"/>
      <c r="Y136" s="241"/>
      <c r="Z136" s="241"/>
      <c r="AA136" s="241"/>
      <c r="AB136" s="241"/>
    </row>
    <row r="137" spans="1:28">
      <c r="A137" s="241"/>
      <c r="B137" s="241"/>
      <c r="C137" s="241"/>
      <c r="D137" s="241"/>
      <c r="E137" s="242"/>
      <c r="F137" s="242"/>
      <c r="G137" s="241"/>
      <c r="H137" s="241"/>
      <c r="I137" s="241"/>
      <c r="J137" s="269"/>
      <c r="K137" s="241"/>
      <c r="L137" s="241"/>
      <c r="M137" s="241"/>
      <c r="N137" s="241"/>
      <c r="O137" s="241"/>
      <c r="P137" s="241"/>
      <c r="Q137" s="241"/>
      <c r="R137" s="241"/>
      <c r="S137" s="242"/>
      <c r="T137" s="242"/>
      <c r="U137" s="242"/>
      <c r="V137" s="241"/>
      <c r="W137" s="241"/>
      <c r="X137" s="241"/>
      <c r="Y137" s="241"/>
      <c r="Z137" s="241"/>
      <c r="AA137" s="241"/>
      <c r="AB137" s="241"/>
    </row>
    <row r="138" spans="1:28">
      <c r="A138" s="241"/>
      <c r="B138" s="241"/>
      <c r="C138" s="241"/>
      <c r="D138" s="241"/>
      <c r="E138" s="242"/>
      <c r="F138" s="241"/>
      <c r="G138" s="241"/>
      <c r="H138" s="241"/>
      <c r="I138" s="241"/>
      <c r="J138" s="267"/>
      <c r="K138" s="241"/>
      <c r="L138" s="241"/>
      <c r="M138" s="241"/>
      <c r="N138" s="241"/>
      <c r="O138" s="241"/>
      <c r="P138" s="241"/>
      <c r="Q138" s="241"/>
      <c r="R138" s="241"/>
      <c r="S138" s="242"/>
      <c r="T138" s="242"/>
      <c r="U138" s="242"/>
      <c r="V138" s="241"/>
      <c r="W138" s="241"/>
      <c r="X138" s="241"/>
      <c r="Y138" s="241"/>
      <c r="Z138" s="241"/>
      <c r="AA138" s="241"/>
      <c r="AB138" s="241"/>
    </row>
    <row r="139" spans="1:28">
      <c r="A139" s="241"/>
      <c r="B139" s="241"/>
      <c r="C139" s="241"/>
      <c r="D139" s="241"/>
      <c r="E139" s="242"/>
      <c r="F139" s="242"/>
      <c r="G139" s="241"/>
      <c r="H139" s="241"/>
      <c r="I139" s="241"/>
      <c r="J139" s="268"/>
      <c r="K139" s="241"/>
      <c r="L139" s="241"/>
      <c r="M139" s="241"/>
      <c r="N139" s="241"/>
      <c r="O139" s="241"/>
      <c r="P139" s="241"/>
      <c r="Q139" s="241"/>
      <c r="R139" s="241"/>
      <c r="S139" s="242"/>
      <c r="T139" s="242"/>
      <c r="U139" s="242"/>
      <c r="V139" s="241"/>
      <c r="W139" s="241"/>
      <c r="X139" s="241"/>
      <c r="Y139" s="241"/>
      <c r="Z139" s="241"/>
      <c r="AA139" s="241"/>
      <c r="AB139" s="241"/>
    </row>
    <row r="140" spans="1:28">
      <c r="A140" s="241"/>
      <c r="B140" s="241"/>
      <c r="C140" s="241"/>
      <c r="D140" s="241"/>
      <c r="E140" s="242"/>
      <c r="F140" s="242"/>
      <c r="G140" s="241"/>
      <c r="H140" s="241"/>
      <c r="I140" s="241"/>
      <c r="J140" s="268"/>
      <c r="K140" s="241"/>
      <c r="L140" s="241"/>
      <c r="M140" s="241"/>
      <c r="N140" s="241"/>
      <c r="O140" s="241"/>
      <c r="P140" s="241"/>
      <c r="Q140" s="241"/>
      <c r="R140" s="241"/>
      <c r="S140" s="242"/>
      <c r="T140" s="242"/>
      <c r="U140" s="242"/>
      <c r="V140" s="241"/>
      <c r="W140" s="241"/>
      <c r="X140" s="241"/>
      <c r="Y140" s="241"/>
      <c r="Z140" s="241"/>
      <c r="AA140" s="241"/>
      <c r="AB140" s="241"/>
    </row>
    <row r="141" spans="1:28">
      <c r="A141" s="241"/>
      <c r="B141" s="241"/>
      <c r="C141" s="241"/>
      <c r="D141" s="241"/>
      <c r="E141" s="242"/>
      <c r="F141" s="242"/>
      <c r="G141" s="241"/>
      <c r="H141" s="241"/>
      <c r="I141" s="241"/>
      <c r="J141" s="268"/>
      <c r="K141" s="241"/>
      <c r="L141" s="241"/>
      <c r="M141" s="241"/>
      <c r="N141" s="241"/>
      <c r="O141" s="241"/>
      <c r="P141" s="241"/>
      <c r="Q141" s="241"/>
      <c r="R141" s="241"/>
      <c r="S141" s="242"/>
      <c r="T141" s="242"/>
      <c r="U141" s="242"/>
      <c r="V141" s="241"/>
      <c r="W141" s="241"/>
      <c r="X141" s="241"/>
      <c r="Y141" s="241"/>
      <c r="Z141" s="241"/>
      <c r="AA141" s="241"/>
      <c r="AB141" s="241"/>
    </row>
    <row r="142" spans="1:28">
      <c r="A142" s="241"/>
      <c r="B142" s="241"/>
      <c r="C142" s="241"/>
      <c r="D142" s="241"/>
      <c r="E142" s="242"/>
      <c r="F142" s="242"/>
      <c r="G142" s="241"/>
      <c r="H142" s="241"/>
      <c r="I142" s="241"/>
      <c r="J142" s="268"/>
      <c r="K142" s="241"/>
      <c r="L142" s="241"/>
      <c r="M142" s="241"/>
      <c r="N142" s="241"/>
      <c r="O142" s="241"/>
      <c r="P142" s="241"/>
      <c r="Q142" s="241"/>
      <c r="R142" s="241"/>
      <c r="S142" s="242"/>
      <c r="T142" s="242"/>
      <c r="U142" s="242"/>
      <c r="V142" s="241"/>
      <c r="W142" s="241"/>
      <c r="X142" s="241"/>
      <c r="Y142" s="241"/>
      <c r="Z142" s="241"/>
      <c r="AA142" s="241"/>
      <c r="AB142" s="241"/>
    </row>
    <row r="143" spans="1:28">
      <c r="A143" s="241"/>
      <c r="B143" s="241"/>
      <c r="C143" s="241"/>
      <c r="D143" s="241"/>
      <c r="E143" s="242"/>
      <c r="F143" s="242"/>
      <c r="G143" s="241"/>
      <c r="H143" s="241"/>
      <c r="I143" s="241"/>
      <c r="J143" s="268"/>
      <c r="K143" s="241"/>
      <c r="L143" s="241"/>
      <c r="M143" s="241"/>
      <c r="N143" s="241"/>
      <c r="O143" s="241"/>
      <c r="P143" s="241"/>
      <c r="Q143" s="241"/>
      <c r="R143" s="241"/>
      <c r="S143" s="242"/>
      <c r="T143" s="242"/>
      <c r="U143" s="242"/>
      <c r="V143" s="241"/>
      <c r="W143" s="241"/>
      <c r="X143" s="241"/>
      <c r="Y143" s="241"/>
      <c r="Z143" s="241"/>
      <c r="AA143" s="241"/>
      <c r="AB143" s="241"/>
    </row>
    <row r="144" spans="1:28">
      <c r="A144" s="241"/>
      <c r="B144" s="241"/>
      <c r="C144" s="241"/>
      <c r="D144" s="241"/>
      <c r="E144" s="242"/>
      <c r="F144" s="242"/>
      <c r="G144" s="241"/>
      <c r="H144" s="241"/>
      <c r="I144" s="241"/>
      <c r="J144" s="259"/>
      <c r="K144" s="241"/>
      <c r="L144" s="241"/>
      <c r="M144" s="241"/>
      <c r="N144" s="241"/>
      <c r="O144" s="241"/>
      <c r="P144" s="241"/>
      <c r="Q144" s="241"/>
      <c r="R144" s="241"/>
      <c r="S144" s="242"/>
      <c r="T144" s="242"/>
      <c r="U144" s="242"/>
      <c r="V144" s="241"/>
      <c r="W144" s="241"/>
      <c r="X144" s="241"/>
      <c r="Y144" s="241"/>
      <c r="Z144" s="241"/>
      <c r="AA144" s="241"/>
      <c r="AB144" s="241"/>
    </row>
    <row r="145" spans="1:28">
      <c r="A145" s="241"/>
      <c r="B145" s="241"/>
      <c r="C145" s="241"/>
      <c r="D145" s="241"/>
      <c r="E145" s="242"/>
      <c r="F145" s="242"/>
      <c r="G145" s="241"/>
      <c r="H145" s="241"/>
      <c r="I145" s="241"/>
      <c r="J145" s="246"/>
      <c r="K145" s="241"/>
      <c r="L145" s="241"/>
      <c r="M145" s="241"/>
      <c r="N145" s="241"/>
      <c r="O145" s="241"/>
      <c r="P145" s="241"/>
      <c r="Q145" s="241"/>
      <c r="R145" s="241"/>
      <c r="S145" s="242"/>
      <c r="T145" s="242"/>
      <c r="U145" s="242"/>
      <c r="V145" s="241"/>
      <c r="W145" s="241"/>
      <c r="X145" s="241"/>
      <c r="Y145" s="241"/>
      <c r="Z145" s="241"/>
      <c r="AA145" s="241"/>
      <c r="AB145" s="241"/>
    </row>
    <row r="146" spans="1:28">
      <c r="A146" s="260"/>
      <c r="B146" s="241"/>
      <c r="C146" s="241"/>
      <c r="D146" s="241"/>
      <c r="E146" s="242"/>
      <c r="F146" s="241"/>
      <c r="G146" s="241"/>
      <c r="H146" s="241"/>
      <c r="I146" s="241"/>
      <c r="J146" s="244"/>
      <c r="K146" s="241"/>
      <c r="L146" s="241"/>
      <c r="M146" s="241"/>
      <c r="N146" s="241"/>
      <c r="O146" s="241"/>
      <c r="P146" s="241"/>
      <c r="Q146" s="241"/>
      <c r="R146" s="241"/>
      <c r="S146" s="242"/>
      <c r="T146" s="242"/>
      <c r="U146" s="242"/>
      <c r="V146" s="241"/>
      <c r="W146" s="241"/>
      <c r="X146" s="241"/>
      <c r="Y146" s="241"/>
      <c r="Z146" s="241"/>
      <c r="AA146" s="241"/>
      <c r="AB146" s="241"/>
    </row>
    <row r="147" spans="1:28">
      <c r="A147" s="241"/>
      <c r="B147" s="241"/>
      <c r="C147" s="241"/>
      <c r="D147" s="241"/>
      <c r="E147" s="242"/>
      <c r="F147" s="241"/>
      <c r="G147" s="241"/>
      <c r="H147" s="241"/>
      <c r="I147" s="241"/>
      <c r="J147" s="246"/>
      <c r="K147" s="241"/>
      <c r="L147" s="241"/>
      <c r="M147" s="241"/>
      <c r="N147" s="241"/>
      <c r="O147" s="241"/>
      <c r="P147" s="241"/>
      <c r="Q147" s="241"/>
      <c r="R147" s="241"/>
      <c r="S147" s="242"/>
      <c r="T147" s="242"/>
      <c r="U147" s="242"/>
      <c r="V147" s="241"/>
      <c r="W147" s="241"/>
      <c r="X147" s="241"/>
      <c r="Y147" s="241"/>
      <c r="Z147" s="241"/>
      <c r="AA147" s="241"/>
      <c r="AB147" s="241"/>
    </row>
    <row r="148" spans="1:28">
      <c r="A148" s="241"/>
      <c r="B148" s="241"/>
      <c r="C148" s="241"/>
      <c r="D148" s="241"/>
      <c r="E148" s="242"/>
      <c r="F148" s="241"/>
      <c r="G148" s="241"/>
      <c r="H148" s="241"/>
      <c r="I148" s="241"/>
      <c r="J148" s="259"/>
      <c r="K148" s="241"/>
      <c r="L148" s="241"/>
      <c r="M148" s="241"/>
      <c r="N148" s="241"/>
      <c r="O148" s="241"/>
      <c r="P148" s="241"/>
      <c r="Q148" s="241"/>
      <c r="R148" s="241"/>
      <c r="S148" s="242"/>
      <c r="T148" s="242"/>
      <c r="U148" s="242"/>
      <c r="V148" s="241"/>
      <c r="W148" s="241"/>
      <c r="X148" s="241"/>
      <c r="Y148" s="241"/>
      <c r="Z148" s="241"/>
      <c r="AA148" s="241"/>
      <c r="AB148" s="241"/>
    </row>
    <row r="149" spans="1:28">
      <c r="A149" s="241"/>
      <c r="B149" s="241"/>
      <c r="C149" s="241"/>
      <c r="D149" s="241"/>
      <c r="E149" s="242"/>
      <c r="F149" s="242"/>
      <c r="G149" s="241"/>
      <c r="H149" s="241"/>
      <c r="I149" s="241"/>
      <c r="J149" s="258"/>
      <c r="K149" s="241"/>
      <c r="L149" s="241"/>
      <c r="M149" s="241"/>
      <c r="N149" s="241"/>
      <c r="O149" s="241"/>
      <c r="P149" s="241"/>
      <c r="Q149" s="241"/>
      <c r="R149" s="241"/>
      <c r="S149" s="242"/>
      <c r="T149" s="242"/>
      <c r="U149" s="242"/>
      <c r="V149" s="241"/>
      <c r="W149" s="241"/>
      <c r="X149" s="241"/>
      <c r="Y149" s="241"/>
      <c r="Z149" s="241"/>
      <c r="AA149" s="241"/>
      <c r="AB149" s="241"/>
    </row>
    <row r="150" spans="1:28">
      <c r="A150" s="241"/>
      <c r="B150" s="241"/>
      <c r="C150" s="241"/>
      <c r="D150" s="241"/>
      <c r="E150" s="242"/>
      <c r="F150" s="242"/>
      <c r="G150" s="241"/>
      <c r="H150" s="241"/>
      <c r="I150" s="241"/>
      <c r="J150" s="259"/>
      <c r="K150" s="241"/>
      <c r="L150" s="241"/>
      <c r="M150" s="241"/>
      <c r="N150" s="241"/>
      <c r="O150" s="241"/>
      <c r="P150" s="241"/>
      <c r="Q150" s="241"/>
      <c r="R150" s="241"/>
      <c r="S150" s="242"/>
      <c r="T150" s="242"/>
      <c r="U150" s="242"/>
      <c r="V150" s="241"/>
      <c r="W150" s="241"/>
      <c r="X150" s="241"/>
      <c r="Y150" s="241"/>
      <c r="Z150" s="241"/>
      <c r="AA150" s="241"/>
      <c r="AB150" s="241"/>
    </row>
    <row r="151" spans="1:28">
      <c r="A151" s="241"/>
      <c r="B151" s="241"/>
      <c r="C151" s="241"/>
      <c r="D151" s="241"/>
      <c r="E151" s="242"/>
      <c r="F151" s="242"/>
      <c r="G151" s="241"/>
      <c r="H151" s="241"/>
      <c r="I151" s="241"/>
      <c r="J151" s="246"/>
      <c r="K151" s="241"/>
      <c r="L151" s="241"/>
      <c r="M151" s="241"/>
      <c r="N151" s="241"/>
      <c r="O151" s="241"/>
      <c r="P151" s="241"/>
      <c r="Q151" s="241"/>
      <c r="R151" s="241"/>
      <c r="S151" s="242"/>
      <c r="T151" s="242"/>
      <c r="U151" s="242"/>
      <c r="V151" s="241"/>
      <c r="W151" s="241"/>
      <c r="X151" s="241"/>
      <c r="Y151" s="241"/>
      <c r="Z151" s="241"/>
      <c r="AA151" s="241"/>
      <c r="AB151" s="241"/>
    </row>
    <row r="152" spans="1:28">
      <c r="A152" s="241"/>
      <c r="B152" s="241"/>
      <c r="C152" s="241"/>
      <c r="D152" s="241"/>
      <c r="E152" s="242"/>
      <c r="F152" s="241"/>
      <c r="G152" s="241"/>
      <c r="H152" s="241"/>
      <c r="I152" s="241"/>
      <c r="J152" s="259"/>
      <c r="K152" s="241"/>
      <c r="L152" s="241"/>
      <c r="M152" s="241"/>
      <c r="N152" s="241"/>
      <c r="O152" s="241"/>
      <c r="P152" s="241"/>
      <c r="Q152" s="241"/>
      <c r="R152" s="241"/>
      <c r="S152" s="242"/>
      <c r="T152" s="242"/>
      <c r="U152" s="242"/>
      <c r="V152" s="241"/>
      <c r="W152" s="241"/>
      <c r="X152" s="241"/>
      <c r="Y152" s="241"/>
      <c r="Z152" s="241"/>
      <c r="AA152" s="241"/>
      <c r="AB152" s="241"/>
    </row>
    <row r="153" spans="1:28">
      <c r="A153" s="241"/>
      <c r="B153" s="241"/>
      <c r="C153" s="241"/>
      <c r="D153" s="241"/>
      <c r="E153" s="242"/>
      <c r="F153" s="242"/>
      <c r="G153" s="241"/>
      <c r="H153" s="241"/>
      <c r="I153" s="241"/>
      <c r="J153" s="259"/>
      <c r="K153" s="241"/>
      <c r="L153" s="241"/>
      <c r="M153" s="241"/>
      <c r="N153" s="241"/>
      <c r="O153" s="241"/>
      <c r="P153" s="241"/>
      <c r="Q153" s="241"/>
      <c r="R153" s="241"/>
      <c r="S153" s="242"/>
      <c r="T153" s="242"/>
      <c r="U153" s="242"/>
      <c r="V153" s="241"/>
      <c r="W153" s="241"/>
      <c r="X153" s="241"/>
      <c r="Y153" s="241"/>
      <c r="Z153" s="241"/>
      <c r="AA153" s="241"/>
      <c r="AB153" s="241"/>
    </row>
    <row r="154" spans="1:28">
      <c r="A154" s="241"/>
      <c r="B154" s="241"/>
      <c r="C154" s="241"/>
      <c r="D154" s="241"/>
      <c r="E154" s="242"/>
      <c r="F154" s="242"/>
      <c r="G154" s="242"/>
      <c r="H154" s="241"/>
      <c r="I154" s="241"/>
      <c r="J154" s="244"/>
      <c r="K154" s="241"/>
      <c r="L154" s="241"/>
      <c r="M154" s="241"/>
      <c r="N154" s="241"/>
      <c r="O154" s="241"/>
      <c r="P154" s="241"/>
      <c r="Q154" s="241"/>
      <c r="R154" s="241"/>
      <c r="S154" s="242"/>
      <c r="T154" s="242"/>
      <c r="U154" s="242"/>
      <c r="V154" s="241"/>
      <c r="W154" s="241"/>
      <c r="X154" s="241"/>
      <c r="Y154" s="241"/>
      <c r="Z154" s="241"/>
      <c r="AA154" s="241"/>
      <c r="AB154" s="241"/>
    </row>
    <row r="155" spans="1:28">
      <c r="A155" s="241"/>
      <c r="B155" s="241"/>
      <c r="C155" s="241"/>
      <c r="D155" s="241"/>
      <c r="E155" s="242"/>
      <c r="F155" s="241"/>
      <c r="G155" s="241"/>
      <c r="H155" s="241"/>
      <c r="I155" s="241"/>
      <c r="J155" s="259"/>
      <c r="K155" s="241"/>
      <c r="L155" s="241"/>
      <c r="M155" s="241"/>
      <c r="N155" s="241"/>
      <c r="O155" s="241"/>
      <c r="P155" s="241"/>
      <c r="Q155" s="241"/>
      <c r="R155" s="241"/>
      <c r="S155" s="242"/>
      <c r="T155" s="242"/>
      <c r="U155" s="242"/>
      <c r="V155" s="241"/>
      <c r="W155" s="241"/>
      <c r="X155" s="241"/>
      <c r="Y155" s="241"/>
      <c r="Z155" s="241"/>
      <c r="AA155" s="241"/>
      <c r="AB155" s="241"/>
    </row>
    <row r="156" spans="1:28">
      <c r="A156" s="250"/>
      <c r="B156" s="250"/>
      <c r="C156" s="250"/>
      <c r="D156" s="250"/>
      <c r="E156" s="242"/>
      <c r="F156" s="242"/>
      <c r="G156" s="241"/>
      <c r="H156" s="241"/>
      <c r="I156" s="241"/>
      <c r="J156" s="259"/>
      <c r="K156" s="241"/>
      <c r="L156" s="241"/>
      <c r="M156" s="241"/>
      <c r="N156" s="241"/>
      <c r="O156" s="241"/>
      <c r="P156" s="241"/>
      <c r="Q156" s="241"/>
      <c r="R156" s="241"/>
      <c r="S156" s="242"/>
      <c r="T156" s="242"/>
      <c r="U156" s="242"/>
      <c r="V156" s="241"/>
      <c r="W156" s="241"/>
      <c r="X156" s="241"/>
      <c r="Y156" s="241"/>
      <c r="Z156" s="241"/>
      <c r="AA156" s="241"/>
      <c r="AB156" s="241"/>
    </row>
    <row r="157" spans="1:28">
      <c r="A157" s="241"/>
      <c r="B157" s="241"/>
      <c r="C157" s="241"/>
      <c r="D157" s="241"/>
      <c r="E157" s="242"/>
      <c r="F157" s="242"/>
      <c r="G157" s="242"/>
      <c r="H157" s="241"/>
      <c r="I157" s="241"/>
      <c r="J157" s="257"/>
      <c r="K157" s="241"/>
      <c r="L157" s="241"/>
      <c r="M157" s="241"/>
      <c r="N157" s="241"/>
      <c r="O157" s="241"/>
      <c r="P157" s="241"/>
      <c r="Q157" s="241"/>
      <c r="R157" s="241"/>
      <c r="S157" s="242"/>
      <c r="T157" s="242"/>
      <c r="U157" s="242"/>
      <c r="V157" s="241"/>
      <c r="W157" s="241"/>
      <c r="X157" s="241"/>
      <c r="Y157" s="241"/>
      <c r="Z157" s="241"/>
      <c r="AA157" s="241"/>
      <c r="AB157" s="241"/>
    </row>
    <row r="158" spans="1:28">
      <c r="A158" s="241"/>
      <c r="B158" s="241"/>
      <c r="C158" s="241"/>
      <c r="D158" s="241"/>
      <c r="E158" s="242"/>
      <c r="F158" s="242"/>
      <c r="G158" s="241"/>
      <c r="H158" s="241"/>
      <c r="I158" s="241"/>
      <c r="J158" s="258"/>
      <c r="K158" s="241"/>
      <c r="L158" s="241"/>
      <c r="M158" s="241"/>
      <c r="N158" s="241"/>
      <c r="O158" s="241"/>
      <c r="P158" s="241"/>
      <c r="Q158" s="241"/>
      <c r="R158" s="241"/>
      <c r="S158" s="242"/>
      <c r="T158" s="242"/>
      <c r="U158" s="242"/>
      <c r="V158" s="241"/>
      <c r="W158" s="241"/>
      <c r="X158" s="241"/>
      <c r="Y158" s="241"/>
      <c r="Z158" s="241"/>
      <c r="AA158" s="241"/>
      <c r="AB158" s="241"/>
    </row>
    <row r="159" spans="1:28">
      <c r="A159" s="241"/>
      <c r="B159" s="241"/>
      <c r="C159" s="241"/>
      <c r="D159" s="241"/>
      <c r="E159" s="242"/>
      <c r="F159" s="242"/>
      <c r="G159" s="241"/>
      <c r="H159" s="241"/>
      <c r="I159" s="241"/>
      <c r="J159" s="258"/>
      <c r="K159" s="241"/>
      <c r="L159" s="241"/>
      <c r="M159" s="241"/>
      <c r="N159" s="241"/>
      <c r="O159" s="241"/>
      <c r="P159" s="241"/>
      <c r="Q159" s="241"/>
      <c r="R159" s="241"/>
      <c r="S159" s="242"/>
      <c r="T159" s="242"/>
      <c r="U159" s="242"/>
      <c r="V159" s="241"/>
      <c r="W159" s="241"/>
      <c r="X159" s="241"/>
      <c r="Y159" s="241"/>
      <c r="Z159" s="241"/>
      <c r="AA159" s="241"/>
      <c r="AB159" s="241"/>
    </row>
    <row r="160" spans="1:28">
      <c r="A160" s="243"/>
      <c r="B160" s="241"/>
      <c r="C160" s="241"/>
      <c r="D160" s="241"/>
      <c r="E160" s="242"/>
      <c r="F160" s="242"/>
      <c r="G160" s="241"/>
      <c r="H160" s="241"/>
      <c r="I160" s="241"/>
      <c r="J160" s="258"/>
      <c r="K160" s="241"/>
      <c r="L160" s="241"/>
      <c r="M160" s="241"/>
      <c r="N160" s="241"/>
      <c r="O160" s="241"/>
      <c r="P160" s="241"/>
      <c r="Q160" s="241"/>
      <c r="R160" s="241"/>
      <c r="S160" s="242"/>
      <c r="T160" s="242"/>
      <c r="U160" s="242"/>
      <c r="V160" s="241"/>
      <c r="W160" s="241"/>
      <c r="X160" s="241"/>
      <c r="Y160" s="241"/>
      <c r="Z160" s="241"/>
      <c r="AA160" s="241"/>
      <c r="AB160" s="241"/>
    </row>
    <row r="161" spans="1:28">
      <c r="A161" s="243"/>
      <c r="B161" s="241"/>
      <c r="C161" s="241"/>
      <c r="D161" s="241"/>
      <c r="E161" s="242"/>
      <c r="F161" s="242"/>
      <c r="G161" s="241"/>
      <c r="H161" s="241"/>
      <c r="I161" s="241"/>
      <c r="J161" s="257"/>
      <c r="K161" s="241"/>
      <c r="L161" s="241"/>
      <c r="M161" s="241"/>
      <c r="N161" s="241"/>
      <c r="O161" s="241"/>
      <c r="P161" s="241"/>
      <c r="Q161" s="241"/>
      <c r="R161" s="241"/>
      <c r="S161" s="242"/>
      <c r="T161" s="242"/>
      <c r="U161" s="242"/>
      <c r="V161" s="241"/>
      <c r="W161" s="241"/>
      <c r="X161" s="241"/>
      <c r="Y161" s="241"/>
      <c r="Z161" s="241"/>
      <c r="AA161" s="241"/>
      <c r="AB161" s="241"/>
    </row>
    <row r="162" spans="1:28">
      <c r="A162" s="243"/>
      <c r="B162" s="241"/>
      <c r="C162" s="241"/>
      <c r="D162" s="241"/>
      <c r="E162" s="242"/>
      <c r="F162" s="242"/>
      <c r="G162" s="241"/>
      <c r="H162" s="241"/>
      <c r="I162" s="241"/>
      <c r="J162" s="257"/>
      <c r="K162" s="241"/>
      <c r="L162" s="241"/>
      <c r="M162" s="241"/>
      <c r="N162" s="241"/>
      <c r="O162" s="241"/>
      <c r="P162" s="241"/>
      <c r="Q162" s="241"/>
      <c r="R162" s="241"/>
      <c r="S162" s="242"/>
      <c r="T162" s="242"/>
      <c r="U162" s="242"/>
      <c r="V162" s="241"/>
      <c r="W162" s="241"/>
      <c r="X162" s="241"/>
      <c r="Y162" s="241"/>
      <c r="Z162" s="241"/>
      <c r="AA162" s="241"/>
      <c r="AB162" s="241"/>
    </row>
    <row r="163" spans="1:28">
      <c r="A163" s="243"/>
      <c r="B163" s="241"/>
      <c r="C163" s="241"/>
      <c r="D163" s="241"/>
      <c r="E163" s="242"/>
      <c r="F163" s="242"/>
      <c r="G163" s="241"/>
      <c r="H163" s="241"/>
      <c r="I163" s="241"/>
      <c r="J163" s="258"/>
      <c r="K163" s="241"/>
      <c r="L163" s="241"/>
      <c r="M163" s="241"/>
      <c r="N163" s="241"/>
      <c r="O163" s="241"/>
      <c r="P163" s="241"/>
      <c r="Q163" s="241"/>
      <c r="R163" s="241"/>
      <c r="S163" s="242"/>
      <c r="T163" s="242"/>
      <c r="U163" s="242"/>
      <c r="V163" s="241"/>
      <c r="W163" s="241"/>
      <c r="X163" s="241"/>
      <c r="Y163" s="241"/>
      <c r="Z163" s="241"/>
      <c r="AA163" s="241"/>
      <c r="AB163" s="241"/>
    </row>
    <row r="164" spans="1:28">
      <c r="A164" s="243"/>
      <c r="B164" s="241"/>
      <c r="C164" s="241"/>
      <c r="D164" s="241"/>
      <c r="E164" s="242"/>
      <c r="F164" s="242"/>
      <c r="G164" s="241"/>
      <c r="H164" s="241"/>
      <c r="I164" s="241"/>
      <c r="J164" s="258"/>
      <c r="K164" s="241"/>
      <c r="L164" s="241"/>
      <c r="M164" s="241"/>
      <c r="N164" s="241"/>
      <c r="O164" s="241"/>
      <c r="P164" s="241"/>
      <c r="Q164" s="241"/>
      <c r="R164" s="241"/>
      <c r="S164" s="242"/>
      <c r="T164" s="242"/>
      <c r="U164" s="242"/>
      <c r="V164" s="241"/>
      <c r="W164" s="241"/>
      <c r="X164" s="241"/>
      <c r="Y164" s="241"/>
      <c r="Z164" s="241"/>
      <c r="AA164" s="241"/>
      <c r="AB164" s="241"/>
    </row>
    <row r="165" spans="1:28">
      <c r="A165" s="243"/>
      <c r="B165" s="241"/>
      <c r="C165" s="241"/>
      <c r="D165" s="241"/>
      <c r="E165" s="242"/>
      <c r="F165" s="242"/>
      <c r="G165" s="241"/>
      <c r="H165" s="241"/>
      <c r="I165" s="241"/>
      <c r="J165" s="255"/>
      <c r="K165" s="241"/>
      <c r="L165" s="241"/>
      <c r="M165" s="241"/>
      <c r="N165" s="241"/>
      <c r="O165" s="241"/>
      <c r="P165" s="241"/>
      <c r="Q165" s="241"/>
      <c r="R165" s="241"/>
      <c r="S165" s="242"/>
      <c r="T165" s="242"/>
      <c r="U165" s="242"/>
      <c r="V165" s="241"/>
      <c r="W165" s="241"/>
      <c r="X165" s="241"/>
      <c r="Y165" s="241"/>
      <c r="Z165" s="241"/>
      <c r="AA165" s="241"/>
      <c r="AB165" s="241"/>
    </row>
    <row r="166" spans="1:28">
      <c r="A166" s="255"/>
      <c r="B166" s="241"/>
      <c r="C166" s="241"/>
      <c r="D166" s="241"/>
      <c r="E166" s="242"/>
      <c r="F166" s="242"/>
      <c r="G166" s="241"/>
      <c r="H166" s="241"/>
      <c r="I166" s="241"/>
      <c r="J166" s="246"/>
      <c r="K166" s="241"/>
      <c r="L166" s="241"/>
      <c r="M166" s="241"/>
      <c r="N166" s="241"/>
      <c r="O166" s="241"/>
      <c r="P166" s="241"/>
      <c r="Q166" s="241"/>
      <c r="R166" s="241"/>
      <c r="S166" s="242"/>
      <c r="T166" s="242"/>
      <c r="U166" s="242"/>
      <c r="V166" s="241"/>
      <c r="W166" s="241"/>
      <c r="X166" s="241"/>
      <c r="Y166" s="241"/>
      <c r="Z166" s="241"/>
      <c r="AA166" s="241"/>
      <c r="AB166" s="241"/>
    </row>
    <row r="167" spans="1:28">
      <c r="A167" s="255"/>
      <c r="B167" s="241"/>
      <c r="C167" s="241"/>
      <c r="D167" s="241"/>
      <c r="E167" s="242"/>
      <c r="F167" s="242"/>
      <c r="G167" s="241"/>
      <c r="H167" s="241"/>
      <c r="I167" s="241"/>
      <c r="J167" s="246"/>
      <c r="K167" s="241"/>
      <c r="L167" s="241"/>
      <c r="M167" s="241"/>
      <c r="N167" s="241"/>
      <c r="O167" s="241"/>
      <c r="P167" s="241"/>
      <c r="Q167" s="241"/>
      <c r="R167" s="241"/>
      <c r="S167" s="242"/>
      <c r="T167" s="242"/>
      <c r="U167" s="242"/>
      <c r="V167" s="241"/>
      <c r="W167" s="241"/>
      <c r="X167" s="241"/>
      <c r="Y167" s="241"/>
      <c r="Z167" s="241"/>
      <c r="AA167" s="241"/>
      <c r="AB167" s="241"/>
    </row>
    <row r="168" spans="1:28">
      <c r="A168" s="255"/>
      <c r="B168" s="241"/>
      <c r="C168" s="241"/>
      <c r="D168" s="241"/>
      <c r="E168" s="242"/>
      <c r="F168" s="242"/>
      <c r="G168" s="241"/>
      <c r="H168" s="241"/>
      <c r="I168" s="241"/>
      <c r="J168" s="258"/>
      <c r="K168" s="241"/>
      <c r="L168" s="241"/>
      <c r="M168" s="241"/>
      <c r="N168" s="241"/>
      <c r="O168" s="241"/>
      <c r="P168" s="241"/>
      <c r="Q168" s="241"/>
      <c r="R168" s="241"/>
      <c r="S168" s="242"/>
      <c r="T168" s="242"/>
      <c r="U168" s="242"/>
      <c r="V168" s="241"/>
      <c r="W168" s="241"/>
      <c r="X168" s="241"/>
      <c r="Y168" s="241"/>
      <c r="Z168" s="241"/>
      <c r="AA168" s="241"/>
      <c r="AB168" s="241"/>
    </row>
    <row r="169" spans="1:28">
      <c r="A169" s="243"/>
      <c r="B169" s="241"/>
      <c r="C169" s="241"/>
      <c r="D169" s="241"/>
      <c r="E169" s="242"/>
      <c r="F169" s="242"/>
      <c r="G169" s="241"/>
      <c r="H169" s="241"/>
      <c r="I169" s="241"/>
      <c r="J169" s="258"/>
      <c r="K169" s="241"/>
      <c r="L169" s="241"/>
      <c r="M169" s="241"/>
      <c r="N169" s="241"/>
      <c r="O169" s="241"/>
      <c r="P169" s="241"/>
      <c r="Q169" s="241"/>
      <c r="R169" s="241"/>
      <c r="S169" s="242"/>
      <c r="T169" s="242"/>
      <c r="U169" s="242"/>
      <c r="V169" s="241"/>
      <c r="W169" s="241"/>
      <c r="X169" s="241"/>
      <c r="Y169" s="241"/>
      <c r="Z169" s="241"/>
      <c r="AA169" s="241"/>
      <c r="AB169" s="241"/>
    </row>
    <row r="170" spans="1:28">
      <c r="A170" s="243"/>
      <c r="B170" s="241"/>
      <c r="C170" s="241"/>
      <c r="D170" s="241"/>
      <c r="E170" s="242"/>
      <c r="F170" s="242"/>
      <c r="G170" s="241"/>
      <c r="H170" s="241"/>
      <c r="I170" s="241"/>
      <c r="J170" s="246"/>
      <c r="K170" s="241"/>
      <c r="L170" s="241"/>
      <c r="M170" s="241"/>
      <c r="N170" s="241"/>
      <c r="O170" s="241"/>
      <c r="P170" s="241"/>
      <c r="Q170" s="241"/>
      <c r="R170" s="241"/>
      <c r="S170" s="242"/>
      <c r="T170" s="242"/>
      <c r="U170" s="242"/>
      <c r="V170" s="241"/>
      <c r="W170" s="241"/>
      <c r="X170" s="241"/>
      <c r="Y170" s="241"/>
      <c r="Z170" s="241"/>
      <c r="AA170" s="241"/>
      <c r="AB170" s="241"/>
    </row>
    <row r="171" spans="1:28">
      <c r="A171" s="241"/>
      <c r="B171" s="241"/>
      <c r="C171" s="241"/>
      <c r="D171" s="241"/>
      <c r="E171" s="242"/>
      <c r="F171" s="241"/>
      <c r="G171" s="241"/>
      <c r="H171" s="241"/>
      <c r="I171" s="241"/>
      <c r="J171" s="257"/>
      <c r="K171" s="241"/>
      <c r="L171" s="241"/>
      <c r="M171" s="241"/>
      <c r="N171" s="241"/>
      <c r="O171" s="241"/>
      <c r="P171" s="241"/>
      <c r="Q171" s="241"/>
      <c r="R171" s="241"/>
      <c r="S171" s="242"/>
      <c r="T171" s="242"/>
      <c r="U171" s="242"/>
      <c r="V171" s="241"/>
      <c r="W171" s="241"/>
      <c r="X171" s="241"/>
      <c r="Y171" s="241"/>
      <c r="Z171" s="241"/>
      <c r="AA171" s="241"/>
      <c r="AB171" s="241"/>
    </row>
    <row r="172" spans="1:28">
      <c r="A172" s="241"/>
      <c r="B172" s="241"/>
      <c r="C172" s="241"/>
      <c r="D172" s="241"/>
      <c r="E172" s="242"/>
      <c r="F172" s="242"/>
      <c r="G172" s="241"/>
      <c r="H172" s="241"/>
      <c r="I172" s="241"/>
      <c r="J172" s="246"/>
      <c r="K172" s="241"/>
      <c r="L172" s="241"/>
      <c r="M172" s="241"/>
      <c r="N172" s="241"/>
      <c r="O172" s="241"/>
      <c r="P172" s="241"/>
      <c r="Q172" s="241"/>
      <c r="R172" s="241"/>
      <c r="S172" s="242"/>
      <c r="T172" s="242"/>
      <c r="U172" s="242"/>
      <c r="V172" s="241"/>
      <c r="W172" s="241"/>
      <c r="X172" s="241"/>
      <c r="Y172" s="241"/>
      <c r="Z172" s="241"/>
      <c r="AA172" s="241"/>
      <c r="AB172" s="241"/>
    </row>
    <row r="173" spans="1:28">
      <c r="A173" s="260"/>
      <c r="B173" s="241"/>
      <c r="C173" s="241"/>
      <c r="D173" s="241"/>
      <c r="E173" s="242"/>
      <c r="F173" s="241"/>
      <c r="G173" s="241"/>
      <c r="H173" s="241"/>
      <c r="I173" s="241"/>
      <c r="J173" s="246"/>
      <c r="K173" s="241"/>
      <c r="L173" s="241"/>
      <c r="M173" s="241"/>
      <c r="N173" s="241"/>
      <c r="O173" s="241"/>
      <c r="P173" s="241"/>
      <c r="Q173" s="241"/>
      <c r="R173" s="241"/>
      <c r="S173" s="242"/>
      <c r="T173" s="242"/>
      <c r="U173" s="242"/>
      <c r="V173" s="241"/>
      <c r="W173" s="241"/>
      <c r="X173" s="241"/>
      <c r="Y173" s="241"/>
      <c r="Z173" s="241"/>
      <c r="AA173" s="241"/>
      <c r="AB173" s="241"/>
    </row>
    <row r="174" spans="1:28">
      <c r="A174" s="241"/>
      <c r="B174" s="241"/>
      <c r="C174" s="241"/>
      <c r="D174" s="241"/>
      <c r="E174" s="242"/>
      <c r="F174" s="241"/>
      <c r="G174" s="241"/>
      <c r="H174" s="241"/>
      <c r="I174" s="241"/>
      <c r="J174" s="243"/>
      <c r="K174" s="241"/>
      <c r="L174" s="241"/>
      <c r="M174" s="241"/>
      <c r="N174" s="241"/>
      <c r="O174" s="241"/>
      <c r="P174" s="241"/>
      <c r="Q174" s="241"/>
      <c r="R174" s="241"/>
      <c r="S174" s="242"/>
      <c r="T174" s="242"/>
      <c r="U174" s="242"/>
      <c r="V174" s="241"/>
      <c r="W174" s="241"/>
      <c r="X174" s="241"/>
      <c r="Y174" s="241"/>
      <c r="Z174" s="241"/>
      <c r="AA174" s="241"/>
      <c r="AB174" s="241"/>
    </row>
    <row r="175" spans="1:28">
      <c r="A175" s="241"/>
      <c r="B175" s="241"/>
      <c r="C175" s="241"/>
      <c r="D175" s="241"/>
      <c r="E175" s="242"/>
      <c r="F175" s="242"/>
      <c r="G175" s="241"/>
      <c r="H175" s="241"/>
      <c r="I175" s="241"/>
      <c r="J175" s="258"/>
      <c r="K175" s="241"/>
      <c r="L175" s="241"/>
      <c r="M175" s="241"/>
      <c r="N175" s="241"/>
      <c r="O175" s="241"/>
      <c r="P175" s="241"/>
      <c r="Q175" s="241"/>
      <c r="R175" s="241"/>
      <c r="S175" s="242"/>
      <c r="T175" s="242"/>
      <c r="U175" s="251"/>
      <c r="V175" s="241"/>
      <c r="W175" s="241"/>
      <c r="X175" s="241"/>
      <c r="Y175" s="241"/>
      <c r="Z175" s="241"/>
      <c r="AA175" s="241"/>
      <c r="AB175" s="241"/>
    </row>
    <row r="176" spans="1:28">
      <c r="A176" s="241"/>
      <c r="B176" s="241"/>
      <c r="C176" s="241"/>
      <c r="D176" s="241"/>
      <c r="E176" s="242"/>
      <c r="F176" s="242"/>
      <c r="G176" s="241"/>
      <c r="H176" s="241"/>
      <c r="I176" s="241"/>
      <c r="J176" s="258"/>
      <c r="K176" s="241"/>
      <c r="L176" s="241"/>
      <c r="M176" s="241"/>
      <c r="N176" s="241"/>
      <c r="O176" s="241"/>
      <c r="P176" s="241"/>
      <c r="Q176" s="241"/>
      <c r="R176" s="241"/>
      <c r="S176" s="242"/>
      <c r="T176" s="242"/>
      <c r="U176" s="242"/>
      <c r="V176" s="241"/>
      <c r="W176" s="241"/>
      <c r="X176" s="241"/>
      <c r="Y176" s="241"/>
      <c r="Z176" s="241"/>
      <c r="AA176" s="241"/>
      <c r="AB176" s="241"/>
    </row>
    <row r="177" spans="1:28">
      <c r="A177" s="241"/>
      <c r="B177" s="241"/>
      <c r="C177" s="241"/>
      <c r="D177" s="241"/>
      <c r="E177" s="242"/>
      <c r="F177" s="242"/>
      <c r="G177" s="241"/>
      <c r="H177" s="241"/>
      <c r="I177" s="241"/>
      <c r="J177" s="259"/>
      <c r="K177" s="241"/>
      <c r="L177" s="241"/>
      <c r="M177" s="241"/>
      <c r="N177" s="241"/>
      <c r="O177" s="241"/>
      <c r="P177" s="241"/>
      <c r="Q177" s="241"/>
      <c r="R177" s="241"/>
      <c r="S177" s="242"/>
      <c r="T177" s="242"/>
      <c r="U177" s="242"/>
      <c r="V177" s="241"/>
      <c r="W177" s="241"/>
      <c r="X177" s="241"/>
      <c r="Y177" s="241"/>
      <c r="Z177" s="241"/>
      <c r="AA177" s="241"/>
      <c r="AB177" s="241"/>
    </row>
    <row r="178" spans="1:28">
      <c r="A178" s="241"/>
      <c r="B178" s="241"/>
      <c r="C178" s="241"/>
      <c r="D178" s="241"/>
      <c r="E178" s="242"/>
      <c r="F178" s="242"/>
      <c r="G178" s="241"/>
      <c r="H178" s="241"/>
      <c r="I178" s="241"/>
      <c r="J178" s="259"/>
      <c r="K178" s="241"/>
      <c r="L178" s="241"/>
      <c r="M178" s="241"/>
      <c r="N178" s="241"/>
      <c r="O178" s="241"/>
      <c r="P178" s="241"/>
      <c r="Q178" s="241"/>
      <c r="R178" s="241"/>
      <c r="S178" s="242"/>
      <c r="T178" s="242"/>
      <c r="U178" s="242"/>
      <c r="V178" s="241"/>
      <c r="W178" s="241"/>
      <c r="X178" s="241"/>
      <c r="Y178" s="241"/>
      <c r="Z178" s="241"/>
      <c r="AA178" s="241"/>
      <c r="AB178" s="241"/>
    </row>
    <row r="179" spans="1:28">
      <c r="A179" s="241"/>
      <c r="B179" s="241"/>
      <c r="C179" s="241"/>
      <c r="D179" s="241"/>
      <c r="E179" s="242"/>
      <c r="F179" s="242"/>
      <c r="G179" s="241"/>
      <c r="H179" s="241"/>
      <c r="I179" s="241"/>
      <c r="J179" s="258"/>
      <c r="K179" s="241"/>
      <c r="L179" s="241"/>
      <c r="M179" s="241"/>
      <c r="N179" s="241"/>
      <c r="O179" s="241"/>
      <c r="P179" s="241"/>
      <c r="Q179" s="241"/>
      <c r="R179" s="241"/>
      <c r="S179" s="242"/>
      <c r="T179" s="242"/>
      <c r="U179" s="242"/>
      <c r="V179" s="241"/>
      <c r="W179" s="241"/>
      <c r="X179" s="241"/>
      <c r="Y179" s="241"/>
      <c r="Z179" s="241"/>
      <c r="AA179" s="241"/>
      <c r="AB179" s="241"/>
    </row>
    <row r="180" spans="1:28">
      <c r="A180" s="241"/>
      <c r="B180" s="241"/>
      <c r="C180" s="241"/>
      <c r="D180" s="241"/>
      <c r="E180" s="242"/>
      <c r="F180" s="242"/>
      <c r="G180" s="241"/>
      <c r="H180" s="241"/>
      <c r="I180" s="241"/>
      <c r="J180" s="256"/>
      <c r="K180" s="241"/>
      <c r="L180" s="241"/>
      <c r="M180" s="241"/>
      <c r="N180" s="241"/>
      <c r="O180" s="241"/>
      <c r="P180" s="241"/>
      <c r="Q180" s="241"/>
      <c r="R180" s="241"/>
      <c r="S180" s="242"/>
      <c r="T180" s="242"/>
      <c r="U180" s="242"/>
      <c r="V180" s="241"/>
      <c r="W180" s="241"/>
      <c r="X180" s="241"/>
      <c r="Y180" s="241"/>
      <c r="Z180" s="241"/>
      <c r="AA180" s="241"/>
      <c r="AB180" s="241"/>
    </row>
    <row r="181" spans="1:28">
      <c r="A181" s="241"/>
      <c r="B181" s="241"/>
      <c r="C181" s="241"/>
      <c r="D181" s="241"/>
      <c r="E181" s="242"/>
      <c r="F181" s="242"/>
      <c r="G181" s="241"/>
      <c r="H181" s="241"/>
      <c r="I181" s="241"/>
      <c r="J181" s="246"/>
      <c r="K181" s="241"/>
      <c r="L181" s="241"/>
      <c r="M181" s="241"/>
      <c r="N181" s="241"/>
      <c r="O181" s="241"/>
      <c r="P181" s="241"/>
      <c r="Q181" s="241"/>
      <c r="R181" s="241"/>
      <c r="S181" s="242"/>
      <c r="T181" s="242"/>
      <c r="U181" s="242"/>
      <c r="V181" s="241"/>
      <c r="W181" s="241"/>
      <c r="X181" s="241"/>
      <c r="Y181" s="241"/>
      <c r="Z181" s="241"/>
      <c r="AA181" s="241"/>
      <c r="AB181" s="241"/>
    </row>
    <row r="182" spans="1:28">
      <c r="J182" s="255"/>
      <c r="K182" s="241"/>
      <c r="L182" s="241"/>
      <c r="M182" s="241"/>
      <c r="N182" s="241"/>
      <c r="O182" s="241"/>
      <c r="P182" s="241"/>
      <c r="Q182" s="241"/>
      <c r="R182" s="241"/>
      <c r="S182" s="242"/>
      <c r="T182" s="242"/>
      <c r="U182" s="242"/>
      <c r="V182" s="241"/>
      <c r="W182" s="241"/>
      <c r="X182" s="241"/>
      <c r="Y182" s="241"/>
      <c r="Z182" s="241"/>
      <c r="AA182" s="241"/>
      <c r="AB182" s="241"/>
    </row>
    <row r="183" spans="1:28">
      <c r="J183" s="244"/>
      <c r="K183" s="241"/>
      <c r="L183" s="241"/>
      <c r="M183" s="241"/>
      <c r="N183" s="241"/>
      <c r="O183" s="241"/>
      <c r="P183" s="241"/>
      <c r="Q183" s="241"/>
      <c r="R183" s="241"/>
      <c r="S183" s="242"/>
      <c r="T183" s="242"/>
      <c r="U183" s="242"/>
      <c r="V183" s="241"/>
      <c r="W183" s="241"/>
      <c r="X183" s="241"/>
      <c r="Y183" s="241"/>
      <c r="Z183" s="241"/>
      <c r="AA183" s="241"/>
      <c r="AB183" s="241"/>
    </row>
    <row r="184" spans="1:28">
      <c r="J184" s="244"/>
      <c r="K184" s="241"/>
      <c r="L184" s="241"/>
      <c r="M184" s="241"/>
      <c r="N184" s="241"/>
      <c r="O184" s="241"/>
      <c r="P184" s="241"/>
      <c r="Q184" s="241"/>
      <c r="R184" s="241"/>
      <c r="S184" s="242"/>
      <c r="T184" s="242"/>
      <c r="U184" s="242"/>
      <c r="V184" s="241"/>
      <c r="W184" s="241"/>
      <c r="X184" s="241"/>
      <c r="Y184" s="241"/>
      <c r="Z184" s="241"/>
      <c r="AA184" s="241"/>
      <c r="AB184" s="241"/>
    </row>
    <row r="185" spans="1:28">
      <c r="J185" s="244"/>
      <c r="K185" s="241"/>
      <c r="L185" s="241"/>
      <c r="M185" s="241"/>
      <c r="N185" s="241"/>
      <c r="O185" s="241"/>
      <c r="P185" s="241"/>
      <c r="Q185" s="241"/>
      <c r="R185" s="241"/>
      <c r="S185" s="242"/>
      <c r="T185" s="242"/>
      <c r="U185" s="242"/>
      <c r="V185" s="241"/>
      <c r="W185" s="241"/>
      <c r="X185" s="241"/>
      <c r="Y185" s="241"/>
      <c r="Z185" s="241"/>
      <c r="AA185" s="241"/>
      <c r="AB185" s="241"/>
    </row>
    <row r="186" spans="1:28">
      <c r="J186" s="244"/>
      <c r="K186" s="241"/>
      <c r="L186" s="241"/>
      <c r="M186" s="241"/>
      <c r="N186" s="241"/>
      <c r="O186" s="241"/>
      <c r="P186" s="241"/>
      <c r="Q186" s="241"/>
      <c r="R186" s="241"/>
      <c r="S186" s="242"/>
      <c r="T186" s="242"/>
      <c r="U186" s="242"/>
      <c r="V186" s="241"/>
      <c r="W186" s="241"/>
      <c r="X186" s="241"/>
      <c r="Y186" s="241"/>
      <c r="Z186" s="241"/>
      <c r="AA186" s="241"/>
      <c r="AB186" s="241"/>
    </row>
    <row r="187" spans="1:28">
      <c r="A187" s="241"/>
      <c r="B187" s="241"/>
      <c r="C187" s="241"/>
      <c r="D187" s="241"/>
      <c r="E187" s="241"/>
      <c r="F187" s="241"/>
      <c r="G187" s="241"/>
      <c r="H187" s="241"/>
      <c r="I187" s="241"/>
      <c r="J187" s="244"/>
      <c r="K187" s="241"/>
      <c r="L187" s="241"/>
      <c r="M187" s="241"/>
      <c r="N187" s="241"/>
      <c r="O187" s="241"/>
      <c r="P187" s="241"/>
      <c r="Q187" s="241"/>
      <c r="R187" s="241"/>
      <c r="S187" s="242"/>
      <c r="T187" s="242"/>
      <c r="U187" s="242"/>
      <c r="V187" s="241"/>
      <c r="W187" s="241"/>
      <c r="X187" s="241"/>
      <c r="Y187" s="241"/>
      <c r="Z187" s="241"/>
      <c r="AA187" s="241"/>
      <c r="AB187" s="241"/>
    </row>
    <row r="188" spans="1:28">
      <c r="A188" s="241"/>
      <c r="B188" s="241"/>
      <c r="C188" s="241"/>
      <c r="D188" s="241"/>
      <c r="E188" s="241"/>
      <c r="F188" s="241"/>
      <c r="G188" s="241"/>
      <c r="H188" s="241"/>
      <c r="I188" s="241"/>
      <c r="J188" s="244"/>
      <c r="K188" s="241"/>
      <c r="L188" s="241"/>
      <c r="M188" s="241"/>
      <c r="N188" s="241"/>
      <c r="O188" s="241"/>
      <c r="P188" s="241"/>
      <c r="Q188" s="241"/>
      <c r="R188" s="241"/>
      <c r="S188" s="242"/>
      <c r="T188" s="242"/>
      <c r="U188" s="242"/>
      <c r="V188" s="241"/>
      <c r="W188" s="241"/>
      <c r="X188" s="241"/>
      <c r="Y188" s="241"/>
      <c r="Z188" s="241"/>
      <c r="AA188" s="241"/>
      <c r="AB188" s="241"/>
    </row>
    <row r="189" spans="1:28">
      <c r="A189" s="241"/>
      <c r="B189" s="241"/>
      <c r="C189" s="241"/>
      <c r="D189" s="241"/>
      <c r="E189" s="241"/>
      <c r="F189" s="241"/>
      <c r="G189" s="241"/>
      <c r="H189" s="241"/>
      <c r="I189" s="241"/>
      <c r="J189" s="255"/>
      <c r="K189" s="241"/>
      <c r="L189" s="241"/>
      <c r="M189" s="241"/>
      <c r="N189" s="241"/>
      <c r="O189" s="241"/>
      <c r="P189" s="241"/>
      <c r="Q189" s="241"/>
      <c r="R189" s="241"/>
      <c r="S189" s="242"/>
      <c r="T189" s="242"/>
      <c r="U189" s="242"/>
      <c r="V189" s="241"/>
      <c r="W189" s="241"/>
      <c r="X189" s="241"/>
      <c r="Y189" s="241"/>
      <c r="Z189" s="241"/>
      <c r="AA189" s="241"/>
      <c r="AB189" s="241"/>
    </row>
    <row r="190" spans="1:28">
      <c r="A190" s="241"/>
      <c r="B190" s="241"/>
      <c r="C190" s="241"/>
      <c r="D190" s="241"/>
      <c r="E190" s="241"/>
      <c r="F190" s="241"/>
      <c r="G190" s="241"/>
      <c r="H190" s="241"/>
      <c r="I190" s="241"/>
      <c r="J190" s="244"/>
      <c r="K190" s="241"/>
      <c r="L190" s="241"/>
      <c r="M190" s="241"/>
      <c r="N190" s="241"/>
      <c r="O190" s="241"/>
      <c r="P190" s="241"/>
      <c r="Q190" s="241"/>
      <c r="R190" s="241"/>
      <c r="S190" s="242"/>
      <c r="T190" s="242"/>
      <c r="U190" s="242"/>
      <c r="V190" s="241"/>
      <c r="W190" s="241"/>
      <c r="X190" s="241"/>
      <c r="Y190" s="241"/>
      <c r="Z190" s="241"/>
      <c r="AA190" s="241"/>
      <c r="AB190" s="241"/>
    </row>
    <row r="191" spans="1:28">
      <c r="A191" s="241"/>
      <c r="B191" s="241"/>
      <c r="C191" s="241"/>
      <c r="D191" s="241"/>
      <c r="E191" s="241"/>
      <c r="F191" s="241"/>
      <c r="G191" s="241"/>
      <c r="H191" s="241"/>
      <c r="I191" s="241"/>
      <c r="J191" s="244"/>
      <c r="K191" s="241"/>
      <c r="L191" s="241"/>
      <c r="M191" s="241"/>
      <c r="N191" s="241"/>
      <c r="O191" s="241"/>
      <c r="P191" s="241"/>
      <c r="Q191" s="241"/>
      <c r="R191" s="241"/>
      <c r="S191" s="242"/>
      <c r="T191" s="242"/>
      <c r="U191" s="242"/>
      <c r="V191" s="241"/>
      <c r="W191" s="241"/>
      <c r="X191" s="241"/>
      <c r="Y191" s="241"/>
      <c r="Z191" s="241"/>
      <c r="AA191" s="241"/>
      <c r="AB191" s="241"/>
    </row>
    <row r="192" spans="1:28">
      <c r="A192" s="241"/>
      <c r="B192" s="241"/>
      <c r="C192" s="241"/>
      <c r="D192" s="241"/>
      <c r="E192" s="241"/>
      <c r="F192" s="241"/>
      <c r="G192" s="241"/>
      <c r="H192" s="241"/>
      <c r="I192" s="241"/>
      <c r="J192" s="244"/>
      <c r="K192" s="241"/>
      <c r="L192" s="241"/>
      <c r="M192" s="241"/>
      <c r="N192" s="241"/>
      <c r="O192" s="241"/>
      <c r="P192" s="241"/>
      <c r="Q192" s="241"/>
      <c r="R192" s="241"/>
      <c r="S192" s="242"/>
      <c r="T192" s="242"/>
      <c r="U192" s="242"/>
      <c r="V192" s="241"/>
      <c r="W192" s="241"/>
      <c r="X192" s="241"/>
      <c r="Y192" s="241"/>
      <c r="Z192" s="241"/>
      <c r="AA192" s="241"/>
      <c r="AB192" s="241"/>
    </row>
    <row r="193" spans="1:28">
      <c r="A193" s="241"/>
      <c r="B193" s="241"/>
      <c r="C193" s="241"/>
      <c r="D193" s="241"/>
      <c r="E193" s="241"/>
      <c r="F193" s="241"/>
      <c r="G193" s="241"/>
      <c r="H193" s="241"/>
      <c r="I193" s="241"/>
      <c r="J193" s="255"/>
      <c r="K193" s="241"/>
      <c r="L193" s="241"/>
      <c r="M193" s="241"/>
      <c r="N193" s="241"/>
      <c r="O193" s="241"/>
      <c r="P193" s="241"/>
      <c r="Q193" s="241"/>
      <c r="R193" s="241"/>
      <c r="S193" s="242"/>
      <c r="T193" s="242"/>
      <c r="U193" s="242"/>
      <c r="V193" s="241"/>
      <c r="W193" s="241"/>
      <c r="X193" s="241"/>
      <c r="Y193" s="241"/>
      <c r="Z193" s="241"/>
      <c r="AA193" s="241"/>
      <c r="AB193" s="241"/>
    </row>
    <row r="194" spans="1:28">
      <c r="A194" s="241"/>
      <c r="B194" s="241"/>
      <c r="C194" s="241"/>
      <c r="D194" s="241"/>
      <c r="E194" s="241"/>
      <c r="F194" s="241"/>
      <c r="G194" s="241"/>
      <c r="H194" s="241"/>
      <c r="I194" s="241"/>
      <c r="J194" s="244"/>
      <c r="K194" s="241"/>
      <c r="L194" s="241"/>
      <c r="M194" s="241"/>
      <c r="N194" s="241"/>
      <c r="O194" s="241"/>
      <c r="P194" s="241"/>
      <c r="Q194" s="241"/>
      <c r="R194" s="241"/>
      <c r="S194" s="242"/>
      <c r="T194" s="242"/>
      <c r="U194" s="242"/>
      <c r="V194" s="241"/>
      <c r="W194" s="241"/>
      <c r="X194" s="241"/>
      <c r="Y194" s="241"/>
      <c r="Z194" s="241"/>
      <c r="AA194" s="241"/>
      <c r="AB194" s="241"/>
    </row>
    <row r="195" spans="1:28">
      <c r="A195" s="241"/>
      <c r="B195" s="241"/>
      <c r="C195" s="241"/>
      <c r="D195" s="241"/>
      <c r="E195" s="241"/>
      <c r="F195" s="241"/>
      <c r="G195" s="241"/>
      <c r="H195" s="241"/>
      <c r="I195" s="241"/>
      <c r="J195" s="246"/>
      <c r="K195" s="241"/>
      <c r="L195" s="241"/>
      <c r="M195" s="241"/>
      <c r="N195" s="241"/>
      <c r="O195" s="241"/>
      <c r="P195" s="241"/>
      <c r="Q195" s="241"/>
      <c r="R195" s="241"/>
      <c r="S195" s="242"/>
      <c r="T195" s="242"/>
      <c r="U195" s="242"/>
      <c r="V195" s="241"/>
      <c r="W195" s="241"/>
      <c r="X195" s="241"/>
      <c r="Y195" s="241"/>
      <c r="Z195" s="241"/>
      <c r="AA195" s="241"/>
      <c r="AB195" s="241"/>
    </row>
    <row r="196" spans="1:28">
      <c r="A196" s="241"/>
      <c r="B196" s="241"/>
      <c r="C196" s="241"/>
      <c r="D196" s="241"/>
      <c r="E196" s="241"/>
      <c r="F196" s="241"/>
      <c r="G196" s="241"/>
      <c r="H196" s="241"/>
      <c r="I196" s="241"/>
      <c r="J196" s="246"/>
      <c r="K196" s="241"/>
      <c r="L196" s="241"/>
      <c r="M196" s="241"/>
      <c r="N196" s="241"/>
      <c r="O196" s="241"/>
      <c r="P196" s="241"/>
      <c r="Q196" s="241"/>
      <c r="R196" s="241"/>
      <c r="S196" s="242"/>
      <c r="T196" s="242"/>
      <c r="U196" s="242"/>
      <c r="V196" s="241"/>
      <c r="W196" s="241"/>
      <c r="X196" s="241"/>
      <c r="Y196" s="241"/>
      <c r="Z196" s="241"/>
      <c r="AA196" s="241"/>
      <c r="AB196" s="241"/>
    </row>
    <row r="197" spans="1:28">
      <c r="A197" s="241"/>
      <c r="B197" s="241"/>
      <c r="C197" s="241"/>
      <c r="D197" s="241"/>
      <c r="E197" s="241"/>
      <c r="F197" s="241"/>
      <c r="G197" s="241"/>
      <c r="H197" s="241"/>
      <c r="I197" s="241"/>
      <c r="J197" s="255"/>
      <c r="K197" s="241"/>
      <c r="L197" s="241"/>
      <c r="M197" s="241"/>
      <c r="N197" s="241"/>
      <c r="O197" s="241"/>
      <c r="P197" s="241"/>
      <c r="Q197" s="241"/>
      <c r="R197" s="241"/>
      <c r="S197" s="242"/>
      <c r="T197" s="242"/>
      <c r="U197" s="242"/>
      <c r="V197" s="241"/>
      <c r="W197" s="241"/>
      <c r="X197" s="241"/>
      <c r="Y197" s="241"/>
      <c r="Z197" s="241"/>
      <c r="AA197" s="241"/>
      <c r="AB197" s="241"/>
    </row>
    <row r="198" spans="1:28">
      <c r="A198" s="241"/>
      <c r="B198" s="241"/>
      <c r="C198" s="241"/>
      <c r="D198" s="241"/>
      <c r="E198" s="241"/>
      <c r="F198" s="241"/>
      <c r="G198" s="241"/>
      <c r="H198" s="241"/>
      <c r="I198" s="241"/>
      <c r="J198" s="244"/>
      <c r="K198" s="241"/>
      <c r="L198" s="241"/>
      <c r="M198" s="241"/>
      <c r="N198" s="241"/>
      <c r="O198" s="241"/>
      <c r="P198" s="241"/>
      <c r="Q198" s="241"/>
      <c r="R198" s="241"/>
      <c r="S198" s="242"/>
      <c r="T198" s="242"/>
      <c r="U198" s="242"/>
      <c r="V198" s="241"/>
      <c r="W198" s="241"/>
      <c r="X198" s="241"/>
      <c r="Y198" s="241"/>
      <c r="Z198" s="241"/>
      <c r="AA198" s="241"/>
      <c r="AB198" s="241"/>
    </row>
    <row r="199" spans="1:28">
      <c r="A199" s="241"/>
      <c r="B199" s="241"/>
      <c r="C199" s="241"/>
      <c r="D199" s="241"/>
      <c r="E199" s="241"/>
      <c r="F199" s="241"/>
      <c r="G199" s="241"/>
      <c r="H199" s="241"/>
      <c r="I199" s="241"/>
      <c r="J199" s="244"/>
      <c r="K199" s="241"/>
      <c r="L199" s="241"/>
      <c r="M199" s="241"/>
      <c r="N199" s="241"/>
      <c r="O199" s="241"/>
      <c r="P199" s="241"/>
      <c r="Q199" s="241"/>
      <c r="R199" s="241"/>
      <c r="S199" s="242"/>
      <c r="T199" s="242"/>
      <c r="U199" s="242"/>
      <c r="V199" s="241"/>
      <c r="W199" s="241"/>
      <c r="X199" s="241"/>
      <c r="Y199" s="241"/>
      <c r="Z199" s="241"/>
      <c r="AA199" s="241"/>
      <c r="AB199" s="241"/>
    </row>
    <row r="200" spans="1:28">
      <c r="A200" s="241"/>
      <c r="B200" s="241"/>
      <c r="C200" s="241"/>
      <c r="D200" s="241"/>
      <c r="E200" s="241"/>
      <c r="F200" s="241"/>
      <c r="G200" s="241"/>
      <c r="H200" s="241"/>
      <c r="I200" s="241"/>
      <c r="J200" s="244"/>
      <c r="K200" s="241"/>
      <c r="L200" s="241"/>
      <c r="M200" s="241"/>
      <c r="N200" s="241"/>
      <c r="O200" s="241"/>
      <c r="P200" s="241"/>
      <c r="Q200" s="241"/>
      <c r="R200" s="241"/>
      <c r="S200" s="242"/>
      <c r="T200" s="242"/>
      <c r="U200" s="242"/>
      <c r="V200" s="241"/>
      <c r="W200" s="241"/>
      <c r="X200" s="241"/>
      <c r="Y200" s="241"/>
      <c r="Z200" s="241"/>
      <c r="AA200" s="241"/>
      <c r="AB200" s="241"/>
    </row>
    <row r="201" spans="1:28">
      <c r="A201" s="241"/>
      <c r="B201" s="241"/>
      <c r="C201" s="241"/>
      <c r="D201" s="241"/>
      <c r="E201" s="241"/>
      <c r="F201" s="241"/>
      <c r="G201" s="241"/>
      <c r="H201" s="241"/>
      <c r="I201" s="241"/>
      <c r="J201" s="244"/>
      <c r="K201" s="241"/>
      <c r="L201" s="241"/>
      <c r="M201" s="241"/>
      <c r="N201" s="241"/>
      <c r="O201" s="241"/>
      <c r="P201" s="241"/>
      <c r="Q201" s="241"/>
      <c r="R201" s="241"/>
      <c r="S201" s="242"/>
      <c r="T201" s="242"/>
      <c r="U201" s="242"/>
      <c r="V201" s="241"/>
      <c r="W201" s="241"/>
      <c r="X201" s="241"/>
      <c r="Y201" s="241"/>
      <c r="Z201" s="241"/>
      <c r="AA201" s="241"/>
      <c r="AB201" s="241"/>
    </row>
    <row r="202" spans="1:28">
      <c r="A202" s="241"/>
      <c r="B202" s="241"/>
      <c r="C202" s="241"/>
      <c r="D202" s="241"/>
      <c r="E202" s="241"/>
      <c r="F202" s="241"/>
      <c r="G202" s="241"/>
      <c r="H202" s="241"/>
      <c r="I202" s="241"/>
      <c r="J202" s="244"/>
      <c r="K202" s="241"/>
      <c r="L202" s="241"/>
      <c r="M202" s="241"/>
      <c r="N202" s="241"/>
      <c r="O202" s="241"/>
      <c r="P202" s="241"/>
      <c r="Q202" s="241"/>
      <c r="R202" s="241"/>
      <c r="S202" s="242"/>
      <c r="T202" s="242"/>
      <c r="U202" s="242"/>
      <c r="V202" s="241"/>
      <c r="W202" s="241"/>
      <c r="X202" s="241"/>
      <c r="Y202" s="241"/>
      <c r="Z202" s="241"/>
      <c r="AA202" s="241"/>
      <c r="AB202" s="241"/>
    </row>
    <row r="203" spans="1:28">
      <c r="A203" s="241"/>
      <c r="B203" s="241"/>
      <c r="C203" s="241"/>
      <c r="D203" s="241"/>
      <c r="E203" s="241"/>
      <c r="F203" s="241"/>
      <c r="G203" s="241"/>
      <c r="H203" s="241"/>
      <c r="I203" s="241"/>
      <c r="J203" s="244"/>
      <c r="K203" s="241"/>
      <c r="L203" s="241"/>
      <c r="M203" s="241"/>
      <c r="N203" s="241"/>
      <c r="O203" s="241"/>
      <c r="P203" s="241"/>
      <c r="Q203" s="241"/>
      <c r="R203" s="241"/>
      <c r="S203" s="242"/>
      <c r="T203" s="242"/>
      <c r="U203" s="242"/>
      <c r="V203" s="241"/>
      <c r="W203" s="241"/>
      <c r="X203" s="241"/>
      <c r="Y203" s="241"/>
      <c r="Z203" s="241"/>
      <c r="AA203" s="241"/>
      <c r="AB203" s="241"/>
    </row>
    <row r="204" spans="1:28">
      <c r="A204" s="241"/>
      <c r="B204" s="241"/>
      <c r="C204" s="241"/>
      <c r="D204" s="241"/>
      <c r="E204" s="241"/>
      <c r="F204" s="241"/>
      <c r="G204" s="241"/>
      <c r="H204" s="241"/>
      <c r="I204" s="241"/>
      <c r="J204" s="244"/>
      <c r="K204" s="241"/>
      <c r="L204" s="241"/>
      <c r="M204" s="241"/>
      <c r="N204" s="241"/>
      <c r="O204" s="241"/>
      <c r="P204" s="241"/>
      <c r="Q204" s="241"/>
      <c r="R204" s="241"/>
      <c r="S204" s="242"/>
      <c r="T204" s="242"/>
      <c r="U204" s="242"/>
      <c r="V204" s="241"/>
      <c r="W204" s="241"/>
      <c r="X204" s="241"/>
      <c r="Y204" s="241"/>
      <c r="Z204" s="241"/>
      <c r="AA204" s="241"/>
      <c r="AB204" s="241"/>
    </row>
    <row r="205" spans="1:28">
      <c r="A205" s="241"/>
      <c r="B205" s="241"/>
      <c r="C205" s="241"/>
      <c r="D205" s="241"/>
      <c r="E205" s="241"/>
      <c r="F205" s="241"/>
      <c r="G205" s="241"/>
      <c r="H205" s="241"/>
      <c r="I205" s="241"/>
      <c r="J205" s="244"/>
      <c r="K205" s="241"/>
      <c r="L205" s="241"/>
      <c r="M205" s="241"/>
      <c r="N205" s="241"/>
      <c r="O205" s="241"/>
      <c r="P205" s="241"/>
      <c r="Q205" s="241"/>
      <c r="R205" s="241"/>
      <c r="S205" s="242"/>
      <c r="T205" s="242"/>
      <c r="U205" s="242"/>
      <c r="V205" s="241"/>
      <c r="W205" s="241"/>
      <c r="X205" s="241"/>
      <c r="Y205" s="241"/>
      <c r="Z205" s="241"/>
      <c r="AA205" s="241"/>
      <c r="AB205" s="241"/>
    </row>
    <row r="206" spans="1:28">
      <c r="A206" s="241"/>
      <c r="B206" s="241"/>
      <c r="C206" s="241"/>
      <c r="D206" s="241"/>
      <c r="E206" s="241"/>
      <c r="F206" s="241"/>
      <c r="G206" s="241"/>
      <c r="H206" s="241"/>
      <c r="I206" s="241"/>
      <c r="J206" s="244"/>
      <c r="K206" s="241"/>
      <c r="L206" s="241"/>
      <c r="M206" s="241"/>
      <c r="N206" s="241"/>
      <c r="O206" s="241"/>
      <c r="P206" s="241"/>
      <c r="Q206" s="241"/>
      <c r="R206" s="241"/>
      <c r="S206" s="242"/>
      <c r="T206" s="242"/>
      <c r="U206" s="242"/>
      <c r="V206" s="241"/>
      <c r="W206" s="241"/>
      <c r="X206" s="241"/>
      <c r="Y206" s="241"/>
      <c r="Z206" s="241"/>
      <c r="AA206" s="241"/>
      <c r="AB206" s="241"/>
    </row>
    <row r="207" spans="1:28">
      <c r="A207" s="241"/>
      <c r="B207" s="241"/>
      <c r="C207" s="241"/>
      <c r="D207" s="241"/>
      <c r="E207" s="241"/>
      <c r="F207" s="241"/>
      <c r="G207" s="241"/>
      <c r="H207" s="241"/>
      <c r="I207" s="241"/>
      <c r="J207" s="243"/>
      <c r="K207" s="241"/>
      <c r="L207" s="241"/>
      <c r="M207" s="241"/>
      <c r="N207" s="241"/>
      <c r="O207" s="241"/>
      <c r="P207" s="241"/>
      <c r="Q207" s="241"/>
      <c r="R207" s="241"/>
      <c r="S207" s="242"/>
      <c r="T207" s="242"/>
      <c r="U207" s="242"/>
      <c r="V207" s="241"/>
      <c r="W207" s="241"/>
      <c r="X207" s="241"/>
      <c r="Y207" s="241"/>
      <c r="Z207" s="241"/>
      <c r="AA207" s="241"/>
      <c r="AB207" s="241"/>
    </row>
    <row r="208" spans="1:28">
      <c r="A208" s="241"/>
      <c r="B208" s="241"/>
      <c r="C208" s="241"/>
      <c r="D208" s="241"/>
      <c r="E208" s="241"/>
      <c r="F208" s="241"/>
      <c r="G208" s="241"/>
      <c r="H208" s="241"/>
      <c r="I208" s="241"/>
      <c r="J208" s="244"/>
      <c r="K208" s="241"/>
      <c r="L208" s="241"/>
      <c r="M208" s="241"/>
      <c r="N208" s="241"/>
      <c r="O208" s="241"/>
      <c r="P208" s="241"/>
      <c r="Q208" s="241"/>
      <c r="R208" s="241"/>
      <c r="S208" s="242"/>
      <c r="T208" s="241"/>
      <c r="U208" s="242"/>
      <c r="V208" s="241"/>
      <c r="W208" s="241"/>
      <c r="X208" s="241"/>
      <c r="Y208" s="241"/>
      <c r="Z208" s="241"/>
      <c r="AA208" s="241"/>
      <c r="AB208" s="241"/>
    </row>
    <row r="209" spans="1:28">
      <c r="A209" s="241"/>
      <c r="B209" s="241"/>
      <c r="C209" s="241"/>
      <c r="D209" s="241"/>
      <c r="E209" s="241"/>
      <c r="F209" s="241"/>
      <c r="G209" s="241"/>
      <c r="H209" s="241"/>
      <c r="I209" s="241"/>
      <c r="J209" s="246"/>
      <c r="K209" s="241"/>
      <c r="L209" s="241"/>
      <c r="M209" s="241"/>
      <c r="N209" s="241"/>
      <c r="O209" s="241"/>
      <c r="P209" s="241"/>
      <c r="Q209" s="241"/>
      <c r="R209" s="241"/>
      <c r="S209" s="242"/>
      <c r="T209" s="242"/>
      <c r="U209" s="242"/>
      <c r="V209" s="241"/>
      <c r="W209" s="241"/>
      <c r="X209" s="241"/>
      <c r="Y209" s="241"/>
      <c r="Z209" s="241"/>
      <c r="AA209" s="241"/>
      <c r="AB209" s="241"/>
    </row>
    <row r="210" spans="1:28">
      <c r="J210" s="246"/>
      <c r="K210" s="241"/>
      <c r="L210" s="241"/>
      <c r="M210" s="241"/>
      <c r="N210" s="241"/>
      <c r="O210" s="241"/>
      <c r="P210" s="241"/>
      <c r="Q210" s="241"/>
      <c r="R210" s="241"/>
      <c r="S210" s="242"/>
      <c r="T210" s="242"/>
      <c r="U210" s="242"/>
      <c r="V210" s="241"/>
    </row>
    <row r="211" spans="1:28">
      <c r="R211" s="241"/>
      <c r="S211" s="242"/>
      <c r="T211" s="242"/>
      <c r="U211" s="242"/>
      <c r="V211" s="241"/>
    </row>
  </sheetData>
  <autoFilter ref="A1:V211">
    <sortState ref="A2:V211">
      <sortCondition sortBy="cellColor" ref="A1:A211" dxfId="0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FF00"/>
    <pageSetUpPr fitToPage="1"/>
  </sheetPr>
  <dimension ref="A1:L325"/>
  <sheetViews>
    <sheetView zoomScale="90" zoomScaleNormal="90" workbookViewId="0">
      <pane ySplit="1" topLeftCell="A47" activePane="bottomLeft" state="frozenSplit"/>
      <selection activeCell="C41" sqref="C41:C42"/>
      <selection pane="bottomLeft" activeCell="D50" sqref="D50"/>
    </sheetView>
  </sheetViews>
  <sheetFormatPr baseColWidth="10" defaultRowHeight="14.4"/>
  <cols>
    <col min="1" max="1" width="7.6640625" customWidth="1"/>
    <col min="2" max="2" width="7.88671875" customWidth="1"/>
    <col min="3" max="3" width="57.6640625" bestFit="1" customWidth="1"/>
    <col min="4" max="4" width="17.44140625" customWidth="1"/>
  </cols>
  <sheetData>
    <row r="1" spans="1:12">
      <c r="A1" s="32" t="s">
        <v>405</v>
      </c>
      <c r="B1" s="32" t="s">
        <v>567</v>
      </c>
      <c r="C1" s="32" t="s">
        <v>568</v>
      </c>
      <c r="D1" s="32" t="s">
        <v>569</v>
      </c>
      <c r="E1" s="32" t="s">
        <v>238</v>
      </c>
      <c r="F1" s="123" t="s">
        <v>1825</v>
      </c>
      <c r="G1" s="123" t="s">
        <v>408</v>
      </c>
      <c r="H1" s="123" t="s">
        <v>409</v>
      </c>
      <c r="I1" s="123" t="s">
        <v>1822</v>
      </c>
      <c r="J1" s="123" t="s">
        <v>1823</v>
      </c>
      <c r="K1" s="123" t="s">
        <v>1824</v>
      </c>
      <c r="L1" s="123" t="s">
        <v>1826</v>
      </c>
    </row>
    <row r="2" spans="1:12">
      <c r="A2">
        <v>608</v>
      </c>
      <c r="B2" s="13" t="s">
        <v>2707</v>
      </c>
      <c r="C2" s="141" t="s">
        <v>2706</v>
      </c>
      <c r="D2" s="13" t="s">
        <v>361</v>
      </c>
      <c r="E2" s="141" t="s">
        <v>426</v>
      </c>
    </row>
    <row r="3" spans="1:12">
      <c r="A3">
        <v>533</v>
      </c>
      <c r="B3" s="13" t="s">
        <v>1739</v>
      </c>
      <c r="C3" s="141" t="s">
        <v>1871</v>
      </c>
      <c r="D3" s="13" t="s">
        <v>5</v>
      </c>
      <c r="E3" s="141" t="s">
        <v>426</v>
      </c>
    </row>
    <row r="4" spans="1:12">
      <c r="A4" s="145">
        <v>203</v>
      </c>
      <c r="B4" s="145" t="s">
        <v>2797</v>
      </c>
      <c r="C4" s="145" t="s">
        <v>2798</v>
      </c>
      <c r="D4" s="145" t="s">
        <v>2797</v>
      </c>
      <c r="E4" s="145" t="s">
        <v>243</v>
      </c>
      <c r="F4" s="239"/>
    </row>
    <row r="5" spans="1:12">
      <c r="A5">
        <v>5</v>
      </c>
      <c r="B5" s="13" t="s">
        <v>23</v>
      </c>
      <c r="C5" s="141" t="s">
        <v>1085</v>
      </c>
      <c r="D5" s="13" t="s">
        <v>5</v>
      </c>
      <c r="E5" s="142" t="s">
        <v>243</v>
      </c>
    </row>
    <row r="6" spans="1:12">
      <c r="A6" s="137">
        <v>1</v>
      </c>
      <c r="B6" s="141" t="s">
        <v>0</v>
      </c>
      <c r="C6" s="141" t="s">
        <v>119</v>
      </c>
      <c r="D6" s="141" t="s">
        <v>0</v>
      </c>
      <c r="E6" s="142" t="s">
        <v>243</v>
      </c>
    </row>
    <row r="7" spans="1:12">
      <c r="A7">
        <v>57</v>
      </c>
      <c r="B7" s="13" t="s">
        <v>283</v>
      </c>
      <c r="C7" s="141" t="s">
        <v>401</v>
      </c>
      <c r="D7" s="13" t="s">
        <v>24</v>
      </c>
      <c r="E7" s="13" t="s">
        <v>243</v>
      </c>
    </row>
    <row r="8" spans="1:12">
      <c r="A8" s="137">
        <v>195</v>
      </c>
      <c r="B8" s="141" t="s">
        <v>62</v>
      </c>
      <c r="C8" s="141" t="s">
        <v>64</v>
      </c>
      <c r="D8" s="141" t="s">
        <v>63</v>
      </c>
      <c r="E8" s="141" t="s">
        <v>243</v>
      </c>
    </row>
    <row r="9" spans="1:12">
      <c r="A9" s="137">
        <v>528</v>
      </c>
      <c r="B9" s="141" t="s">
        <v>1106</v>
      </c>
      <c r="C9" s="137" t="s">
        <v>1109</v>
      </c>
      <c r="D9" s="141" t="s">
        <v>1102</v>
      </c>
      <c r="E9" s="141" t="s">
        <v>426</v>
      </c>
    </row>
    <row r="10" spans="1:12">
      <c r="A10" s="137">
        <v>509</v>
      </c>
      <c r="B10" s="141" t="s">
        <v>248</v>
      </c>
      <c r="C10" s="141" t="s">
        <v>570</v>
      </c>
      <c r="D10" s="141" t="s">
        <v>24</v>
      </c>
      <c r="E10" s="141" t="s">
        <v>426</v>
      </c>
    </row>
    <row r="11" spans="1:12">
      <c r="A11" s="137">
        <v>30</v>
      </c>
      <c r="B11" s="141" t="s">
        <v>1509</v>
      </c>
      <c r="C11" s="141" t="s">
        <v>1511</v>
      </c>
      <c r="D11" s="141" t="s">
        <v>66</v>
      </c>
      <c r="E11" s="141" t="s">
        <v>243</v>
      </c>
    </row>
    <row r="12" spans="1:12" s="137" customFormat="1">
      <c r="A12" s="137">
        <v>603</v>
      </c>
      <c r="B12" s="141" t="s">
        <v>1962</v>
      </c>
      <c r="C12" s="141" t="s">
        <v>1965</v>
      </c>
      <c r="D12" s="141" t="s">
        <v>24</v>
      </c>
      <c r="E12" s="141" t="s">
        <v>426</v>
      </c>
    </row>
    <row r="13" spans="1:12" s="137" customFormat="1">
      <c r="A13" s="145">
        <v>252</v>
      </c>
      <c r="B13" s="145" t="s">
        <v>2823</v>
      </c>
      <c r="C13" s="145" t="s">
        <v>2827</v>
      </c>
      <c r="D13" s="145" t="s">
        <v>2824</v>
      </c>
      <c r="E13" s="145" t="s">
        <v>243</v>
      </c>
    </row>
    <row r="14" spans="1:12">
      <c r="A14" s="137">
        <v>206</v>
      </c>
      <c r="B14" s="13" t="s">
        <v>381</v>
      </c>
      <c r="C14" s="13" t="s">
        <v>526</v>
      </c>
      <c r="D14" s="13" t="s">
        <v>381</v>
      </c>
      <c r="E14" s="13" t="s">
        <v>243</v>
      </c>
      <c r="F14" s="137"/>
      <c r="G14" s="137"/>
      <c r="H14" s="137"/>
      <c r="I14" s="137"/>
      <c r="J14" s="137"/>
      <c r="K14" s="137"/>
      <c r="L14" s="137"/>
    </row>
    <row r="15" spans="1:12">
      <c r="A15" s="137">
        <v>532</v>
      </c>
      <c r="B15" s="141" t="s">
        <v>1738</v>
      </c>
      <c r="C15" s="141" t="s">
        <v>1736</v>
      </c>
      <c r="D15" s="141" t="s">
        <v>5</v>
      </c>
      <c r="E15" s="141" t="s">
        <v>426</v>
      </c>
    </row>
    <row r="16" spans="1:12">
      <c r="A16" s="137">
        <v>518</v>
      </c>
      <c r="B16" s="141" t="s">
        <v>640</v>
      </c>
      <c r="C16" s="19" t="s">
        <v>1528</v>
      </c>
      <c r="D16" s="141" t="s">
        <v>1371</v>
      </c>
      <c r="E16" s="141" t="s">
        <v>426</v>
      </c>
    </row>
    <row r="17" spans="1:12">
      <c r="A17" s="201">
        <v>616</v>
      </c>
      <c r="B17" s="305" t="s">
        <v>5424</v>
      </c>
      <c r="C17" s="201" t="s">
        <v>5425</v>
      </c>
      <c r="D17" s="305" t="s">
        <v>5</v>
      </c>
      <c r="E17" s="201" t="s">
        <v>5382</v>
      </c>
    </row>
    <row r="18" spans="1:12">
      <c r="A18">
        <v>501</v>
      </c>
      <c r="B18" s="13" t="s">
        <v>121</v>
      </c>
      <c r="C18" s="13" t="s">
        <v>1088</v>
      </c>
      <c r="D18" s="13" t="s">
        <v>5</v>
      </c>
      <c r="E18" s="13" t="s">
        <v>426</v>
      </c>
    </row>
    <row r="19" spans="1:12">
      <c r="A19" s="140">
        <v>27</v>
      </c>
      <c r="B19" s="140" t="s">
        <v>1372</v>
      </c>
      <c r="C19" s="140" t="s">
        <v>1425</v>
      </c>
      <c r="D19" s="140" t="s">
        <v>1372</v>
      </c>
      <c r="E19" s="140" t="s">
        <v>243</v>
      </c>
    </row>
    <row r="20" spans="1:12">
      <c r="A20">
        <v>513</v>
      </c>
      <c r="B20" s="13" t="s">
        <v>359</v>
      </c>
      <c r="C20" s="13" t="s">
        <v>550</v>
      </c>
      <c r="D20" s="13" t="s">
        <v>361</v>
      </c>
      <c r="E20" s="13" t="s">
        <v>426</v>
      </c>
    </row>
    <row r="21" spans="1:12">
      <c r="A21" s="137">
        <v>506</v>
      </c>
      <c r="B21" s="141" t="s">
        <v>287</v>
      </c>
      <c r="C21" s="141" t="s">
        <v>1510</v>
      </c>
      <c r="D21" s="141" t="s">
        <v>66</v>
      </c>
      <c r="E21" s="141" t="s">
        <v>426</v>
      </c>
    </row>
    <row r="22" spans="1:12">
      <c r="A22" s="137">
        <v>514</v>
      </c>
      <c r="B22" s="141" t="s">
        <v>360</v>
      </c>
      <c r="C22" s="141" t="s">
        <v>380</v>
      </c>
      <c r="D22" s="141" t="s">
        <v>361</v>
      </c>
      <c r="E22" s="141" t="s">
        <v>426</v>
      </c>
    </row>
    <row r="23" spans="1:12">
      <c r="A23" s="145">
        <v>121</v>
      </c>
      <c r="B23" s="145" t="s">
        <v>2796</v>
      </c>
      <c r="C23" s="145" t="s">
        <v>2851</v>
      </c>
      <c r="D23" s="145" t="s">
        <v>2794</v>
      </c>
      <c r="E23" s="145" t="s">
        <v>243</v>
      </c>
      <c r="F23" s="137"/>
      <c r="G23" s="137"/>
      <c r="H23" s="137"/>
      <c r="I23" s="137"/>
      <c r="J23" s="137"/>
      <c r="K23" s="137"/>
      <c r="L23" s="137"/>
    </row>
    <row r="24" spans="1:12">
      <c r="A24">
        <v>606</v>
      </c>
      <c r="B24" s="13" t="s">
        <v>1960</v>
      </c>
      <c r="C24" s="13" t="s">
        <v>1961</v>
      </c>
      <c r="D24" s="13" t="s">
        <v>5</v>
      </c>
      <c r="E24" s="13" t="s">
        <v>426</v>
      </c>
    </row>
    <row r="25" spans="1:12">
      <c r="A25" s="145">
        <v>26</v>
      </c>
      <c r="B25" s="145" t="s">
        <v>2795</v>
      </c>
      <c r="C25" s="145" t="s">
        <v>2820</v>
      </c>
      <c r="D25" s="145" t="s">
        <v>81</v>
      </c>
      <c r="E25" s="145" t="s">
        <v>243</v>
      </c>
    </row>
    <row r="26" spans="1:12">
      <c r="A26">
        <v>604</v>
      </c>
      <c r="B26" s="13" t="s">
        <v>1963</v>
      </c>
      <c r="C26" s="141" t="s">
        <v>1966</v>
      </c>
      <c r="D26" s="13" t="s">
        <v>24</v>
      </c>
      <c r="E26" s="13" t="s">
        <v>426</v>
      </c>
    </row>
    <row r="27" spans="1:12">
      <c r="A27" s="137">
        <v>517</v>
      </c>
      <c r="B27" s="141" t="s">
        <v>227</v>
      </c>
      <c r="C27" s="20" t="s">
        <v>228</v>
      </c>
      <c r="D27" s="141" t="s">
        <v>1371</v>
      </c>
      <c r="E27" s="141" t="s">
        <v>426</v>
      </c>
    </row>
    <row r="28" spans="1:12">
      <c r="A28">
        <v>519</v>
      </c>
      <c r="B28" s="13" t="s">
        <v>639</v>
      </c>
      <c r="C28" s="81" t="s">
        <v>1529</v>
      </c>
      <c r="D28" s="13" t="s">
        <v>1371</v>
      </c>
      <c r="E28" s="13" t="s">
        <v>426</v>
      </c>
    </row>
    <row r="29" spans="1:12">
      <c r="A29">
        <v>600</v>
      </c>
      <c r="B29" s="13" t="s">
        <v>1968</v>
      </c>
      <c r="C29" s="137" t="s">
        <v>1971</v>
      </c>
      <c r="D29" s="13" t="s">
        <v>1952</v>
      </c>
      <c r="E29" s="13" t="s">
        <v>426</v>
      </c>
    </row>
    <row r="30" spans="1:12" s="137" customFormat="1">
      <c r="A30" s="137">
        <v>521</v>
      </c>
      <c r="B30" s="141" t="s">
        <v>347</v>
      </c>
      <c r="C30" s="141" t="s">
        <v>301</v>
      </c>
      <c r="D30" s="141" t="s">
        <v>124</v>
      </c>
      <c r="E30" s="141" t="s">
        <v>426</v>
      </c>
    </row>
    <row r="31" spans="1:12" s="137" customFormat="1">
      <c r="A31" s="137">
        <v>512</v>
      </c>
      <c r="B31" s="141" t="s">
        <v>1079</v>
      </c>
      <c r="C31" s="141" t="s">
        <v>1945</v>
      </c>
      <c r="D31" s="141" t="s">
        <v>24</v>
      </c>
      <c r="E31" s="141" t="s">
        <v>426</v>
      </c>
    </row>
    <row r="32" spans="1:12" s="137" customFormat="1">
      <c r="A32" s="140">
        <v>612</v>
      </c>
      <c r="B32" s="141" t="s">
        <v>2872</v>
      </c>
      <c r="C32" s="140" t="s">
        <v>2873</v>
      </c>
      <c r="D32" s="141" t="s">
        <v>1075</v>
      </c>
      <c r="E32" s="141" t="s">
        <v>426</v>
      </c>
    </row>
    <row r="33" spans="1:12">
      <c r="A33">
        <v>526</v>
      </c>
      <c r="B33" s="13" t="s">
        <v>1078</v>
      </c>
      <c r="C33" s="137" t="s">
        <v>2450</v>
      </c>
      <c r="D33" s="13" t="s">
        <v>1075</v>
      </c>
      <c r="E33" s="13" t="s">
        <v>426</v>
      </c>
    </row>
    <row r="34" spans="1:12">
      <c r="A34" s="137">
        <v>38</v>
      </c>
      <c r="B34" s="141" t="s">
        <v>289</v>
      </c>
      <c r="C34" s="141" t="s">
        <v>1591</v>
      </c>
      <c r="D34" s="141" t="s">
        <v>288</v>
      </c>
      <c r="E34" s="141" t="s">
        <v>243</v>
      </c>
    </row>
    <row r="35" spans="1:12" s="137" customFormat="1">
      <c r="A35" s="137">
        <v>536</v>
      </c>
      <c r="B35" s="141" t="s">
        <v>1820</v>
      </c>
      <c r="C35" s="137" t="s">
        <v>2451</v>
      </c>
      <c r="D35" s="141" t="s">
        <v>1075</v>
      </c>
      <c r="E35" s="141" t="s">
        <v>426</v>
      </c>
    </row>
    <row r="36" spans="1:12" s="9" customFormat="1">
      <c r="A36" s="137">
        <v>90</v>
      </c>
      <c r="B36" s="141" t="s">
        <v>322</v>
      </c>
      <c r="C36" s="141" t="s">
        <v>1170</v>
      </c>
      <c r="D36" s="141" t="s">
        <v>323</v>
      </c>
      <c r="E36" s="141" t="s">
        <v>243</v>
      </c>
      <c r="F36" s="137"/>
      <c r="G36" s="137"/>
      <c r="H36" s="137"/>
      <c r="I36" s="137"/>
      <c r="J36" s="137"/>
      <c r="K36" s="137"/>
      <c r="L36" s="137"/>
    </row>
    <row r="37" spans="1:12">
      <c r="A37" s="137">
        <v>6</v>
      </c>
      <c r="B37" s="141" t="s">
        <v>24</v>
      </c>
      <c r="C37" s="141" t="s">
        <v>1086</v>
      </c>
      <c r="D37" s="141" t="s">
        <v>5</v>
      </c>
      <c r="E37" s="142" t="s">
        <v>243</v>
      </c>
    </row>
    <row r="38" spans="1:12">
      <c r="A38">
        <v>537</v>
      </c>
      <c r="B38" s="13" t="s">
        <v>1860</v>
      </c>
      <c r="C38" s="13" t="s">
        <v>1858</v>
      </c>
      <c r="D38" s="13" t="s">
        <v>24</v>
      </c>
      <c r="E38" s="13" t="s">
        <v>426</v>
      </c>
    </row>
    <row r="39" spans="1:12">
      <c r="A39">
        <v>527</v>
      </c>
      <c r="B39" s="13" t="s">
        <v>1107</v>
      </c>
      <c r="C39" s="137" t="s">
        <v>1108</v>
      </c>
      <c r="D39" s="13" t="s">
        <v>1102</v>
      </c>
      <c r="E39" s="13" t="s">
        <v>426</v>
      </c>
    </row>
    <row r="40" spans="1:12">
      <c r="A40" s="137">
        <v>529</v>
      </c>
      <c r="B40" s="13" t="s">
        <v>1105</v>
      </c>
      <c r="C40" s="137" t="s">
        <v>1532</v>
      </c>
      <c r="D40" s="13" t="s">
        <v>1102</v>
      </c>
      <c r="E40" s="13" t="s">
        <v>426</v>
      </c>
    </row>
    <row r="41" spans="1:12">
      <c r="A41" s="137">
        <v>177</v>
      </c>
      <c r="B41" s="141" t="s">
        <v>1943</v>
      </c>
      <c r="C41" s="137" t="s">
        <v>1596</v>
      </c>
      <c r="D41" s="141" t="s">
        <v>1075</v>
      </c>
      <c r="E41" s="141" t="s">
        <v>243</v>
      </c>
    </row>
    <row r="42" spans="1:12">
      <c r="A42" s="137">
        <v>609</v>
      </c>
      <c r="B42" s="141" t="s">
        <v>2602</v>
      </c>
      <c r="C42" s="141" t="s">
        <v>2603</v>
      </c>
      <c r="D42" s="141" t="s">
        <v>333</v>
      </c>
      <c r="E42" s="141" t="s">
        <v>426</v>
      </c>
    </row>
    <row r="43" spans="1:12">
      <c r="A43" s="140">
        <v>520</v>
      </c>
      <c r="B43" s="13" t="s">
        <v>362</v>
      </c>
      <c r="C43" s="141" t="s">
        <v>363</v>
      </c>
      <c r="D43" s="13" t="s">
        <v>362</v>
      </c>
      <c r="E43" s="13" t="s">
        <v>426</v>
      </c>
    </row>
    <row r="44" spans="1:12">
      <c r="A44" s="140">
        <v>601</v>
      </c>
      <c r="B44" s="13" t="s">
        <v>1969</v>
      </c>
      <c r="C44" s="140" t="s">
        <v>1972</v>
      </c>
      <c r="D44" s="13" t="s">
        <v>1954</v>
      </c>
      <c r="E44" s="13" t="s">
        <v>426</v>
      </c>
    </row>
    <row r="45" spans="1:12">
      <c r="A45" s="140">
        <v>530</v>
      </c>
      <c r="B45" s="13" t="s">
        <v>1670</v>
      </c>
      <c r="C45" s="140" t="s">
        <v>1671</v>
      </c>
      <c r="D45" s="13" t="s">
        <v>1668</v>
      </c>
      <c r="E45" s="13" t="s">
        <v>426</v>
      </c>
    </row>
    <row r="46" spans="1:12">
      <c r="A46">
        <v>523</v>
      </c>
      <c r="B46" s="13" t="s">
        <v>348</v>
      </c>
      <c r="C46" s="141" t="s">
        <v>352</v>
      </c>
      <c r="D46" s="13" t="s">
        <v>124</v>
      </c>
      <c r="E46" s="13" t="s">
        <v>426</v>
      </c>
    </row>
    <row r="47" spans="1:12">
      <c r="A47">
        <v>540</v>
      </c>
      <c r="B47" s="13" t="s">
        <v>2551</v>
      </c>
      <c r="C47" s="141" t="s">
        <v>2552</v>
      </c>
      <c r="D47" s="13" t="s">
        <v>124</v>
      </c>
      <c r="E47" s="13" t="s">
        <v>426</v>
      </c>
    </row>
    <row r="48" spans="1:12">
      <c r="A48">
        <v>610</v>
      </c>
      <c r="B48" s="13" t="s">
        <v>2607</v>
      </c>
      <c r="C48" s="141" t="s">
        <v>2682</v>
      </c>
      <c r="D48" s="13" t="s">
        <v>2681</v>
      </c>
      <c r="E48" s="13" t="s">
        <v>426</v>
      </c>
    </row>
    <row r="49" spans="1:12">
      <c r="A49">
        <v>522</v>
      </c>
      <c r="B49" s="13" t="s">
        <v>302</v>
      </c>
      <c r="C49" s="141" t="s">
        <v>1158</v>
      </c>
      <c r="D49" s="13" t="s">
        <v>124</v>
      </c>
      <c r="E49" s="13" t="s">
        <v>426</v>
      </c>
    </row>
    <row r="50" spans="1:12">
      <c r="A50" s="201">
        <v>619</v>
      </c>
      <c r="B50" s="305" t="s">
        <v>3060</v>
      </c>
      <c r="C50" s="201" t="s">
        <v>5891</v>
      </c>
      <c r="D50" s="305" t="s">
        <v>2681</v>
      </c>
      <c r="E50" s="201" t="s">
        <v>5382</v>
      </c>
    </row>
    <row r="51" spans="1:12">
      <c r="A51" s="201">
        <v>618</v>
      </c>
      <c r="B51" s="305" t="s">
        <v>3227</v>
      </c>
      <c r="C51" s="201" t="s">
        <v>5892</v>
      </c>
      <c r="D51" s="305" t="s">
        <v>2681</v>
      </c>
      <c r="E51" s="201" t="s">
        <v>5382</v>
      </c>
      <c r="F51" s="137"/>
      <c r="G51" s="137"/>
      <c r="H51" s="137"/>
      <c r="I51" s="137"/>
      <c r="J51" s="137"/>
      <c r="K51" s="137"/>
      <c r="L51" s="137"/>
    </row>
    <row r="52" spans="1:12">
      <c r="A52" s="140">
        <v>515</v>
      </c>
      <c r="B52" s="13" t="s">
        <v>333</v>
      </c>
      <c r="C52" s="141" t="s">
        <v>1912</v>
      </c>
      <c r="D52" s="13" t="s">
        <v>335</v>
      </c>
      <c r="E52" s="13" t="s">
        <v>426</v>
      </c>
      <c r="F52" s="137"/>
      <c r="G52" s="137"/>
      <c r="H52" s="137"/>
      <c r="I52" s="137"/>
      <c r="J52" s="137"/>
      <c r="K52" s="137"/>
      <c r="L52" s="137"/>
    </row>
    <row r="53" spans="1:12">
      <c r="A53" s="145">
        <v>40</v>
      </c>
      <c r="B53" s="145" t="s">
        <v>1590</v>
      </c>
      <c r="C53" s="145" t="s">
        <v>1900</v>
      </c>
      <c r="D53" s="145" t="s">
        <v>288</v>
      </c>
      <c r="E53" s="145" t="s">
        <v>243</v>
      </c>
    </row>
    <row r="54" spans="1:12" s="137" customFormat="1">
      <c r="A54" s="137">
        <v>516</v>
      </c>
      <c r="B54" s="141" t="s">
        <v>124</v>
      </c>
      <c r="C54" s="141" t="s">
        <v>80</v>
      </c>
      <c r="D54" s="141" t="s">
        <v>1371</v>
      </c>
      <c r="E54" s="141" t="s">
        <v>426</v>
      </c>
    </row>
    <row r="55" spans="1:12">
      <c r="A55" s="137">
        <v>602</v>
      </c>
      <c r="B55" s="13" t="s">
        <v>1970</v>
      </c>
      <c r="C55" s="137" t="s">
        <v>1973</v>
      </c>
      <c r="D55" s="13" t="s">
        <v>1956</v>
      </c>
      <c r="E55" s="13" t="s">
        <v>426</v>
      </c>
    </row>
    <row r="56" spans="1:12">
      <c r="A56">
        <v>524</v>
      </c>
      <c r="B56" s="13" t="s">
        <v>151</v>
      </c>
      <c r="C56" s="141" t="s">
        <v>176</v>
      </c>
      <c r="D56" s="13" t="s">
        <v>177</v>
      </c>
      <c r="E56" s="13" t="s">
        <v>426</v>
      </c>
    </row>
    <row r="57" spans="1:12">
      <c r="A57">
        <v>502</v>
      </c>
      <c r="B57" s="13" t="s">
        <v>122</v>
      </c>
      <c r="C57" s="141" t="s">
        <v>1089</v>
      </c>
      <c r="D57" s="13" t="s">
        <v>5</v>
      </c>
      <c r="E57" s="13" t="s">
        <v>426</v>
      </c>
    </row>
    <row r="58" spans="1:12">
      <c r="A58">
        <v>500</v>
      </c>
      <c r="B58" s="13" t="s">
        <v>120</v>
      </c>
      <c r="C58" s="141" t="s">
        <v>1087</v>
      </c>
      <c r="D58" s="13" t="s">
        <v>5</v>
      </c>
      <c r="E58" s="13" t="s">
        <v>426</v>
      </c>
    </row>
    <row r="59" spans="1:12">
      <c r="A59">
        <v>531</v>
      </c>
      <c r="B59" s="13" t="s">
        <v>1737</v>
      </c>
      <c r="C59" s="141" t="s">
        <v>1735</v>
      </c>
      <c r="D59" s="13" t="s">
        <v>5</v>
      </c>
      <c r="E59" s="13" t="s">
        <v>426</v>
      </c>
    </row>
    <row r="60" spans="1:12">
      <c r="A60" s="145">
        <v>116</v>
      </c>
      <c r="B60" s="145" t="s">
        <v>2794</v>
      </c>
      <c r="C60" s="145" t="s">
        <v>2819</v>
      </c>
      <c r="D60" s="145" t="s">
        <v>2794</v>
      </c>
      <c r="E60" s="145" t="s">
        <v>243</v>
      </c>
    </row>
    <row r="61" spans="1:12">
      <c r="A61">
        <v>605</v>
      </c>
      <c r="B61" s="141" t="s">
        <v>1958</v>
      </c>
      <c r="C61" s="141" t="s">
        <v>1959</v>
      </c>
      <c r="D61" s="141" t="s">
        <v>5</v>
      </c>
      <c r="E61" s="141" t="s">
        <v>426</v>
      </c>
    </row>
    <row r="62" spans="1:12">
      <c r="A62" s="137">
        <v>63</v>
      </c>
      <c r="B62" s="141" t="s">
        <v>573</v>
      </c>
      <c r="C62" s="141" t="s">
        <v>334</v>
      </c>
      <c r="D62" s="141" t="s">
        <v>24</v>
      </c>
      <c r="E62" s="141" t="s">
        <v>243</v>
      </c>
    </row>
    <row r="63" spans="1:12">
      <c r="A63">
        <v>507</v>
      </c>
      <c r="B63" s="141" t="s">
        <v>335</v>
      </c>
      <c r="C63" s="141" t="s">
        <v>1514</v>
      </c>
      <c r="D63" s="141" t="s">
        <v>66</v>
      </c>
      <c r="E63" s="141" t="s">
        <v>426</v>
      </c>
    </row>
    <row r="64" spans="1:12">
      <c r="A64" s="140">
        <v>123</v>
      </c>
      <c r="B64" s="141" t="s">
        <v>336</v>
      </c>
      <c r="C64" s="141" t="s">
        <v>1537</v>
      </c>
      <c r="D64" s="141" t="s">
        <v>335</v>
      </c>
      <c r="E64" s="141" t="s">
        <v>243</v>
      </c>
      <c r="F64" s="140"/>
      <c r="G64" s="140"/>
      <c r="H64" s="140"/>
      <c r="I64" s="140"/>
      <c r="J64" s="140"/>
      <c r="K64" s="140"/>
      <c r="L64" s="140"/>
    </row>
    <row r="65" spans="1:6">
      <c r="A65">
        <v>607</v>
      </c>
      <c r="B65" s="141" t="s">
        <v>1964</v>
      </c>
      <c r="C65" s="141" t="s">
        <v>1967</v>
      </c>
      <c r="D65" s="141" t="s">
        <v>24</v>
      </c>
      <c r="E65" s="141" t="s">
        <v>426</v>
      </c>
    </row>
    <row r="66" spans="1:6">
      <c r="A66" s="145">
        <v>46</v>
      </c>
      <c r="B66" s="145" t="s">
        <v>1964</v>
      </c>
      <c r="C66" s="145" t="s">
        <v>2850</v>
      </c>
      <c r="D66" s="145" t="s">
        <v>249</v>
      </c>
      <c r="E66" s="145" t="s">
        <v>243</v>
      </c>
    </row>
    <row r="67" spans="1:6" s="137" customFormat="1">
      <c r="A67" s="137">
        <v>504</v>
      </c>
      <c r="B67" s="141" t="s">
        <v>123</v>
      </c>
      <c r="C67" s="141" t="s">
        <v>1090</v>
      </c>
      <c r="D67" s="141" t="s">
        <v>5</v>
      </c>
      <c r="E67" s="141" t="s">
        <v>426</v>
      </c>
    </row>
    <row r="68" spans="1:6">
      <c r="A68" s="137">
        <v>508</v>
      </c>
      <c r="B68" s="141" t="s">
        <v>66</v>
      </c>
      <c r="C68" s="141" t="s">
        <v>574</v>
      </c>
      <c r="D68" s="141" t="s">
        <v>24</v>
      </c>
      <c r="E68" s="141" t="s">
        <v>426</v>
      </c>
    </row>
    <row r="69" spans="1:6">
      <c r="A69" s="137">
        <v>510</v>
      </c>
      <c r="B69" s="141" t="s">
        <v>186</v>
      </c>
      <c r="C69" s="141" t="s">
        <v>1080</v>
      </c>
      <c r="D69" s="141" t="s">
        <v>24</v>
      </c>
      <c r="E69" s="141" t="s">
        <v>426</v>
      </c>
    </row>
    <row r="70" spans="1:6">
      <c r="A70" s="137">
        <v>505</v>
      </c>
      <c r="B70" s="141" t="s">
        <v>299</v>
      </c>
      <c r="C70" s="141" t="s">
        <v>575</v>
      </c>
      <c r="D70" s="141" t="s">
        <v>81</v>
      </c>
      <c r="E70" s="141" t="s">
        <v>426</v>
      </c>
      <c r="F70" s="137"/>
    </row>
    <row r="71" spans="1:6">
      <c r="A71" s="137">
        <v>61</v>
      </c>
      <c r="B71" s="141" t="s">
        <v>327</v>
      </c>
      <c r="C71" s="141" t="s">
        <v>1859</v>
      </c>
      <c r="D71" s="141" t="s">
        <v>24</v>
      </c>
      <c r="E71" s="141" t="s">
        <v>243</v>
      </c>
    </row>
    <row r="72" spans="1:6">
      <c r="A72" s="140">
        <v>200</v>
      </c>
      <c r="B72" s="140" t="s">
        <v>2874</v>
      </c>
      <c r="C72" s="140" t="s">
        <v>2875</v>
      </c>
      <c r="D72" s="140" t="s">
        <v>1075</v>
      </c>
      <c r="E72" s="140" t="s">
        <v>243</v>
      </c>
    </row>
    <row r="73" spans="1:6">
      <c r="A73" s="137">
        <v>13</v>
      </c>
      <c r="B73" s="141" t="s">
        <v>82</v>
      </c>
      <c r="C73" s="141" t="s">
        <v>84</v>
      </c>
      <c r="D73" s="141" t="s">
        <v>83</v>
      </c>
      <c r="E73" s="141" t="s">
        <v>243</v>
      </c>
    </row>
    <row r="74" spans="1:6">
      <c r="A74" s="140">
        <v>611</v>
      </c>
      <c r="B74" s="141" t="s">
        <v>2870</v>
      </c>
      <c r="C74" s="140" t="s">
        <v>2871</v>
      </c>
      <c r="D74" s="141" t="s">
        <v>1072</v>
      </c>
      <c r="E74" s="141" t="s">
        <v>426</v>
      </c>
    </row>
    <row r="75" spans="1:6">
      <c r="A75" s="137">
        <v>534</v>
      </c>
      <c r="B75" s="141" t="s">
        <v>1740</v>
      </c>
      <c r="C75" s="137" t="s">
        <v>1741</v>
      </c>
      <c r="D75" s="141" t="s">
        <v>1072</v>
      </c>
      <c r="E75" s="141" t="s">
        <v>426</v>
      </c>
    </row>
    <row r="76" spans="1:6" s="137" customFormat="1">
      <c r="A76" s="201">
        <v>613</v>
      </c>
      <c r="B76" s="305" t="s">
        <v>5413</v>
      </c>
      <c r="C76" s="201" t="s">
        <v>5862</v>
      </c>
      <c r="D76" s="305" t="s">
        <v>1072</v>
      </c>
      <c r="E76" s="201" t="s">
        <v>5382</v>
      </c>
    </row>
    <row r="77" spans="1:6">
      <c r="A77" s="201">
        <v>614</v>
      </c>
      <c r="B77" s="305" t="s">
        <v>5422</v>
      </c>
      <c r="C77" s="201" t="s">
        <v>5863</v>
      </c>
      <c r="D77" s="305" t="s">
        <v>1072</v>
      </c>
      <c r="E77" s="201" t="s">
        <v>5382</v>
      </c>
    </row>
    <row r="78" spans="1:6">
      <c r="A78" s="201">
        <v>615</v>
      </c>
      <c r="B78" s="305" t="s">
        <v>5423</v>
      </c>
      <c r="C78" s="201" t="s">
        <v>5864</v>
      </c>
      <c r="D78" s="305" t="s">
        <v>1072</v>
      </c>
      <c r="E78" s="201" t="s">
        <v>5382</v>
      </c>
    </row>
    <row r="79" spans="1:6">
      <c r="A79" s="201">
        <v>617</v>
      </c>
      <c r="B79" s="305" t="s">
        <v>5677</v>
      </c>
      <c r="C79" s="201" t="s">
        <v>5678</v>
      </c>
      <c r="D79" s="305" t="s">
        <v>1072</v>
      </c>
      <c r="E79" s="201" t="s">
        <v>5382</v>
      </c>
    </row>
    <row r="80" spans="1:6" s="137" customFormat="1">
      <c r="A80" s="137">
        <v>535</v>
      </c>
      <c r="B80" s="141" t="s">
        <v>1761</v>
      </c>
      <c r="C80" s="137" t="s">
        <v>1760</v>
      </c>
      <c r="D80" s="141" t="s">
        <v>1072</v>
      </c>
      <c r="E80" s="141" t="s">
        <v>426</v>
      </c>
    </row>
    <row r="81" spans="1:6" s="137" customFormat="1">
      <c r="A81" s="137">
        <v>525</v>
      </c>
      <c r="B81" s="141" t="s">
        <v>1077</v>
      </c>
      <c r="C81" s="137" t="s">
        <v>1148</v>
      </c>
      <c r="D81" s="141" t="s">
        <v>1072</v>
      </c>
      <c r="E81" s="141" t="s">
        <v>426</v>
      </c>
    </row>
    <row r="82" spans="1:6">
      <c r="A82" s="137">
        <v>900</v>
      </c>
      <c r="B82" s="141" t="s">
        <v>2472</v>
      </c>
      <c r="C82" s="137" t="s">
        <v>2471</v>
      </c>
      <c r="D82" s="141" t="s">
        <v>2470</v>
      </c>
      <c r="E82" s="141" t="s">
        <v>426</v>
      </c>
    </row>
    <row r="83" spans="1:6">
      <c r="A83" s="137">
        <v>901</v>
      </c>
      <c r="B83" s="141" t="s">
        <v>2473</v>
      </c>
      <c r="C83" s="137" t="s">
        <v>2475</v>
      </c>
      <c r="D83" s="141" t="s">
        <v>2470</v>
      </c>
      <c r="E83" s="141" t="s">
        <v>426</v>
      </c>
      <c r="F83" s="137"/>
    </row>
    <row r="84" spans="1:6">
      <c r="A84" s="137">
        <v>902</v>
      </c>
      <c r="B84" s="141" t="s">
        <v>2474</v>
      </c>
      <c r="C84" s="137" t="s">
        <v>2476</v>
      </c>
      <c r="D84" s="141" t="s">
        <v>2470</v>
      </c>
      <c r="E84" s="141" t="s">
        <v>426</v>
      </c>
    </row>
    <row r="85" spans="1:6">
      <c r="A85" s="137">
        <v>903</v>
      </c>
      <c r="B85" s="141" t="s">
        <v>2470</v>
      </c>
      <c r="C85" s="137" t="s">
        <v>2477</v>
      </c>
      <c r="D85" s="141" t="s">
        <v>2470</v>
      </c>
      <c r="E85" s="141" t="s">
        <v>426</v>
      </c>
    </row>
    <row r="312" spans="1:8">
      <c r="A312" s="140"/>
      <c r="B312" s="140"/>
      <c r="C312" s="140"/>
      <c r="D312" s="140"/>
      <c r="E312" s="140"/>
      <c r="F312" s="140"/>
      <c r="G312" s="140"/>
      <c r="H312" s="140"/>
    </row>
    <row r="313" spans="1:8">
      <c r="A313" s="140"/>
      <c r="B313" s="140"/>
      <c r="C313" s="140"/>
      <c r="D313" s="140"/>
      <c r="E313" s="140"/>
      <c r="F313" s="140"/>
      <c r="G313" s="140"/>
      <c r="H313" s="140"/>
    </row>
    <row r="314" spans="1:8">
      <c r="A314" s="140"/>
      <c r="B314" s="140"/>
      <c r="C314" s="140"/>
      <c r="D314" s="140"/>
      <c r="E314" s="140"/>
      <c r="F314" s="140"/>
      <c r="G314" s="140"/>
      <c r="H314" s="140"/>
    </row>
    <row r="315" spans="1:8">
      <c r="A315" s="140"/>
      <c r="B315" s="140"/>
      <c r="C315" s="140"/>
      <c r="D315" s="140"/>
      <c r="E315" s="140"/>
      <c r="F315" s="140"/>
      <c r="G315" s="140"/>
      <c r="H315" s="140"/>
    </row>
    <row r="316" spans="1:8">
      <c r="A316" s="140"/>
      <c r="B316" s="140"/>
      <c r="C316" s="140"/>
      <c r="D316" s="140"/>
      <c r="E316" s="140"/>
      <c r="F316" s="140"/>
      <c r="G316" s="140"/>
      <c r="H316" s="140"/>
    </row>
    <row r="317" spans="1:8">
      <c r="A317" s="140"/>
      <c r="B317" s="140"/>
      <c r="C317" s="140"/>
      <c r="D317" s="140"/>
      <c r="E317" s="140"/>
      <c r="F317" s="140"/>
      <c r="G317" s="140"/>
      <c r="H317" s="140"/>
    </row>
    <row r="318" spans="1:8">
      <c r="A318" s="140"/>
      <c r="B318" s="140"/>
      <c r="C318" s="140"/>
      <c r="D318" s="140"/>
      <c r="E318" s="140"/>
      <c r="F318" s="140"/>
      <c r="G318" s="140"/>
      <c r="H318" s="140"/>
    </row>
    <row r="319" spans="1:8">
      <c r="A319" s="140"/>
      <c r="B319" s="140"/>
      <c r="C319" s="140"/>
      <c r="D319" s="140"/>
      <c r="E319" s="140"/>
      <c r="F319" s="140"/>
      <c r="G319" s="140"/>
      <c r="H319" s="140"/>
    </row>
    <row r="320" spans="1:8">
      <c r="A320" s="140"/>
      <c r="B320" s="140"/>
      <c r="C320" s="140"/>
      <c r="D320" s="140"/>
      <c r="E320" s="140"/>
      <c r="F320" s="140"/>
      <c r="G320" s="140"/>
      <c r="H320" s="140"/>
    </row>
    <row r="321" spans="1:8">
      <c r="A321" s="140"/>
      <c r="B321" s="140"/>
      <c r="C321" s="140"/>
      <c r="D321" s="140"/>
      <c r="E321" s="140"/>
      <c r="F321" s="140"/>
      <c r="G321" s="140"/>
      <c r="H321" s="140"/>
    </row>
    <row r="322" spans="1:8">
      <c r="A322" s="140"/>
      <c r="B322" s="140"/>
      <c r="C322" s="140"/>
      <c r="D322" s="140"/>
      <c r="E322" s="140"/>
      <c r="F322" s="140"/>
      <c r="G322" s="140"/>
      <c r="H322" s="140"/>
    </row>
    <row r="323" spans="1:8">
      <c r="A323" s="140"/>
      <c r="B323" s="140"/>
      <c r="C323" s="140"/>
      <c r="D323" s="140"/>
      <c r="E323" s="140"/>
      <c r="F323" s="140"/>
      <c r="G323" s="140"/>
      <c r="H323" s="140"/>
    </row>
    <row r="324" spans="1:8">
      <c r="A324" s="140"/>
      <c r="B324" s="140"/>
      <c r="C324" s="140"/>
      <c r="D324" s="140"/>
      <c r="E324" s="140"/>
      <c r="F324" s="140"/>
      <c r="G324" s="140"/>
      <c r="H324" s="140"/>
    </row>
    <row r="325" spans="1:8">
      <c r="A325" s="140"/>
      <c r="B325" s="140"/>
      <c r="C325" s="140"/>
      <c r="D325" s="140"/>
      <c r="E325" s="140"/>
      <c r="F325" s="140"/>
      <c r="G325" s="140"/>
      <c r="H325" s="140"/>
    </row>
  </sheetData>
  <autoFilter ref="A1:L85">
    <sortState ref="A2:L85">
      <sortCondition ref="B1:B85"/>
    </sortState>
  </autoFilter>
  <conditionalFormatting sqref="B71">
    <cfRule type="duplicateValues" dxfId="9" priority="6"/>
  </conditionalFormatting>
  <conditionalFormatting sqref="B72">
    <cfRule type="duplicateValues" dxfId="8" priority="5"/>
  </conditionalFormatting>
  <conditionalFormatting sqref="B73">
    <cfRule type="duplicateValues" dxfId="7" priority="4"/>
  </conditionalFormatting>
  <conditionalFormatting sqref="B70">
    <cfRule type="duplicateValues" dxfId="6" priority="3"/>
  </conditionalFormatting>
  <conditionalFormatting sqref="B74">
    <cfRule type="duplicateValues" dxfId="5" priority="2"/>
  </conditionalFormatting>
  <conditionalFormatting sqref="B75">
    <cfRule type="duplicateValues" dxfId="4" priority="1"/>
  </conditionalFormatting>
  <pageMargins left="0.7" right="0.7" top="0.75" bottom="0.75" header="0.3" footer="0.3"/>
  <pageSetup paperSize="9" scale="8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V9"/>
  <sheetViews>
    <sheetView zoomScale="85" zoomScaleNormal="85" workbookViewId="0">
      <selection activeCell="D15" sqref="D15"/>
    </sheetView>
  </sheetViews>
  <sheetFormatPr baseColWidth="10" defaultRowHeight="14.4"/>
  <cols>
    <col min="1" max="1" width="24" bestFit="1" customWidth="1"/>
    <col min="2" max="2" width="6.5546875" bestFit="1" customWidth="1"/>
    <col min="10" max="10" width="45.109375" bestFit="1" customWidth="1"/>
    <col min="11" max="11" width="8.6640625" customWidth="1"/>
    <col min="12" max="12" width="45.109375" style="159" customWidth="1"/>
    <col min="13" max="13" width="5" bestFit="1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54" t="s">
        <v>244</v>
      </c>
      <c r="B2" s="89" t="s">
        <v>245</v>
      </c>
      <c r="C2" s="89" t="s">
        <v>609</v>
      </c>
      <c r="D2" s="89" t="s">
        <v>243</v>
      </c>
      <c r="E2" s="89"/>
      <c r="F2" s="89"/>
      <c r="G2" s="89"/>
      <c r="H2" s="50">
        <f>COUNTIF($J$2:$J$415,A2)</f>
        <v>1</v>
      </c>
      <c r="I2" s="89"/>
      <c r="J2" s="12" t="s">
        <v>1852</v>
      </c>
      <c r="K2" s="6"/>
      <c r="L2" s="181"/>
      <c r="M2" s="6"/>
      <c r="N2" s="6"/>
      <c r="O2" s="6" t="s">
        <v>426</v>
      </c>
      <c r="P2" s="6"/>
      <c r="Q2" s="6" t="s">
        <v>1851</v>
      </c>
      <c r="R2" s="6"/>
    </row>
    <row r="3" spans="1:22">
      <c r="A3" s="54" t="s">
        <v>1154</v>
      </c>
      <c r="B3" s="50" t="s">
        <v>899</v>
      </c>
      <c r="C3" s="50"/>
      <c r="D3" s="50" t="s">
        <v>426</v>
      </c>
      <c r="E3" s="50"/>
      <c r="F3" s="50"/>
      <c r="G3" s="50"/>
      <c r="H3" s="50">
        <f>COUNTIF($J$2:$J$415,A4)</f>
        <v>1</v>
      </c>
      <c r="I3" s="50"/>
      <c r="J3" s="10" t="s">
        <v>1152</v>
      </c>
      <c r="K3" s="1" t="str">
        <f>VLOOKUP(J3,$A$1:$I$305,2,FALSE)</f>
        <v>e802</v>
      </c>
      <c r="L3" s="181" t="str">
        <f>J3</f>
        <v>Entité régie par le code des assurances</v>
      </c>
      <c r="M3" s="6"/>
      <c r="N3" s="6" t="s">
        <v>192</v>
      </c>
      <c r="O3" s="6" t="s">
        <v>426</v>
      </c>
      <c r="R3" s="6"/>
    </row>
    <row r="4" spans="1:22">
      <c r="A4" s="54" t="s">
        <v>1153</v>
      </c>
      <c r="B4" s="50" t="s">
        <v>900</v>
      </c>
      <c r="C4" s="50"/>
      <c r="D4" s="50" t="s">
        <v>426</v>
      </c>
      <c r="E4" s="50"/>
      <c r="F4" s="50"/>
      <c r="G4" s="50"/>
      <c r="H4" s="50">
        <f>COUNTIF($J$2:$J$415,A3)</f>
        <v>1</v>
      </c>
      <c r="I4" s="50"/>
      <c r="J4" s="10" t="s">
        <v>1153</v>
      </c>
      <c r="K4" s="1" t="str">
        <f>VLOOKUP(J4,$A$1:$I$305,2,FALSE)</f>
        <v>e801</v>
      </c>
      <c r="L4" s="181" t="str">
        <f>J4</f>
        <v>Entité régie par le code de la sécurité sociale</v>
      </c>
      <c r="M4" s="6"/>
      <c r="N4" s="6" t="s">
        <v>192</v>
      </c>
      <c r="O4" s="6" t="s">
        <v>426</v>
      </c>
      <c r="P4" s="6"/>
      <c r="Q4" s="6"/>
      <c r="R4" s="6"/>
    </row>
    <row r="5" spans="1:22">
      <c r="A5" s="54" t="s">
        <v>1152</v>
      </c>
      <c r="B5" s="50" t="s">
        <v>901</v>
      </c>
      <c r="C5" s="50"/>
      <c r="D5" s="50" t="s">
        <v>426</v>
      </c>
      <c r="E5" s="50"/>
      <c r="F5" s="50"/>
      <c r="G5" s="50"/>
      <c r="H5" s="50">
        <f>COUNTIF($J$2:$J$415,A5)</f>
        <v>1</v>
      </c>
      <c r="I5" s="50"/>
      <c r="J5" s="10" t="s">
        <v>1154</v>
      </c>
      <c r="K5" s="1" t="str">
        <f>VLOOKUP(J5,$A$1:$I$305,2,FALSE)</f>
        <v>e800</v>
      </c>
      <c r="L5" s="181" t="str">
        <f>J5</f>
        <v>Entité régie par le code de la mutualité</v>
      </c>
      <c r="N5" s="6" t="s">
        <v>192</v>
      </c>
      <c r="O5" s="6" t="s">
        <v>426</v>
      </c>
      <c r="P5" s="6"/>
      <c r="Q5" s="6"/>
    </row>
    <row r="6" spans="1:22">
      <c r="A6" s="145" t="s">
        <v>2841</v>
      </c>
      <c r="B6" s="145" t="s">
        <v>2809</v>
      </c>
      <c r="C6" s="145"/>
      <c r="D6" s="145" t="s">
        <v>243</v>
      </c>
      <c r="H6" s="50">
        <f>COUNTIF($J$2:$J$415,A6)</f>
        <v>1</v>
      </c>
      <c r="I6" s="50"/>
      <c r="J6" s="277" t="s">
        <v>2825</v>
      </c>
      <c r="O6" s="145" t="s">
        <v>243</v>
      </c>
    </row>
    <row r="7" spans="1:22">
      <c r="I7" s="50"/>
      <c r="J7" s="278" t="s">
        <v>244</v>
      </c>
      <c r="K7" s="138" t="str">
        <f>VLOOKUP(J7,$A$1:$I$305,2,FALSE)</f>
        <v>x0</v>
      </c>
      <c r="L7" s="181" t="str">
        <f>J7</f>
        <v>Total/NA</v>
      </c>
      <c r="O7" s="145" t="s">
        <v>243</v>
      </c>
    </row>
    <row r="8" spans="1:22">
      <c r="I8" s="50"/>
      <c r="J8" s="279" t="s">
        <v>2841</v>
      </c>
      <c r="K8" s="138" t="str">
        <f>VLOOKUP(J8,$A$1:$I$305,2,FALSE)</f>
        <v>x44</v>
      </c>
      <c r="L8" s="181" t="str">
        <f>J8</f>
        <v>Secteur de l'assurance/réassurance</v>
      </c>
      <c r="O8" s="145" t="s">
        <v>243</v>
      </c>
      <c r="P8" s="6"/>
      <c r="Q8" s="6"/>
      <c r="R8" s="6"/>
    </row>
    <row r="9" spans="1:22">
      <c r="P9" s="6"/>
      <c r="Q9" s="6"/>
      <c r="R9" s="6"/>
    </row>
  </sheetData>
  <sortState ref="A3:A8">
    <sortCondition ref="A2:A7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8"/>
  <sheetViews>
    <sheetView zoomScale="80" zoomScaleNormal="80" workbookViewId="0">
      <selection activeCell="B1" sqref="B1"/>
    </sheetView>
  </sheetViews>
  <sheetFormatPr baseColWidth="10" defaultRowHeight="14.4"/>
  <cols>
    <col min="1" max="1" width="46.109375" bestFit="1" customWidth="1"/>
    <col min="2" max="2" width="7.109375" bestFit="1" customWidth="1"/>
    <col min="10" max="10" width="48.88671875" bestFit="1" customWidth="1"/>
    <col min="12" max="12" width="48.88671875" style="159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>COUNTIF($J$2:$J$408,A2)</f>
        <v>1</v>
      </c>
      <c r="J2" s="18" t="s">
        <v>1913</v>
      </c>
      <c r="L2" s="180"/>
      <c r="O2" s="9" t="s">
        <v>426</v>
      </c>
      <c r="Q2" t="s">
        <v>336</v>
      </c>
    </row>
    <row r="3" spans="1:22">
      <c r="A3" s="14" t="s">
        <v>337</v>
      </c>
      <c r="B3" t="s">
        <v>604</v>
      </c>
      <c r="D3" t="s">
        <v>243</v>
      </c>
      <c r="H3">
        <f>COUNTIF($J$2:$J$408,A3)</f>
        <v>1</v>
      </c>
      <c r="J3" s="15" t="s">
        <v>337</v>
      </c>
      <c r="K3" t="s">
        <v>604</v>
      </c>
      <c r="L3" s="171" t="str">
        <f>J3</f>
        <v>Déclarés dans l'exercice</v>
      </c>
      <c r="O3" t="s">
        <v>243</v>
      </c>
    </row>
    <row r="4" spans="1:22">
      <c r="A4" s="14" t="s">
        <v>338</v>
      </c>
      <c r="B4" t="s">
        <v>613</v>
      </c>
      <c r="D4" t="s">
        <v>243</v>
      </c>
      <c r="H4">
        <f>COUNTIF($J$2:$J$408,A4)</f>
        <v>1</v>
      </c>
      <c r="J4" s="15" t="s">
        <v>338</v>
      </c>
      <c r="K4" t="s">
        <v>613</v>
      </c>
      <c r="L4" s="171" t="str">
        <f>J4</f>
        <v>Clos dans l'exercice</v>
      </c>
      <c r="O4" t="s">
        <v>243</v>
      </c>
    </row>
    <row r="5" spans="1:22">
      <c r="A5" s="16" t="s">
        <v>1585</v>
      </c>
      <c r="B5" s="9" t="s">
        <v>1384</v>
      </c>
      <c r="D5" t="s">
        <v>426</v>
      </c>
      <c r="H5">
        <f>COUNTIF($J$2:$J$408,A5)</f>
        <v>1</v>
      </c>
      <c r="J5" s="14" t="s">
        <v>1911</v>
      </c>
      <c r="L5" s="171"/>
      <c r="O5" t="s">
        <v>426</v>
      </c>
      <c r="Q5" t="s">
        <v>333</v>
      </c>
    </row>
    <row r="6" spans="1:22">
      <c r="A6" s="16" t="s">
        <v>1584</v>
      </c>
      <c r="B6" s="9" t="s">
        <v>1385</v>
      </c>
      <c r="D6" t="s">
        <v>426</v>
      </c>
      <c r="H6">
        <f>COUNTIF($J$2:$J$408,A6)</f>
        <v>1</v>
      </c>
      <c r="J6" s="15" t="s">
        <v>244</v>
      </c>
      <c r="K6" t="s">
        <v>245</v>
      </c>
      <c r="L6" s="171" t="str">
        <f>J6</f>
        <v>Total/NA</v>
      </c>
      <c r="M6" t="s">
        <v>190</v>
      </c>
      <c r="O6" t="s">
        <v>243</v>
      </c>
    </row>
    <row r="7" spans="1:22">
      <c r="J7" s="16" t="s">
        <v>1585</v>
      </c>
      <c r="K7" s="9" t="s">
        <v>1384</v>
      </c>
      <c r="L7" s="171" t="str">
        <f>J7</f>
        <v>Sinistres dont la charge nette de recours est inférieure strictement à 200 K€</v>
      </c>
      <c r="N7" t="s">
        <v>192</v>
      </c>
      <c r="O7" t="s">
        <v>426</v>
      </c>
    </row>
    <row r="8" spans="1:22">
      <c r="J8" s="16" t="s">
        <v>1584</v>
      </c>
      <c r="K8" s="9" t="s">
        <v>1385</v>
      </c>
      <c r="L8" s="171" t="str">
        <f>J8</f>
        <v>Sinistres dont la charge nette de recours est supérieure ou égale 200 K€</v>
      </c>
      <c r="N8" t="s">
        <v>192</v>
      </c>
      <c r="O8" t="s">
        <v>426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22"/>
  <sheetViews>
    <sheetView zoomScale="85" zoomScaleNormal="85" workbookViewId="0">
      <selection activeCell="B1" sqref="B1"/>
    </sheetView>
  </sheetViews>
  <sheetFormatPr baseColWidth="10" defaultRowHeight="14.4"/>
  <cols>
    <col min="1" max="1" width="42" customWidth="1"/>
    <col min="2" max="2" width="6.5546875" bestFit="1" customWidth="1"/>
    <col min="10" max="10" width="42" customWidth="1"/>
    <col min="12" max="12" width="42" style="137" customWidth="1"/>
    <col min="13" max="13" width="4.6640625" bestFit="1" customWidth="1"/>
    <col min="14" max="14" width="7.44140625" bestFit="1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20" t="s">
        <v>234</v>
      </c>
      <c r="K1" s="37" t="s">
        <v>235</v>
      </c>
      <c r="L1" s="195" t="s">
        <v>2528</v>
      </c>
      <c r="M1" s="37" t="s">
        <v>236</v>
      </c>
      <c r="N1" s="37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" t="s">
        <v>244</v>
      </c>
      <c r="B2" t="s">
        <v>245</v>
      </c>
      <c r="C2" t="s">
        <v>609</v>
      </c>
      <c r="D2" t="s">
        <v>243</v>
      </c>
      <c r="H2">
        <f t="shared" ref="H2:H10" si="0">COUNTIF($J$2:$J$380,A2)</f>
        <v>3</v>
      </c>
      <c r="J2" s="42" t="s">
        <v>1558</v>
      </c>
      <c r="K2" s="9"/>
      <c r="L2" s="180"/>
      <c r="M2" s="9"/>
      <c r="N2" s="9"/>
      <c r="O2" s="9" t="s">
        <v>426</v>
      </c>
      <c r="P2" s="9"/>
      <c r="Q2" s="9" t="s">
        <v>1509</v>
      </c>
      <c r="R2" s="9"/>
    </row>
    <row r="3" spans="1:22">
      <c r="A3" t="s">
        <v>1181</v>
      </c>
      <c r="B3" t="s">
        <v>895</v>
      </c>
      <c r="D3" t="s">
        <v>426</v>
      </c>
      <c r="H3">
        <f t="shared" si="0"/>
        <v>1</v>
      </c>
      <c r="J3" s="52" t="s">
        <v>244</v>
      </c>
      <c r="K3" s="9" t="s">
        <v>245</v>
      </c>
      <c r="L3" s="180" t="str">
        <f>J3</f>
        <v>Total/NA</v>
      </c>
      <c r="M3" s="9" t="s">
        <v>190</v>
      </c>
      <c r="N3" s="9"/>
      <c r="O3" s="9" t="s">
        <v>243</v>
      </c>
      <c r="P3" s="9"/>
      <c r="Q3" s="9"/>
      <c r="R3" s="9"/>
    </row>
    <row r="4" spans="1:22">
      <c r="A4" t="s">
        <v>1368</v>
      </c>
      <c r="B4" t="s">
        <v>894</v>
      </c>
      <c r="D4" t="s">
        <v>426</v>
      </c>
      <c r="H4">
        <f t="shared" si="0"/>
        <v>1</v>
      </c>
      <c r="J4" s="46" t="s">
        <v>1179</v>
      </c>
      <c r="K4" s="9" t="s">
        <v>246</v>
      </c>
      <c r="L4" s="180" t="str">
        <f>J4</f>
        <v>Réassurance cédée</v>
      </c>
      <c r="M4" s="9" t="s">
        <v>190</v>
      </c>
      <c r="N4" s="9" t="s">
        <v>192</v>
      </c>
      <c r="O4" s="9" t="s">
        <v>243</v>
      </c>
      <c r="P4" s="9"/>
      <c r="Q4" s="9"/>
      <c r="R4" s="9"/>
    </row>
    <row r="5" spans="1:22">
      <c r="A5" t="s">
        <v>1508</v>
      </c>
      <c r="B5" t="s">
        <v>1182</v>
      </c>
      <c r="D5" t="s">
        <v>426</v>
      </c>
      <c r="H5">
        <f t="shared" si="0"/>
        <v>1</v>
      </c>
      <c r="J5" s="22" t="s">
        <v>1180</v>
      </c>
      <c r="K5" s="13" t="str">
        <f>VLOOKUP(J5,A:B,2,FALSE)</f>
        <v>e606</v>
      </c>
      <c r="L5" s="180" t="str">
        <f>J5</f>
        <v>Réassurance de risque cédée</v>
      </c>
      <c r="M5" s="9"/>
      <c r="N5" s="9" t="s">
        <v>192</v>
      </c>
      <c r="O5" s="9" t="s">
        <v>426</v>
      </c>
      <c r="P5" s="9"/>
      <c r="Q5" s="9"/>
      <c r="R5" s="9"/>
    </row>
    <row r="6" spans="1:22">
      <c r="A6" t="s">
        <v>1513</v>
      </c>
      <c r="B6" t="s">
        <v>1183</v>
      </c>
      <c r="D6" t="s">
        <v>426</v>
      </c>
      <c r="H6">
        <f t="shared" si="0"/>
        <v>1</v>
      </c>
      <c r="J6" s="22" t="s">
        <v>1181</v>
      </c>
      <c r="K6" s="13" t="str">
        <f t="shared" ref="K6:K15" si="1">VLOOKUP(J6,A:B,2,FALSE)</f>
        <v>e600</v>
      </c>
      <c r="L6" s="180" t="str">
        <f>J6</f>
        <v>Autre réassurance cédée</v>
      </c>
      <c r="M6" s="9"/>
      <c r="N6" s="9" t="s">
        <v>192</v>
      </c>
      <c r="O6" s="9" t="s">
        <v>426</v>
      </c>
      <c r="P6" s="9"/>
      <c r="Q6" s="9"/>
      <c r="R6" s="9"/>
    </row>
    <row r="7" spans="1:22">
      <c r="A7" t="s">
        <v>1141</v>
      </c>
      <c r="B7" t="s">
        <v>1185</v>
      </c>
      <c r="D7" t="s">
        <v>426</v>
      </c>
      <c r="H7">
        <f t="shared" si="0"/>
        <v>1</v>
      </c>
      <c r="J7" s="46" t="s">
        <v>1368</v>
      </c>
      <c r="K7" s="13" t="str">
        <f t="shared" si="1"/>
        <v>e601</v>
      </c>
      <c r="L7" s="180" t="str">
        <f>J7</f>
        <v>Non cédée</v>
      </c>
      <c r="M7" s="9"/>
      <c r="N7" s="9" t="s">
        <v>192</v>
      </c>
      <c r="O7" s="9" t="s">
        <v>426</v>
      </c>
      <c r="P7" s="9"/>
      <c r="Q7" s="9"/>
      <c r="R7" s="9"/>
    </row>
    <row r="8" spans="1:22">
      <c r="A8" t="s">
        <v>1179</v>
      </c>
      <c r="B8" t="s">
        <v>246</v>
      </c>
      <c r="D8" t="s">
        <v>243</v>
      </c>
      <c r="H8">
        <f t="shared" si="0"/>
        <v>1</v>
      </c>
      <c r="J8" s="42" t="s">
        <v>1512</v>
      </c>
      <c r="K8" s="13"/>
      <c r="L8" s="180"/>
      <c r="M8" s="9"/>
      <c r="N8" s="9"/>
      <c r="O8" s="9" t="s">
        <v>426</v>
      </c>
      <c r="P8" s="9"/>
      <c r="Q8" s="9" t="s">
        <v>287</v>
      </c>
      <c r="R8" s="9"/>
    </row>
    <row r="9" spans="1:22">
      <c r="A9" t="s">
        <v>1180</v>
      </c>
      <c r="B9" t="s">
        <v>1394</v>
      </c>
      <c r="D9" t="s">
        <v>426</v>
      </c>
      <c r="H9">
        <f t="shared" si="0"/>
        <v>1</v>
      </c>
      <c r="J9" s="52" t="s">
        <v>244</v>
      </c>
      <c r="K9" s="13" t="str">
        <f t="shared" si="1"/>
        <v>x0</v>
      </c>
      <c r="L9" s="180" t="str">
        <f>J9</f>
        <v>Total/NA</v>
      </c>
      <c r="M9" s="9" t="s">
        <v>190</v>
      </c>
      <c r="N9" s="9"/>
      <c r="O9" s="9" t="s">
        <v>243</v>
      </c>
      <c r="P9" s="9"/>
      <c r="Q9" s="9"/>
      <c r="R9" s="9"/>
    </row>
    <row r="10" spans="1:22">
      <c r="A10" t="s">
        <v>1369</v>
      </c>
      <c r="B10" t="s">
        <v>1395</v>
      </c>
      <c r="D10" t="s">
        <v>426</v>
      </c>
      <c r="H10">
        <f t="shared" si="0"/>
        <v>1</v>
      </c>
      <c r="J10" s="46" t="s">
        <v>1141</v>
      </c>
      <c r="K10" s="13" t="str">
        <f t="shared" si="1"/>
        <v>e605</v>
      </c>
      <c r="L10" s="180" t="str">
        <f>J10</f>
        <v>Opérations données en substitution</v>
      </c>
      <c r="M10" s="9"/>
      <c r="N10" s="9" t="s">
        <v>192</v>
      </c>
      <c r="O10" s="9" t="s">
        <v>426</v>
      </c>
      <c r="P10" s="9"/>
      <c r="Q10" s="9"/>
      <c r="R10" s="9"/>
    </row>
    <row r="11" spans="1:22">
      <c r="J11" s="46" t="s">
        <v>1508</v>
      </c>
      <c r="K11" s="13" t="str">
        <f t="shared" si="1"/>
        <v>e603</v>
      </c>
      <c r="L11" s="180" t="str">
        <f>J11</f>
        <v>Opérations non données en substitution</v>
      </c>
      <c r="M11" s="9"/>
      <c r="N11" s="9" t="s">
        <v>192</v>
      </c>
      <c r="O11" s="9" t="s">
        <v>426</v>
      </c>
      <c r="P11" s="9"/>
      <c r="Q11" s="9"/>
      <c r="R11" s="9"/>
    </row>
    <row r="12" spans="1:22">
      <c r="J12" s="42" t="s">
        <v>1559</v>
      </c>
      <c r="K12" s="13"/>
      <c r="L12" s="180"/>
      <c r="M12" s="9"/>
      <c r="N12" s="9"/>
      <c r="O12" s="9" t="s">
        <v>426</v>
      </c>
      <c r="P12" s="9"/>
      <c r="Q12" s="9" t="s">
        <v>335</v>
      </c>
      <c r="R12" s="9"/>
    </row>
    <row r="13" spans="1:22">
      <c r="J13" s="52" t="s">
        <v>244</v>
      </c>
      <c r="K13" s="13" t="str">
        <f t="shared" si="1"/>
        <v>x0</v>
      </c>
      <c r="L13" s="180" t="str">
        <f>J13</f>
        <v>Total/NA</v>
      </c>
      <c r="M13" s="9" t="s">
        <v>190</v>
      </c>
      <c r="N13" s="9"/>
      <c r="O13" s="9" t="s">
        <v>243</v>
      </c>
      <c r="P13" s="9"/>
      <c r="Q13" s="9"/>
      <c r="R13" s="9"/>
    </row>
    <row r="14" spans="1:22">
      <c r="J14" s="46" t="s">
        <v>1369</v>
      </c>
      <c r="K14" s="13" t="str">
        <f t="shared" si="1"/>
        <v>e607</v>
      </c>
      <c r="L14" s="180" t="str">
        <f>J14</f>
        <v>Réassurance cédée et opérations données en substitution</v>
      </c>
      <c r="M14" s="9" t="s">
        <v>190</v>
      </c>
      <c r="N14" s="9" t="s">
        <v>192</v>
      </c>
      <c r="O14" s="9" t="s">
        <v>426</v>
      </c>
      <c r="P14" s="9"/>
      <c r="Q14" s="9"/>
      <c r="R14" s="9"/>
    </row>
    <row r="15" spans="1:22">
      <c r="J15" s="90" t="s">
        <v>1513</v>
      </c>
      <c r="K15" s="13" t="str">
        <f t="shared" si="1"/>
        <v>e604</v>
      </c>
      <c r="L15" s="196" t="str">
        <f>J15</f>
        <v>Non donné en substitution et non cédé</v>
      </c>
      <c r="M15" s="9" t="s">
        <v>190</v>
      </c>
      <c r="N15" s="9" t="s">
        <v>192</v>
      </c>
      <c r="O15" s="9" t="s">
        <v>426</v>
      </c>
      <c r="P15" s="9"/>
      <c r="Q15" s="9"/>
      <c r="R15" s="9"/>
    </row>
    <row r="19" spans="5:12">
      <c r="K19" s="1"/>
    </row>
    <row r="21" spans="5:12">
      <c r="E21" s="131"/>
      <c r="J21" s="13"/>
      <c r="L21" s="141"/>
    </row>
    <row r="22" spans="5:12">
      <c r="J22" s="13"/>
      <c r="L22" s="141"/>
    </row>
  </sheetData>
  <sortState ref="A3:A10">
    <sortCondition ref="A3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FFFF00"/>
  </sheetPr>
  <dimension ref="A1:V170"/>
  <sheetViews>
    <sheetView topLeftCell="B5" zoomScale="80" zoomScaleNormal="80" workbookViewId="0">
      <selection activeCell="Q142" sqref="Q142"/>
    </sheetView>
  </sheetViews>
  <sheetFormatPr baseColWidth="10" defaultRowHeight="14.4"/>
  <cols>
    <col min="1" max="1" width="35.5546875" bestFit="1" customWidth="1"/>
    <col min="2" max="2" width="6.5546875" bestFit="1" customWidth="1"/>
    <col min="10" max="10" width="53.6640625" customWidth="1"/>
    <col min="12" max="12" width="35.109375" style="137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2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t="s">
        <v>365</v>
      </c>
      <c r="B2" t="s">
        <v>245</v>
      </c>
      <c r="C2" t="s">
        <v>609</v>
      </c>
      <c r="D2" t="s">
        <v>243</v>
      </c>
      <c r="H2">
        <f t="shared" ref="H2:H33" si="0">COUNTIF($J$2:$J$371,A2)</f>
        <v>7</v>
      </c>
      <c r="J2" s="54" t="s">
        <v>985</v>
      </c>
      <c r="L2" s="181"/>
      <c r="O2" t="s">
        <v>426</v>
      </c>
      <c r="Q2" t="s">
        <v>124</v>
      </c>
    </row>
    <row r="3" spans="1:22">
      <c r="A3" t="s">
        <v>366</v>
      </c>
      <c r="B3" t="s">
        <v>988</v>
      </c>
      <c r="D3" t="s">
        <v>426</v>
      </c>
      <c r="H3">
        <f t="shared" si="0"/>
        <v>5</v>
      </c>
      <c r="J3" s="7" t="s">
        <v>366</v>
      </c>
      <c r="K3" s="9" t="str">
        <f>VLOOKUP(J3,$A$1:$I$305,2,FALSE)</f>
        <v>e1202</v>
      </c>
      <c r="L3" s="197" t="str">
        <f t="shared" ref="L3:L8" si="1">J3</f>
        <v>N+1</v>
      </c>
      <c r="O3" t="s">
        <v>426</v>
      </c>
    </row>
    <row r="4" spans="1:22">
      <c r="A4" t="s">
        <v>1376</v>
      </c>
      <c r="B4" t="s">
        <v>989</v>
      </c>
      <c r="D4" t="s">
        <v>426</v>
      </c>
      <c r="H4">
        <f t="shared" si="0"/>
        <v>4</v>
      </c>
      <c r="J4" s="7" t="s">
        <v>365</v>
      </c>
      <c r="K4" s="9" t="str">
        <f t="shared" ref="K4:K23" si="2">VLOOKUP(J4,$A$1:$I$305,2,FALSE)</f>
        <v>x0</v>
      </c>
      <c r="L4" s="197" t="str">
        <f t="shared" si="1"/>
        <v>N</v>
      </c>
      <c r="O4" s="137" t="s">
        <v>243</v>
      </c>
    </row>
    <row r="5" spans="1:22">
      <c r="A5" t="s">
        <v>1377</v>
      </c>
      <c r="B5" t="s">
        <v>990</v>
      </c>
      <c r="D5" t="s">
        <v>426</v>
      </c>
      <c r="H5">
        <f t="shared" si="0"/>
        <v>3</v>
      </c>
      <c r="J5" s="7" t="s">
        <v>1376</v>
      </c>
      <c r="K5" s="9" t="str">
        <f t="shared" si="2"/>
        <v>e1203</v>
      </c>
      <c r="L5" s="197" t="str">
        <f t="shared" si="1"/>
        <v>N-1</v>
      </c>
      <c r="O5" t="s">
        <v>426</v>
      </c>
    </row>
    <row r="6" spans="1:22">
      <c r="A6" t="s">
        <v>1378</v>
      </c>
      <c r="B6" t="s">
        <v>991</v>
      </c>
      <c r="D6" t="s">
        <v>426</v>
      </c>
      <c r="H6">
        <f t="shared" si="0"/>
        <v>3</v>
      </c>
      <c r="J6" s="7" t="s">
        <v>1377</v>
      </c>
      <c r="K6" s="9" t="str">
        <f t="shared" si="2"/>
        <v>e1204</v>
      </c>
      <c r="L6" s="197" t="str">
        <f t="shared" si="1"/>
        <v>N-2</v>
      </c>
      <c r="O6" t="s">
        <v>426</v>
      </c>
    </row>
    <row r="7" spans="1:22">
      <c r="A7" t="s">
        <v>1406</v>
      </c>
      <c r="B7" t="s">
        <v>992</v>
      </c>
      <c r="D7" t="s">
        <v>426</v>
      </c>
      <c r="H7">
        <f t="shared" si="0"/>
        <v>2</v>
      </c>
      <c r="J7" s="7" t="s">
        <v>1378</v>
      </c>
      <c r="K7" s="9" t="str">
        <f t="shared" si="2"/>
        <v>e1205</v>
      </c>
      <c r="L7" s="197" t="str">
        <f t="shared" si="1"/>
        <v>N-3</v>
      </c>
      <c r="O7" t="s">
        <v>426</v>
      </c>
    </row>
    <row r="8" spans="1:22">
      <c r="A8" t="s">
        <v>1407</v>
      </c>
      <c r="B8" t="s">
        <v>993</v>
      </c>
      <c r="D8" t="s">
        <v>426</v>
      </c>
      <c r="H8">
        <f t="shared" si="0"/>
        <v>2</v>
      </c>
      <c r="J8" s="7" t="s">
        <v>65</v>
      </c>
      <c r="K8" s="9" t="str">
        <f t="shared" si="2"/>
        <v>e1211</v>
      </c>
      <c r="L8" s="197" t="str">
        <f t="shared" si="1"/>
        <v>Date de première commercialisation</v>
      </c>
      <c r="O8" t="s">
        <v>426</v>
      </c>
    </row>
    <row r="9" spans="1:22">
      <c r="A9" t="s">
        <v>1408</v>
      </c>
      <c r="B9" t="s">
        <v>994</v>
      </c>
      <c r="D9" t="s">
        <v>426</v>
      </c>
      <c r="H9">
        <f t="shared" si="0"/>
        <v>2</v>
      </c>
      <c r="J9" s="54" t="s">
        <v>986</v>
      </c>
      <c r="K9" s="9"/>
      <c r="L9" s="181"/>
      <c r="O9" t="s">
        <v>426</v>
      </c>
      <c r="Q9" t="s">
        <v>227</v>
      </c>
    </row>
    <row r="10" spans="1:22">
      <c r="A10" t="s">
        <v>1409</v>
      </c>
      <c r="B10" t="s">
        <v>995</v>
      </c>
      <c r="D10" t="s">
        <v>426</v>
      </c>
      <c r="H10">
        <f t="shared" si="0"/>
        <v>2</v>
      </c>
      <c r="J10" s="7" t="s">
        <v>365</v>
      </c>
      <c r="K10" s="9" t="str">
        <f t="shared" si="2"/>
        <v>x0</v>
      </c>
      <c r="L10" s="197" t="str">
        <f t="shared" ref="L10:L20" si="3">J10</f>
        <v>N</v>
      </c>
      <c r="O10" s="137" t="s">
        <v>243</v>
      </c>
    </row>
    <row r="11" spans="1:22">
      <c r="A11" t="s">
        <v>1410</v>
      </c>
      <c r="B11" t="s">
        <v>996</v>
      </c>
      <c r="D11" t="s">
        <v>426</v>
      </c>
      <c r="H11">
        <f t="shared" si="0"/>
        <v>1</v>
      </c>
      <c r="J11" s="7" t="s">
        <v>1253</v>
      </c>
      <c r="K11" s="9" t="str">
        <f t="shared" si="2"/>
        <v>e1212</v>
      </c>
      <c r="L11" s="197" t="str">
        <f t="shared" si="3"/>
        <v>Exercices antérieurs</v>
      </c>
      <c r="O11" t="s">
        <v>426</v>
      </c>
    </row>
    <row r="12" spans="1:22">
      <c r="A12" t="s">
        <v>65</v>
      </c>
      <c r="B12" t="s">
        <v>997</v>
      </c>
      <c r="D12" t="s">
        <v>426</v>
      </c>
      <c r="H12">
        <f t="shared" si="0"/>
        <v>1</v>
      </c>
      <c r="J12" s="53" t="s">
        <v>1376</v>
      </c>
      <c r="K12" s="9" t="str">
        <f t="shared" si="2"/>
        <v>e1203</v>
      </c>
      <c r="L12" s="197" t="str">
        <f t="shared" si="3"/>
        <v>N-1</v>
      </c>
      <c r="O12" t="s">
        <v>426</v>
      </c>
    </row>
    <row r="13" spans="1:22">
      <c r="A13" t="s">
        <v>1253</v>
      </c>
      <c r="B13" t="s">
        <v>998</v>
      </c>
      <c r="D13" t="s">
        <v>426</v>
      </c>
      <c r="H13">
        <f t="shared" si="0"/>
        <v>2</v>
      </c>
      <c r="J13" s="53" t="s">
        <v>1377</v>
      </c>
      <c r="K13" s="9" t="str">
        <f t="shared" si="2"/>
        <v>e1204</v>
      </c>
      <c r="L13" s="197" t="str">
        <f t="shared" si="3"/>
        <v>N-2</v>
      </c>
      <c r="O13" t="s">
        <v>426</v>
      </c>
    </row>
    <row r="14" spans="1:22">
      <c r="A14" t="s">
        <v>367</v>
      </c>
      <c r="B14" s="137" t="s">
        <v>2186</v>
      </c>
      <c r="D14" s="137" t="s">
        <v>426</v>
      </c>
      <c r="H14">
        <f t="shared" si="0"/>
        <v>3</v>
      </c>
      <c r="J14" s="53" t="s">
        <v>1378</v>
      </c>
      <c r="K14" s="9" t="str">
        <f t="shared" si="2"/>
        <v>e1205</v>
      </c>
      <c r="L14" s="197" t="str">
        <f t="shared" si="3"/>
        <v>N-3</v>
      </c>
      <c r="O14" t="s">
        <v>426</v>
      </c>
    </row>
    <row r="15" spans="1:22">
      <c r="A15" s="137" t="s">
        <v>368</v>
      </c>
      <c r="B15" s="137" t="s">
        <v>2187</v>
      </c>
      <c r="D15" s="137" t="s">
        <v>426</v>
      </c>
      <c r="H15" s="137">
        <f t="shared" si="0"/>
        <v>3</v>
      </c>
      <c r="J15" s="53" t="s">
        <v>1406</v>
      </c>
      <c r="K15" s="9" t="str">
        <f t="shared" si="2"/>
        <v>e1206</v>
      </c>
      <c r="L15" s="197" t="str">
        <f t="shared" si="3"/>
        <v>N-4</v>
      </c>
      <c r="O15" t="s">
        <v>426</v>
      </c>
    </row>
    <row r="16" spans="1:22">
      <c r="A16" s="137" t="s">
        <v>369</v>
      </c>
      <c r="B16" s="137" t="s">
        <v>2188</v>
      </c>
      <c r="D16" s="137" t="s">
        <v>426</v>
      </c>
      <c r="H16" s="137">
        <f t="shared" si="0"/>
        <v>3</v>
      </c>
      <c r="J16" s="53" t="s">
        <v>1407</v>
      </c>
      <c r="K16" s="9" t="str">
        <f t="shared" si="2"/>
        <v>e1207</v>
      </c>
      <c r="L16" s="197" t="str">
        <f t="shared" si="3"/>
        <v>N-5</v>
      </c>
      <c r="O16" t="s">
        <v>426</v>
      </c>
    </row>
    <row r="17" spans="1:17">
      <c r="A17" s="137" t="s">
        <v>370</v>
      </c>
      <c r="B17" s="137" t="s">
        <v>2189</v>
      </c>
      <c r="D17" s="137" t="s">
        <v>426</v>
      </c>
      <c r="H17" s="137">
        <f t="shared" si="0"/>
        <v>3</v>
      </c>
      <c r="J17" s="53" t="s">
        <v>1408</v>
      </c>
      <c r="K17" s="9" t="str">
        <f t="shared" si="2"/>
        <v>e1208</v>
      </c>
      <c r="L17" s="197" t="str">
        <f t="shared" si="3"/>
        <v>N-6</v>
      </c>
      <c r="O17" t="s">
        <v>426</v>
      </c>
    </row>
    <row r="18" spans="1:17">
      <c r="A18" s="137" t="s">
        <v>371</v>
      </c>
      <c r="B18" s="137" t="s">
        <v>2190</v>
      </c>
      <c r="D18" s="137" t="s">
        <v>426</v>
      </c>
      <c r="H18" s="137">
        <f t="shared" si="0"/>
        <v>3</v>
      </c>
      <c r="J18" s="53" t="s">
        <v>1409</v>
      </c>
      <c r="K18" s="9" t="str">
        <f t="shared" si="2"/>
        <v>e1209</v>
      </c>
      <c r="L18" s="197" t="str">
        <f t="shared" si="3"/>
        <v>N-7</v>
      </c>
      <c r="O18" t="s">
        <v>426</v>
      </c>
    </row>
    <row r="19" spans="1:17">
      <c r="A19" s="137" t="s">
        <v>372</v>
      </c>
      <c r="B19" s="137" t="s">
        <v>2191</v>
      </c>
      <c r="D19" s="137" t="s">
        <v>426</v>
      </c>
      <c r="H19" s="137">
        <f t="shared" si="0"/>
        <v>3</v>
      </c>
      <c r="J19" s="53" t="s">
        <v>1410</v>
      </c>
      <c r="K19" s="9" t="str">
        <f t="shared" si="2"/>
        <v>e1210</v>
      </c>
      <c r="L19" s="197" t="str">
        <f t="shared" si="3"/>
        <v>N-8 et antérieurs</v>
      </c>
      <c r="O19" t="s">
        <v>426</v>
      </c>
    </row>
    <row r="20" spans="1:17">
      <c r="A20" s="137" t="s">
        <v>373</v>
      </c>
      <c r="B20" s="137" t="s">
        <v>2192</v>
      </c>
      <c r="D20" s="137" t="s">
        <v>426</v>
      </c>
      <c r="H20" s="137">
        <f t="shared" si="0"/>
        <v>3</v>
      </c>
      <c r="J20" s="53" t="s">
        <v>2397</v>
      </c>
      <c r="K20" s="140" t="str">
        <f t="shared" si="2"/>
        <v>e1245</v>
      </c>
      <c r="L20" s="197" t="str">
        <f t="shared" si="3"/>
        <v>Tous exercices</v>
      </c>
      <c r="M20" s="137"/>
      <c r="N20" s="137"/>
      <c r="O20" s="137" t="s">
        <v>426</v>
      </c>
      <c r="P20" s="137"/>
      <c r="Q20" s="137"/>
    </row>
    <row r="21" spans="1:17">
      <c r="A21" s="137" t="s">
        <v>374</v>
      </c>
      <c r="B21" s="137" t="s">
        <v>2193</v>
      </c>
      <c r="D21" s="137" t="s">
        <v>426</v>
      </c>
      <c r="H21" s="137">
        <f t="shared" si="0"/>
        <v>3</v>
      </c>
      <c r="J21" s="54" t="s">
        <v>1412</v>
      </c>
      <c r="K21" s="9"/>
      <c r="L21" s="181"/>
      <c r="O21" t="s">
        <v>426</v>
      </c>
      <c r="Q21" t="s">
        <v>640</v>
      </c>
    </row>
    <row r="22" spans="1:17">
      <c r="A22" s="137" t="s">
        <v>375</v>
      </c>
      <c r="B22" s="137" t="s">
        <v>2194</v>
      </c>
      <c r="D22" s="137" t="s">
        <v>426</v>
      </c>
      <c r="H22" s="137">
        <f t="shared" si="0"/>
        <v>3</v>
      </c>
      <c r="J22" s="7" t="s">
        <v>365</v>
      </c>
      <c r="K22" s="9" t="str">
        <f t="shared" si="2"/>
        <v>x0</v>
      </c>
      <c r="L22" s="197" t="str">
        <f>J22</f>
        <v>N</v>
      </c>
      <c r="O22" s="137" t="s">
        <v>243</v>
      </c>
    </row>
    <row r="23" spans="1:17">
      <c r="A23" s="137" t="s">
        <v>376</v>
      </c>
      <c r="B23" s="137" t="s">
        <v>2195</v>
      </c>
      <c r="D23" s="137" t="s">
        <v>426</v>
      </c>
      <c r="H23" s="137">
        <f t="shared" si="0"/>
        <v>3</v>
      </c>
      <c r="J23" s="7" t="s">
        <v>1376</v>
      </c>
      <c r="K23" s="9" t="str">
        <f t="shared" si="2"/>
        <v>e1203</v>
      </c>
      <c r="L23" s="197" t="str">
        <f>J23</f>
        <v>N-1</v>
      </c>
      <c r="O23" t="s">
        <v>426</v>
      </c>
    </row>
    <row r="24" spans="1:17">
      <c r="A24" s="137" t="s">
        <v>377</v>
      </c>
      <c r="B24" s="137" t="s">
        <v>2196</v>
      </c>
      <c r="D24" s="137" t="s">
        <v>426</v>
      </c>
      <c r="H24" s="137">
        <f t="shared" si="0"/>
        <v>3</v>
      </c>
      <c r="J24" s="18" t="s">
        <v>1411</v>
      </c>
      <c r="K24" s="9"/>
      <c r="L24" s="180"/>
      <c r="O24" t="s">
        <v>426</v>
      </c>
      <c r="Q24" t="s">
        <v>639</v>
      </c>
    </row>
    <row r="25" spans="1:17">
      <c r="A25" s="137" t="s">
        <v>378</v>
      </c>
      <c r="B25" s="137" t="s">
        <v>2197</v>
      </c>
      <c r="D25" s="137" t="s">
        <v>426</v>
      </c>
      <c r="H25" s="137">
        <f t="shared" si="0"/>
        <v>3</v>
      </c>
      <c r="J25" s="7" t="s">
        <v>366</v>
      </c>
      <c r="K25" s="9" t="str">
        <f>VLOOKUP(J25,$A$1:$I$305,2,FALSE)</f>
        <v>e1202</v>
      </c>
      <c r="L25" s="197" t="str">
        <f>J25</f>
        <v>N+1</v>
      </c>
      <c r="O25" t="s">
        <v>426</v>
      </c>
    </row>
    <row r="26" spans="1:17">
      <c r="A26" s="137" t="s">
        <v>2366</v>
      </c>
      <c r="B26" s="137" t="s">
        <v>2198</v>
      </c>
      <c r="D26" s="137" t="s">
        <v>426</v>
      </c>
      <c r="H26" s="137">
        <f t="shared" si="0"/>
        <v>3</v>
      </c>
      <c r="J26" s="7" t="s">
        <v>365</v>
      </c>
      <c r="K26" s="9" t="str">
        <f>VLOOKUP(J26,$A$1:$I$305,2,FALSE)</f>
        <v>x0</v>
      </c>
      <c r="L26" s="197" t="str">
        <f>J26</f>
        <v>N</v>
      </c>
      <c r="O26" s="137" t="s">
        <v>243</v>
      </c>
    </row>
    <row r="27" spans="1:17">
      <c r="A27" s="137" t="s">
        <v>2367</v>
      </c>
      <c r="B27" s="137" t="s">
        <v>2199</v>
      </c>
      <c r="D27" s="137" t="s">
        <v>426</v>
      </c>
      <c r="H27" s="137">
        <f t="shared" si="0"/>
        <v>3</v>
      </c>
      <c r="J27" s="160" t="s">
        <v>2386</v>
      </c>
      <c r="K27" s="140"/>
      <c r="L27" s="197"/>
      <c r="O27" s="137" t="s">
        <v>426</v>
      </c>
    </row>
    <row r="28" spans="1:17">
      <c r="A28" s="137" t="s">
        <v>2368</v>
      </c>
      <c r="B28" s="137" t="s">
        <v>2200</v>
      </c>
      <c r="D28" s="137" t="s">
        <v>426</v>
      </c>
      <c r="H28" s="137">
        <f t="shared" si="0"/>
        <v>3</v>
      </c>
      <c r="J28" s="7" t="s">
        <v>365</v>
      </c>
      <c r="K28" s="140" t="str">
        <f t="shared" ref="K28:K91" si="4">VLOOKUP(J28,$A$1:$I$305,2,FALSE)</f>
        <v>x0</v>
      </c>
      <c r="L28" s="197" t="str">
        <f t="shared" ref="L28:L61" si="5">J28</f>
        <v>N</v>
      </c>
      <c r="O28" s="137" t="s">
        <v>243</v>
      </c>
      <c r="Q28" t="s">
        <v>227</v>
      </c>
    </row>
    <row r="29" spans="1:17">
      <c r="A29" s="137" t="s">
        <v>2369</v>
      </c>
      <c r="B29" s="137" t="s">
        <v>2201</v>
      </c>
      <c r="D29" s="137" t="s">
        <v>426</v>
      </c>
      <c r="H29" s="137">
        <f t="shared" si="0"/>
        <v>3</v>
      </c>
      <c r="J29" s="7" t="s">
        <v>366</v>
      </c>
      <c r="K29" s="140" t="str">
        <f t="shared" si="4"/>
        <v>e1202</v>
      </c>
      <c r="L29" s="197" t="str">
        <f t="shared" si="5"/>
        <v>N+1</v>
      </c>
      <c r="O29" s="137" t="s">
        <v>426</v>
      </c>
    </row>
    <row r="30" spans="1:17">
      <c r="A30" s="137" t="s">
        <v>2370</v>
      </c>
      <c r="B30" s="137" t="s">
        <v>2202</v>
      </c>
      <c r="D30" s="137" t="s">
        <v>426</v>
      </c>
      <c r="H30" s="137">
        <f t="shared" si="0"/>
        <v>3</v>
      </c>
      <c r="J30" s="7" t="s">
        <v>367</v>
      </c>
      <c r="K30" s="140" t="str">
        <f t="shared" si="4"/>
        <v>e1213</v>
      </c>
      <c r="L30" s="197" t="str">
        <f t="shared" si="5"/>
        <v>N+2</v>
      </c>
      <c r="O30" s="137" t="s">
        <v>426</v>
      </c>
    </row>
    <row r="31" spans="1:17">
      <c r="A31" s="137" t="s">
        <v>2371</v>
      </c>
      <c r="B31" s="137" t="s">
        <v>2203</v>
      </c>
      <c r="D31" s="137" t="s">
        <v>426</v>
      </c>
      <c r="H31" s="137">
        <f t="shared" si="0"/>
        <v>3</v>
      </c>
      <c r="J31" s="7" t="s">
        <v>368</v>
      </c>
      <c r="K31" s="140" t="str">
        <f t="shared" si="4"/>
        <v>e1214</v>
      </c>
      <c r="L31" s="197" t="str">
        <f t="shared" si="5"/>
        <v>N+3</v>
      </c>
      <c r="O31" s="137" t="s">
        <v>426</v>
      </c>
    </row>
    <row r="32" spans="1:17">
      <c r="A32" s="137" t="s">
        <v>2372</v>
      </c>
      <c r="B32" s="137" t="s">
        <v>2204</v>
      </c>
      <c r="D32" s="137" t="s">
        <v>426</v>
      </c>
      <c r="H32" s="137">
        <f t="shared" si="0"/>
        <v>3</v>
      </c>
      <c r="J32" s="7" t="s">
        <v>369</v>
      </c>
      <c r="K32" s="140" t="str">
        <f t="shared" si="4"/>
        <v>e1215</v>
      </c>
      <c r="L32" s="197" t="str">
        <f t="shared" si="5"/>
        <v>N+4</v>
      </c>
      <c r="O32" s="137" t="s">
        <v>426</v>
      </c>
    </row>
    <row r="33" spans="1:15">
      <c r="A33" s="137" t="s">
        <v>2373</v>
      </c>
      <c r="B33" s="137" t="s">
        <v>2205</v>
      </c>
      <c r="D33" s="137" t="s">
        <v>426</v>
      </c>
      <c r="H33" s="137">
        <f t="shared" si="0"/>
        <v>3</v>
      </c>
      <c r="J33" s="7" t="s">
        <v>370</v>
      </c>
      <c r="K33" s="140" t="str">
        <f t="shared" si="4"/>
        <v>e1216</v>
      </c>
      <c r="L33" s="197" t="str">
        <f t="shared" si="5"/>
        <v>N+5</v>
      </c>
      <c r="O33" s="137" t="s">
        <v>426</v>
      </c>
    </row>
    <row r="34" spans="1:15">
      <c r="A34" s="137" t="s">
        <v>2374</v>
      </c>
      <c r="B34" s="137" t="s">
        <v>2206</v>
      </c>
      <c r="D34" s="137" t="s">
        <v>426</v>
      </c>
      <c r="H34" s="137">
        <f t="shared" ref="H34:H65" si="6">COUNTIF($J$2:$J$371,A34)</f>
        <v>3</v>
      </c>
      <c r="J34" s="7" t="s">
        <v>371</v>
      </c>
      <c r="K34" s="140" t="str">
        <f t="shared" si="4"/>
        <v>e1217</v>
      </c>
      <c r="L34" s="197" t="str">
        <f t="shared" si="5"/>
        <v>N+6</v>
      </c>
      <c r="O34" s="137" t="s">
        <v>426</v>
      </c>
    </row>
    <row r="35" spans="1:15">
      <c r="A35" s="137" t="s">
        <v>2375</v>
      </c>
      <c r="B35" s="137" t="s">
        <v>2207</v>
      </c>
      <c r="D35" s="137" t="s">
        <v>426</v>
      </c>
      <c r="H35" s="137">
        <f t="shared" si="6"/>
        <v>3</v>
      </c>
      <c r="J35" s="7" t="s">
        <v>372</v>
      </c>
      <c r="K35" s="140" t="str">
        <f t="shared" si="4"/>
        <v>e1218</v>
      </c>
      <c r="L35" s="197" t="str">
        <f t="shared" si="5"/>
        <v>N+7</v>
      </c>
      <c r="O35" s="137" t="s">
        <v>426</v>
      </c>
    </row>
    <row r="36" spans="1:15">
      <c r="A36" s="137" t="s">
        <v>2376</v>
      </c>
      <c r="B36" s="137" t="s">
        <v>2208</v>
      </c>
      <c r="D36" s="137" t="s">
        <v>426</v>
      </c>
      <c r="H36" s="137">
        <f t="shared" si="6"/>
        <v>3</v>
      </c>
      <c r="J36" s="7" t="s">
        <v>373</v>
      </c>
      <c r="K36" s="140" t="str">
        <f t="shared" si="4"/>
        <v>e1219</v>
      </c>
      <c r="L36" s="197" t="str">
        <f t="shared" si="5"/>
        <v>N+8</v>
      </c>
      <c r="O36" s="137" t="s">
        <v>426</v>
      </c>
    </row>
    <row r="37" spans="1:15">
      <c r="A37" s="137" t="s">
        <v>2377</v>
      </c>
      <c r="B37" s="137" t="s">
        <v>2209</v>
      </c>
      <c r="D37" s="137" t="s">
        <v>426</v>
      </c>
      <c r="H37" s="137">
        <f t="shared" si="6"/>
        <v>3</v>
      </c>
      <c r="J37" s="7" t="s">
        <v>374</v>
      </c>
      <c r="K37" s="140" t="str">
        <f t="shared" si="4"/>
        <v>e1220</v>
      </c>
      <c r="L37" s="197" t="str">
        <f t="shared" si="5"/>
        <v>N+9</v>
      </c>
      <c r="O37" s="137" t="s">
        <v>426</v>
      </c>
    </row>
    <row r="38" spans="1:15">
      <c r="A38" s="137" t="s">
        <v>2378</v>
      </c>
      <c r="B38" s="137" t="s">
        <v>2210</v>
      </c>
      <c r="D38" s="137" t="s">
        <v>426</v>
      </c>
      <c r="H38" s="137">
        <f t="shared" si="6"/>
        <v>3</v>
      </c>
      <c r="J38" s="7" t="s">
        <v>375</v>
      </c>
      <c r="K38" s="140" t="str">
        <f t="shared" si="4"/>
        <v>e1221</v>
      </c>
      <c r="L38" s="197" t="str">
        <f t="shared" si="5"/>
        <v>N+10</v>
      </c>
      <c r="O38" s="137" t="s">
        <v>426</v>
      </c>
    </row>
    <row r="39" spans="1:15">
      <c r="A39" s="137" t="s">
        <v>2379</v>
      </c>
      <c r="B39" s="137" t="s">
        <v>2211</v>
      </c>
      <c r="D39" s="137" t="s">
        <v>426</v>
      </c>
      <c r="H39" s="137">
        <f t="shared" si="6"/>
        <v>3</v>
      </c>
      <c r="J39" s="7" t="s">
        <v>376</v>
      </c>
      <c r="K39" s="140" t="str">
        <f t="shared" si="4"/>
        <v>e1222</v>
      </c>
      <c r="L39" s="197" t="str">
        <f t="shared" si="5"/>
        <v>N+11</v>
      </c>
      <c r="O39" s="137" t="s">
        <v>426</v>
      </c>
    </row>
    <row r="40" spans="1:15">
      <c r="A40" s="137" t="s">
        <v>2380</v>
      </c>
      <c r="B40" s="137" t="s">
        <v>2212</v>
      </c>
      <c r="D40" s="137" t="s">
        <v>426</v>
      </c>
      <c r="H40" s="137">
        <f t="shared" si="6"/>
        <v>3</v>
      </c>
      <c r="J40" s="7" t="s">
        <v>377</v>
      </c>
      <c r="K40" s="140" t="str">
        <f t="shared" si="4"/>
        <v>e1223</v>
      </c>
      <c r="L40" s="197" t="str">
        <f t="shared" si="5"/>
        <v>N+12</v>
      </c>
      <c r="O40" s="137" t="s">
        <v>426</v>
      </c>
    </row>
    <row r="41" spans="1:15">
      <c r="A41" s="137" t="s">
        <v>2381</v>
      </c>
      <c r="B41" s="137" t="s">
        <v>2213</v>
      </c>
      <c r="D41" s="137" t="s">
        <v>426</v>
      </c>
      <c r="H41" s="137">
        <f t="shared" si="6"/>
        <v>3</v>
      </c>
      <c r="J41" s="7" t="s">
        <v>378</v>
      </c>
      <c r="K41" s="140" t="str">
        <f t="shared" si="4"/>
        <v>e1224</v>
      </c>
      <c r="L41" s="197" t="str">
        <f t="shared" si="5"/>
        <v>N+13</v>
      </c>
      <c r="O41" s="137" t="s">
        <v>426</v>
      </c>
    </row>
    <row r="42" spans="1:15">
      <c r="A42" s="137" t="s">
        <v>2382</v>
      </c>
      <c r="B42" s="137" t="s">
        <v>2214</v>
      </c>
      <c r="D42" s="137" t="s">
        <v>426</v>
      </c>
      <c r="H42" s="137">
        <f t="shared" si="6"/>
        <v>3</v>
      </c>
      <c r="J42" s="7" t="s">
        <v>2366</v>
      </c>
      <c r="K42" s="140" t="str">
        <f t="shared" si="4"/>
        <v>e1225</v>
      </c>
      <c r="L42" s="197" t="str">
        <f t="shared" si="5"/>
        <v>N+14</v>
      </c>
      <c r="O42" s="137" t="s">
        <v>426</v>
      </c>
    </row>
    <row r="43" spans="1:15">
      <c r="A43" t="s">
        <v>2383</v>
      </c>
      <c r="B43" s="137" t="s">
        <v>2215</v>
      </c>
      <c r="D43" s="137" t="s">
        <v>426</v>
      </c>
      <c r="H43" s="137">
        <f t="shared" si="6"/>
        <v>1</v>
      </c>
      <c r="J43" s="7" t="s">
        <v>2367</v>
      </c>
      <c r="K43" s="140" t="str">
        <f t="shared" si="4"/>
        <v>e1226</v>
      </c>
      <c r="L43" s="197" t="str">
        <f t="shared" si="5"/>
        <v>N+15</v>
      </c>
      <c r="O43" s="137" t="s">
        <v>426</v>
      </c>
    </row>
    <row r="44" spans="1:15">
      <c r="A44" t="s">
        <v>2384</v>
      </c>
      <c r="B44" s="137" t="s">
        <v>2216</v>
      </c>
      <c r="D44" s="137" t="s">
        <v>426</v>
      </c>
      <c r="H44" s="137">
        <f t="shared" si="6"/>
        <v>1</v>
      </c>
      <c r="J44" s="7" t="s">
        <v>2368</v>
      </c>
      <c r="K44" s="140" t="str">
        <f t="shared" si="4"/>
        <v>e1227</v>
      </c>
      <c r="L44" s="197" t="str">
        <f t="shared" si="5"/>
        <v>N+16</v>
      </c>
      <c r="O44" s="137" t="s">
        <v>426</v>
      </c>
    </row>
    <row r="45" spans="1:15">
      <c r="A45" t="s">
        <v>2385</v>
      </c>
      <c r="B45" s="137" t="s">
        <v>2217</v>
      </c>
      <c r="D45" s="137" t="s">
        <v>426</v>
      </c>
      <c r="H45" s="137">
        <f t="shared" si="6"/>
        <v>1</v>
      </c>
      <c r="J45" s="7" t="s">
        <v>2369</v>
      </c>
      <c r="K45" s="140" t="str">
        <f t="shared" si="4"/>
        <v>e1228</v>
      </c>
      <c r="L45" s="197" t="str">
        <f t="shared" si="5"/>
        <v>N+17</v>
      </c>
      <c r="O45" s="137" t="s">
        <v>426</v>
      </c>
    </row>
    <row r="46" spans="1:15">
      <c r="A46" t="s">
        <v>2397</v>
      </c>
      <c r="B46" s="137" t="s">
        <v>2218</v>
      </c>
      <c r="D46" s="137" t="s">
        <v>426</v>
      </c>
      <c r="H46" s="137">
        <f t="shared" si="6"/>
        <v>2</v>
      </c>
      <c r="J46" s="7" t="s">
        <v>2370</v>
      </c>
      <c r="K46" s="140" t="str">
        <f t="shared" si="4"/>
        <v>e1229</v>
      </c>
      <c r="L46" s="197" t="str">
        <f t="shared" si="5"/>
        <v>N+18</v>
      </c>
      <c r="O46" s="137" t="s">
        <v>426</v>
      </c>
    </row>
    <row r="47" spans="1:15">
      <c r="A47" s="140" t="s">
        <v>2856</v>
      </c>
      <c r="B47" s="140" t="s">
        <v>2219</v>
      </c>
      <c r="C47" s="140"/>
      <c r="D47" s="140" t="s">
        <v>426</v>
      </c>
      <c r="E47" s="140"/>
      <c r="F47" s="140"/>
      <c r="G47" s="140"/>
      <c r="H47" s="140">
        <f t="shared" si="6"/>
        <v>1</v>
      </c>
      <c r="J47" s="7" t="s">
        <v>2371</v>
      </c>
      <c r="K47" s="140" t="str">
        <f t="shared" si="4"/>
        <v>e1230</v>
      </c>
      <c r="L47" s="197" t="str">
        <f t="shared" si="5"/>
        <v>N+19</v>
      </c>
      <c r="O47" s="137" t="s">
        <v>426</v>
      </c>
    </row>
    <row r="48" spans="1:15">
      <c r="A48" s="140" t="s">
        <v>2858</v>
      </c>
      <c r="B48" s="140" t="s">
        <v>2220</v>
      </c>
      <c r="C48" s="140"/>
      <c r="D48" s="140" t="s">
        <v>426</v>
      </c>
      <c r="E48" s="140"/>
      <c r="F48" s="140"/>
      <c r="G48" s="140"/>
      <c r="H48" s="140">
        <f t="shared" si="6"/>
        <v>1</v>
      </c>
      <c r="J48" s="7" t="s">
        <v>2372</v>
      </c>
      <c r="K48" s="140" t="str">
        <f t="shared" si="4"/>
        <v>e1231</v>
      </c>
      <c r="L48" s="197" t="str">
        <f t="shared" si="5"/>
        <v>N+20</v>
      </c>
      <c r="O48" s="137" t="s">
        <v>426</v>
      </c>
    </row>
    <row r="49" spans="1:15">
      <c r="A49" s="140" t="s">
        <v>2859</v>
      </c>
      <c r="B49" s="140" t="s">
        <v>2221</v>
      </c>
      <c r="C49" s="140"/>
      <c r="D49" s="140" t="s">
        <v>426</v>
      </c>
      <c r="E49" s="140"/>
      <c r="F49" s="140"/>
      <c r="G49" s="140"/>
      <c r="H49" s="140">
        <f t="shared" si="6"/>
        <v>1</v>
      </c>
      <c r="J49" s="7" t="s">
        <v>2373</v>
      </c>
      <c r="K49" s="140" t="str">
        <f t="shared" si="4"/>
        <v>e1232</v>
      </c>
      <c r="L49" s="197" t="str">
        <f t="shared" si="5"/>
        <v>N+21</v>
      </c>
      <c r="O49" s="137" t="s">
        <v>426</v>
      </c>
    </row>
    <row r="50" spans="1:15">
      <c r="A50" s="140" t="s">
        <v>2860</v>
      </c>
      <c r="B50" s="140" t="s">
        <v>2222</v>
      </c>
      <c r="C50" s="140"/>
      <c r="D50" s="140" t="s">
        <v>426</v>
      </c>
      <c r="E50" s="140"/>
      <c r="F50" s="140"/>
      <c r="G50" s="140"/>
      <c r="H50" s="140">
        <f t="shared" si="6"/>
        <v>1</v>
      </c>
      <c r="J50" s="7" t="s">
        <v>2374</v>
      </c>
      <c r="K50" s="140" t="str">
        <f t="shared" si="4"/>
        <v>e1233</v>
      </c>
      <c r="L50" s="197" t="str">
        <f t="shared" si="5"/>
        <v>N+22</v>
      </c>
      <c r="O50" s="137" t="s">
        <v>426</v>
      </c>
    </row>
    <row r="51" spans="1:15">
      <c r="A51" s="140" t="s">
        <v>2861</v>
      </c>
      <c r="B51" s="140" t="s">
        <v>2223</v>
      </c>
      <c r="C51" s="140"/>
      <c r="D51" s="140" t="s">
        <v>426</v>
      </c>
      <c r="E51" s="140"/>
      <c r="F51" s="140"/>
      <c r="G51" s="140"/>
      <c r="H51" s="140">
        <f t="shared" si="6"/>
        <v>1</v>
      </c>
      <c r="J51" s="7" t="s">
        <v>2375</v>
      </c>
      <c r="K51" s="140" t="str">
        <f t="shared" si="4"/>
        <v>e1234</v>
      </c>
      <c r="L51" s="197" t="str">
        <f t="shared" si="5"/>
        <v>N+23</v>
      </c>
      <c r="O51" s="137" t="s">
        <v>426</v>
      </c>
    </row>
    <row r="52" spans="1:15">
      <c r="A52" s="140" t="s">
        <v>2862</v>
      </c>
      <c r="B52" s="140" t="s">
        <v>2224</v>
      </c>
      <c r="C52" s="140"/>
      <c r="D52" s="140" t="s">
        <v>426</v>
      </c>
      <c r="E52" s="140"/>
      <c r="F52" s="140"/>
      <c r="G52" s="140"/>
      <c r="H52" s="140">
        <f t="shared" si="6"/>
        <v>1</v>
      </c>
      <c r="J52" s="7" t="s">
        <v>2376</v>
      </c>
      <c r="K52" s="140" t="str">
        <f t="shared" si="4"/>
        <v>e1235</v>
      </c>
      <c r="L52" s="197" t="str">
        <f t="shared" si="5"/>
        <v>N+24</v>
      </c>
      <c r="O52" s="137" t="s">
        <v>426</v>
      </c>
    </row>
    <row r="53" spans="1:15">
      <c r="A53" s="140" t="s">
        <v>2863</v>
      </c>
      <c r="B53" s="140" t="s">
        <v>2225</v>
      </c>
      <c r="C53" s="140"/>
      <c r="D53" s="140" t="s">
        <v>426</v>
      </c>
      <c r="E53" s="140"/>
      <c r="F53" s="140"/>
      <c r="G53" s="140"/>
      <c r="H53" s="140">
        <f t="shared" si="6"/>
        <v>1</v>
      </c>
      <c r="J53" s="7" t="s">
        <v>2377</v>
      </c>
      <c r="K53" s="140" t="str">
        <f t="shared" si="4"/>
        <v>e1236</v>
      </c>
      <c r="L53" s="197" t="str">
        <f t="shared" si="5"/>
        <v>N+25</v>
      </c>
      <c r="O53" s="137" t="s">
        <v>426</v>
      </c>
    </row>
    <row r="54" spans="1:15">
      <c r="A54" s="140" t="s">
        <v>2857</v>
      </c>
      <c r="B54" s="140" t="s">
        <v>2226</v>
      </c>
      <c r="C54" s="140"/>
      <c r="D54" s="140" t="s">
        <v>426</v>
      </c>
      <c r="E54" s="140"/>
      <c r="F54" s="140"/>
      <c r="G54" s="140"/>
      <c r="H54" s="140">
        <f t="shared" si="6"/>
        <v>1</v>
      </c>
      <c r="J54" s="7" t="s">
        <v>2378</v>
      </c>
      <c r="K54" s="140" t="str">
        <f t="shared" si="4"/>
        <v>e1237</v>
      </c>
      <c r="L54" s="197" t="str">
        <f t="shared" si="5"/>
        <v>N+26</v>
      </c>
      <c r="O54" s="137" t="s">
        <v>426</v>
      </c>
    </row>
    <row r="55" spans="1:15">
      <c r="A55" s="201" t="s">
        <v>5730</v>
      </c>
      <c r="B55" s="201" t="s">
        <v>5806</v>
      </c>
      <c r="C55" s="201"/>
      <c r="D55" s="201" t="s">
        <v>5382</v>
      </c>
      <c r="E55" s="201"/>
      <c r="F55" s="201"/>
      <c r="G55" s="201"/>
      <c r="H55" s="201">
        <f t="shared" si="6"/>
        <v>1</v>
      </c>
      <c r="J55" s="7" t="s">
        <v>2379</v>
      </c>
      <c r="K55" s="140" t="str">
        <f t="shared" si="4"/>
        <v>e1238</v>
      </c>
      <c r="L55" s="197" t="str">
        <f t="shared" si="5"/>
        <v>N+27</v>
      </c>
      <c r="O55" s="137" t="s">
        <v>426</v>
      </c>
    </row>
    <row r="56" spans="1:15">
      <c r="A56" s="201" t="s">
        <v>5766</v>
      </c>
      <c r="B56" s="201" t="s">
        <v>5807</v>
      </c>
      <c r="C56" s="201"/>
      <c r="D56" s="201" t="s">
        <v>5382</v>
      </c>
      <c r="E56" s="201"/>
      <c r="F56" s="201"/>
      <c r="G56" s="201"/>
      <c r="H56" s="201">
        <f t="shared" si="6"/>
        <v>1</v>
      </c>
      <c r="J56" s="7" t="s">
        <v>2380</v>
      </c>
      <c r="K56" s="140" t="str">
        <f t="shared" si="4"/>
        <v>e1239</v>
      </c>
      <c r="L56" s="197" t="str">
        <f t="shared" si="5"/>
        <v>N+28</v>
      </c>
      <c r="O56" s="137" t="s">
        <v>426</v>
      </c>
    </row>
    <row r="57" spans="1:15">
      <c r="A57" s="201" t="s">
        <v>5768</v>
      </c>
      <c r="B57" s="201" t="s">
        <v>5808</v>
      </c>
      <c r="C57" s="201"/>
      <c r="D57" s="201" t="s">
        <v>5382</v>
      </c>
      <c r="E57" s="201"/>
      <c r="F57" s="201"/>
      <c r="G57" s="201"/>
      <c r="H57" s="201">
        <f t="shared" si="6"/>
        <v>1</v>
      </c>
      <c r="J57" s="7" t="s">
        <v>2381</v>
      </c>
      <c r="K57" s="140" t="str">
        <f t="shared" si="4"/>
        <v>e1240</v>
      </c>
      <c r="L57" s="197" t="str">
        <f t="shared" si="5"/>
        <v>N+29</v>
      </c>
      <c r="O57" s="137" t="s">
        <v>426</v>
      </c>
    </row>
    <row r="58" spans="1:15">
      <c r="A58" s="201" t="s">
        <v>5769</v>
      </c>
      <c r="B58" s="201" t="s">
        <v>5809</v>
      </c>
      <c r="C58" s="201"/>
      <c r="D58" s="201" t="s">
        <v>5382</v>
      </c>
      <c r="E58" s="201"/>
      <c r="F58" s="201"/>
      <c r="G58" s="201"/>
      <c r="H58" s="201">
        <f t="shared" si="6"/>
        <v>1</v>
      </c>
      <c r="J58" s="7" t="s">
        <v>2382</v>
      </c>
      <c r="K58" s="140" t="str">
        <f t="shared" si="4"/>
        <v>e1241</v>
      </c>
      <c r="L58" s="197" t="str">
        <f t="shared" si="5"/>
        <v>N+30</v>
      </c>
      <c r="O58" s="137" t="s">
        <v>426</v>
      </c>
    </row>
    <row r="59" spans="1:15">
      <c r="A59" s="201" t="s">
        <v>5770</v>
      </c>
      <c r="B59" s="201" t="s">
        <v>5810</v>
      </c>
      <c r="C59" s="201"/>
      <c r="D59" s="201" t="s">
        <v>5382</v>
      </c>
      <c r="E59" s="201"/>
      <c r="F59" s="201"/>
      <c r="G59" s="201"/>
      <c r="H59" s="201">
        <f t="shared" si="6"/>
        <v>1</v>
      </c>
      <c r="J59" s="7" t="s">
        <v>2383</v>
      </c>
      <c r="K59" s="140" t="str">
        <f t="shared" si="4"/>
        <v>e1242</v>
      </c>
      <c r="L59" s="197" t="str">
        <f t="shared" si="5"/>
        <v>N+31 à N+40</v>
      </c>
      <c r="O59" s="137" t="s">
        <v>426</v>
      </c>
    </row>
    <row r="60" spans="1:15">
      <c r="A60" s="201" t="s">
        <v>5771</v>
      </c>
      <c r="B60" s="201" t="s">
        <v>5811</v>
      </c>
      <c r="C60" s="201"/>
      <c r="D60" s="201" t="s">
        <v>5382</v>
      </c>
      <c r="E60" s="201"/>
      <c r="F60" s="201"/>
      <c r="G60" s="201"/>
      <c r="H60" s="201">
        <f t="shared" si="6"/>
        <v>1</v>
      </c>
      <c r="J60" s="7" t="s">
        <v>2384</v>
      </c>
      <c r="K60" s="140" t="str">
        <f t="shared" si="4"/>
        <v>e1243</v>
      </c>
      <c r="L60" s="197" t="str">
        <f t="shared" si="5"/>
        <v>N+41 à N+50</v>
      </c>
      <c r="O60" s="137" t="s">
        <v>426</v>
      </c>
    </row>
    <row r="61" spans="1:15">
      <c r="A61" s="201" t="s">
        <v>5772</v>
      </c>
      <c r="B61" s="201" t="s">
        <v>5812</v>
      </c>
      <c r="C61" s="201"/>
      <c r="D61" s="201" t="s">
        <v>5382</v>
      </c>
      <c r="E61" s="201"/>
      <c r="F61" s="201"/>
      <c r="G61" s="201"/>
      <c r="H61" s="201">
        <f t="shared" si="6"/>
        <v>1</v>
      </c>
      <c r="J61" s="7" t="s">
        <v>2385</v>
      </c>
      <c r="K61" s="140" t="str">
        <f t="shared" si="4"/>
        <v>e1244</v>
      </c>
      <c r="L61" s="197" t="str">
        <f t="shared" si="5"/>
        <v>N+51 et suivants</v>
      </c>
      <c r="O61" s="137" t="s">
        <v>426</v>
      </c>
    </row>
    <row r="62" spans="1:15">
      <c r="A62" s="201" t="s">
        <v>5773</v>
      </c>
      <c r="B62" s="201" t="s">
        <v>5813</v>
      </c>
      <c r="C62" s="201"/>
      <c r="D62" s="201" t="s">
        <v>5382</v>
      </c>
      <c r="E62" s="201"/>
      <c r="F62" s="201"/>
      <c r="G62" s="201"/>
      <c r="H62" s="201">
        <f t="shared" si="6"/>
        <v>1</v>
      </c>
      <c r="J62" s="54" t="s">
        <v>2864</v>
      </c>
      <c r="K62" s="140"/>
      <c r="O62" s="137" t="s">
        <v>426</v>
      </c>
    </row>
    <row r="63" spans="1:15">
      <c r="A63" s="201" t="s">
        <v>5774</v>
      </c>
      <c r="B63" s="201" t="s">
        <v>5814</v>
      </c>
      <c r="C63" s="201"/>
      <c r="D63" s="201" t="s">
        <v>5382</v>
      </c>
      <c r="E63" s="201"/>
      <c r="F63" s="201"/>
      <c r="G63" s="201"/>
      <c r="H63" s="201">
        <f t="shared" si="6"/>
        <v>1</v>
      </c>
      <c r="J63" s="7" t="s">
        <v>365</v>
      </c>
      <c r="K63" s="140" t="str">
        <f t="shared" si="4"/>
        <v>x0</v>
      </c>
      <c r="L63" s="81" t="str">
        <f>J63</f>
        <v>N</v>
      </c>
      <c r="O63" s="137" t="s">
        <v>243</v>
      </c>
    </row>
    <row r="64" spans="1:15">
      <c r="A64" s="201" t="s">
        <v>5775</v>
      </c>
      <c r="B64" s="201" t="s">
        <v>5815</v>
      </c>
      <c r="C64" s="201"/>
      <c r="D64" s="201" t="s">
        <v>5382</v>
      </c>
      <c r="E64" s="201"/>
      <c r="F64" s="201"/>
      <c r="G64" s="201"/>
      <c r="H64" s="201">
        <f t="shared" si="6"/>
        <v>1</v>
      </c>
      <c r="J64" s="7" t="s">
        <v>1253</v>
      </c>
      <c r="K64" s="140" t="str">
        <f t="shared" si="4"/>
        <v>e1212</v>
      </c>
      <c r="L64" s="81" t="str">
        <f t="shared" ref="L64:L114" si="7">J64</f>
        <v>Exercices antérieurs</v>
      </c>
      <c r="O64" s="137" t="s">
        <v>426</v>
      </c>
    </row>
    <row r="65" spans="1:15">
      <c r="A65" s="201" t="s">
        <v>5776</v>
      </c>
      <c r="B65" s="201" t="s">
        <v>5816</v>
      </c>
      <c r="C65" s="201"/>
      <c r="D65" s="201" t="s">
        <v>5382</v>
      </c>
      <c r="E65" s="201"/>
      <c r="F65" s="201"/>
      <c r="G65" s="201"/>
      <c r="H65" s="201">
        <f t="shared" si="6"/>
        <v>1</v>
      </c>
      <c r="J65" s="53" t="s">
        <v>1376</v>
      </c>
      <c r="K65" s="140" t="str">
        <f t="shared" si="4"/>
        <v>e1203</v>
      </c>
      <c r="L65" s="81" t="str">
        <f t="shared" si="7"/>
        <v>N-1</v>
      </c>
      <c r="O65" s="137" t="s">
        <v>426</v>
      </c>
    </row>
    <row r="66" spans="1:15">
      <c r="A66" s="201" t="s">
        <v>5767</v>
      </c>
      <c r="B66" s="201" t="s">
        <v>5817</v>
      </c>
      <c r="C66" s="201"/>
      <c r="D66" s="201" t="s">
        <v>5382</v>
      </c>
      <c r="E66" s="201"/>
      <c r="F66" s="201"/>
      <c r="G66" s="201"/>
      <c r="H66" s="201">
        <f t="shared" ref="H66:H75" si="8">COUNTIF($J$2:$J$371,A66)</f>
        <v>1</v>
      </c>
      <c r="J66" s="53" t="s">
        <v>1377</v>
      </c>
      <c r="K66" s="140" t="str">
        <f t="shared" si="4"/>
        <v>e1204</v>
      </c>
      <c r="L66" s="81" t="str">
        <f t="shared" si="7"/>
        <v>N-2</v>
      </c>
      <c r="O66" s="137" t="s">
        <v>426</v>
      </c>
    </row>
    <row r="67" spans="1:15">
      <c r="A67" s="201" t="s">
        <v>5777</v>
      </c>
      <c r="B67" s="201" t="s">
        <v>5818</v>
      </c>
      <c r="C67" s="201"/>
      <c r="D67" s="201" t="s">
        <v>5382</v>
      </c>
      <c r="E67" s="201"/>
      <c r="F67" s="201"/>
      <c r="G67" s="201"/>
      <c r="H67" s="201">
        <f t="shared" si="8"/>
        <v>1</v>
      </c>
      <c r="J67" s="53" t="s">
        <v>1378</v>
      </c>
      <c r="K67" s="140" t="str">
        <f t="shared" si="4"/>
        <v>e1205</v>
      </c>
      <c r="L67" s="81" t="str">
        <f t="shared" si="7"/>
        <v>N-3</v>
      </c>
      <c r="O67" s="137" t="s">
        <v>426</v>
      </c>
    </row>
    <row r="68" spans="1:15">
      <c r="A68" s="201" t="s">
        <v>5778</v>
      </c>
      <c r="B68" s="201" t="s">
        <v>5819</v>
      </c>
      <c r="C68" s="201"/>
      <c r="D68" s="201" t="s">
        <v>5382</v>
      </c>
      <c r="E68" s="201"/>
      <c r="F68" s="201"/>
      <c r="G68" s="201"/>
      <c r="H68" s="201">
        <f t="shared" si="8"/>
        <v>1</v>
      </c>
      <c r="J68" s="53" t="s">
        <v>1406</v>
      </c>
      <c r="K68" s="140" t="str">
        <f t="shared" si="4"/>
        <v>e1206</v>
      </c>
      <c r="L68" s="81" t="str">
        <f t="shared" si="7"/>
        <v>N-4</v>
      </c>
      <c r="O68" s="137" t="s">
        <v>426</v>
      </c>
    </row>
    <row r="69" spans="1:15">
      <c r="A69" s="201" t="s">
        <v>5779</v>
      </c>
      <c r="B69" s="201" t="s">
        <v>5820</v>
      </c>
      <c r="C69" s="201"/>
      <c r="D69" s="201" t="s">
        <v>5382</v>
      </c>
      <c r="E69" s="201"/>
      <c r="F69" s="201"/>
      <c r="G69" s="201"/>
      <c r="H69" s="201">
        <f t="shared" si="8"/>
        <v>1</v>
      </c>
      <c r="J69" s="53" t="s">
        <v>1407</v>
      </c>
      <c r="K69" s="140" t="str">
        <f t="shared" si="4"/>
        <v>e1207</v>
      </c>
      <c r="L69" s="81" t="str">
        <f t="shared" si="7"/>
        <v>N-5</v>
      </c>
      <c r="O69" s="137" t="s">
        <v>426</v>
      </c>
    </row>
    <row r="70" spans="1:15">
      <c r="A70" s="201" t="s">
        <v>5780</v>
      </c>
      <c r="B70" s="201" t="s">
        <v>5821</v>
      </c>
      <c r="C70" s="201"/>
      <c r="D70" s="201" t="s">
        <v>5382</v>
      </c>
      <c r="E70" s="201"/>
      <c r="F70" s="201"/>
      <c r="G70" s="201"/>
      <c r="H70" s="201">
        <f t="shared" si="8"/>
        <v>1</v>
      </c>
      <c r="J70" s="53" t="s">
        <v>1408</v>
      </c>
      <c r="K70" s="140" t="str">
        <f t="shared" si="4"/>
        <v>e1208</v>
      </c>
      <c r="L70" s="81" t="str">
        <f t="shared" si="7"/>
        <v>N-6</v>
      </c>
      <c r="O70" s="137" t="s">
        <v>426</v>
      </c>
    </row>
    <row r="71" spans="1:15">
      <c r="A71" s="201" t="s">
        <v>5781</v>
      </c>
      <c r="B71" s="201" t="s">
        <v>5822</v>
      </c>
      <c r="C71" s="201"/>
      <c r="D71" s="201" t="s">
        <v>5382</v>
      </c>
      <c r="E71" s="201"/>
      <c r="F71" s="201"/>
      <c r="G71" s="201"/>
      <c r="H71" s="201">
        <f t="shared" si="8"/>
        <v>1</v>
      </c>
      <c r="J71" s="53" t="s">
        <v>1409</v>
      </c>
      <c r="K71" s="140" t="str">
        <f t="shared" si="4"/>
        <v>e1209</v>
      </c>
      <c r="L71" s="81" t="str">
        <f t="shared" si="7"/>
        <v>N-7</v>
      </c>
      <c r="O71" s="137" t="s">
        <v>426</v>
      </c>
    </row>
    <row r="72" spans="1:15">
      <c r="A72" s="201" t="s">
        <v>5782</v>
      </c>
      <c r="B72" s="201" t="s">
        <v>5823</v>
      </c>
      <c r="C72" s="201"/>
      <c r="D72" s="201" t="s">
        <v>5382</v>
      </c>
      <c r="E72" s="201"/>
      <c r="F72" s="201"/>
      <c r="G72" s="201"/>
      <c r="H72" s="201">
        <f t="shared" si="8"/>
        <v>1</v>
      </c>
      <c r="J72" s="53" t="s">
        <v>2856</v>
      </c>
      <c r="K72" s="140" t="str">
        <f t="shared" si="4"/>
        <v>e1246</v>
      </c>
      <c r="L72" s="81" t="str">
        <f t="shared" si="7"/>
        <v>N-8</v>
      </c>
      <c r="O72" s="137" t="s">
        <v>426</v>
      </c>
    </row>
    <row r="73" spans="1:15">
      <c r="A73" s="201" t="s">
        <v>5783</v>
      </c>
      <c r="B73" s="201" t="s">
        <v>5824</v>
      </c>
      <c r="C73" s="201"/>
      <c r="D73" s="201" t="s">
        <v>5382</v>
      </c>
      <c r="E73" s="201"/>
      <c r="F73" s="201"/>
      <c r="G73" s="201"/>
      <c r="H73" s="201">
        <f t="shared" si="8"/>
        <v>1</v>
      </c>
      <c r="J73" s="53" t="s">
        <v>2858</v>
      </c>
      <c r="K73" s="140" t="str">
        <f t="shared" si="4"/>
        <v>e1247</v>
      </c>
      <c r="L73" s="81" t="str">
        <f t="shared" si="7"/>
        <v>N-9</v>
      </c>
      <c r="O73" s="137" t="s">
        <v>426</v>
      </c>
    </row>
    <row r="74" spans="1:15">
      <c r="A74" s="201" t="s">
        <v>5784</v>
      </c>
      <c r="B74" s="201" t="s">
        <v>5825</v>
      </c>
      <c r="C74" s="201"/>
      <c r="D74" s="201" t="s">
        <v>5382</v>
      </c>
      <c r="E74" s="201"/>
      <c r="F74" s="201"/>
      <c r="G74" s="201"/>
      <c r="H74" s="201">
        <f t="shared" si="8"/>
        <v>1</v>
      </c>
      <c r="J74" s="53" t="s">
        <v>2859</v>
      </c>
      <c r="K74" s="140" t="str">
        <f t="shared" si="4"/>
        <v>e1248</v>
      </c>
      <c r="L74" s="81" t="str">
        <f t="shared" si="7"/>
        <v>N-10</v>
      </c>
      <c r="O74" s="137" t="s">
        <v>426</v>
      </c>
    </row>
    <row r="75" spans="1:15">
      <c r="A75" s="201" t="s">
        <v>5785</v>
      </c>
      <c r="B75" s="201" t="s">
        <v>5826</v>
      </c>
      <c r="C75" s="201"/>
      <c r="D75" s="201" t="s">
        <v>5382</v>
      </c>
      <c r="E75" s="201"/>
      <c r="F75" s="201"/>
      <c r="G75" s="201"/>
      <c r="H75" s="201">
        <f t="shared" si="8"/>
        <v>1</v>
      </c>
      <c r="J75" s="53" t="s">
        <v>2860</v>
      </c>
      <c r="K75" s="140" t="str">
        <f t="shared" si="4"/>
        <v>e1249</v>
      </c>
      <c r="L75" s="81" t="str">
        <f t="shared" si="7"/>
        <v>N-11</v>
      </c>
      <c r="O75" s="137" t="s">
        <v>426</v>
      </c>
    </row>
    <row r="76" spans="1:15">
      <c r="A76" s="137"/>
      <c r="J76" s="53" t="s">
        <v>2861</v>
      </c>
      <c r="K76" s="140" t="str">
        <f t="shared" si="4"/>
        <v>e1250</v>
      </c>
      <c r="L76" s="81" t="str">
        <f t="shared" si="7"/>
        <v>N-12</v>
      </c>
      <c r="O76" s="137" t="s">
        <v>426</v>
      </c>
    </row>
    <row r="77" spans="1:15">
      <c r="A77" s="137"/>
      <c r="J77" s="53" t="s">
        <v>2862</v>
      </c>
      <c r="K77" s="140" t="str">
        <f t="shared" si="4"/>
        <v>e1251</v>
      </c>
      <c r="L77" s="81" t="str">
        <f t="shared" si="7"/>
        <v>N-13</v>
      </c>
      <c r="O77" s="137" t="s">
        <v>426</v>
      </c>
    </row>
    <row r="78" spans="1:15">
      <c r="A78" s="137"/>
      <c r="J78" s="53" t="s">
        <v>2863</v>
      </c>
      <c r="K78" s="140" t="str">
        <f t="shared" si="4"/>
        <v>e1252</v>
      </c>
      <c r="L78" s="81" t="str">
        <f t="shared" si="7"/>
        <v>N-14</v>
      </c>
      <c r="O78" s="137" t="s">
        <v>426</v>
      </c>
    </row>
    <row r="79" spans="1:15">
      <c r="A79" s="137"/>
      <c r="J79" s="53" t="s">
        <v>2857</v>
      </c>
      <c r="K79" s="140" t="str">
        <f t="shared" si="4"/>
        <v>e1253</v>
      </c>
      <c r="L79" s="81" t="str">
        <f t="shared" si="7"/>
        <v>N-15 et antérieurs</v>
      </c>
      <c r="O79" s="137" t="s">
        <v>426</v>
      </c>
    </row>
    <row r="80" spans="1:15">
      <c r="A80" s="137"/>
      <c r="J80" s="53" t="s">
        <v>2397</v>
      </c>
      <c r="K80" s="140" t="str">
        <f t="shared" si="4"/>
        <v>e1245</v>
      </c>
      <c r="L80" s="81" t="str">
        <f t="shared" si="7"/>
        <v>Tous exercices</v>
      </c>
      <c r="O80" s="137" t="s">
        <v>426</v>
      </c>
    </row>
    <row r="81" spans="1:18">
      <c r="A81" s="137"/>
      <c r="J81" s="322" t="s">
        <v>5787</v>
      </c>
      <c r="K81" s="140"/>
      <c r="L81" s="81"/>
      <c r="O81" t="s">
        <v>5382</v>
      </c>
      <c r="R81" t="s">
        <v>5725</v>
      </c>
    </row>
    <row r="82" spans="1:18">
      <c r="A82" s="137"/>
      <c r="J82" s="10" t="s">
        <v>366</v>
      </c>
      <c r="K82" s="140" t="str">
        <f t="shared" si="4"/>
        <v>e1202</v>
      </c>
      <c r="L82" s="81" t="str">
        <f t="shared" si="7"/>
        <v>N+1</v>
      </c>
      <c r="O82" s="137" t="s">
        <v>426</v>
      </c>
    </row>
    <row r="83" spans="1:18">
      <c r="A83" s="137"/>
      <c r="J83" s="10" t="s">
        <v>367</v>
      </c>
      <c r="K83" s="140" t="str">
        <f t="shared" si="4"/>
        <v>e1213</v>
      </c>
      <c r="L83" s="81" t="str">
        <f t="shared" si="7"/>
        <v>N+2</v>
      </c>
      <c r="O83" s="137" t="s">
        <v>426</v>
      </c>
    </row>
    <row r="84" spans="1:18">
      <c r="A84" s="137"/>
      <c r="J84" s="10" t="s">
        <v>368</v>
      </c>
      <c r="K84" s="140" t="str">
        <f t="shared" si="4"/>
        <v>e1214</v>
      </c>
      <c r="L84" s="81" t="str">
        <f t="shared" si="7"/>
        <v>N+3</v>
      </c>
      <c r="O84" s="137" t="s">
        <v>426</v>
      </c>
    </row>
    <row r="85" spans="1:18">
      <c r="A85" s="137"/>
      <c r="J85" s="10" t="s">
        <v>369</v>
      </c>
      <c r="K85" s="140" t="str">
        <f t="shared" si="4"/>
        <v>e1215</v>
      </c>
      <c r="L85" s="81" t="str">
        <f t="shared" si="7"/>
        <v>N+4</v>
      </c>
      <c r="O85" s="137" t="s">
        <v>426</v>
      </c>
    </row>
    <row r="86" spans="1:18">
      <c r="A86" s="137"/>
      <c r="J86" s="10" t="s">
        <v>370</v>
      </c>
      <c r="K86" s="140" t="str">
        <f t="shared" si="4"/>
        <v>e1216</v>
      </c>
      <c r="L86" s="81" t="str">
        <f t="shared" si="7"/>
        <v>N+5</v>
      </c>
      <c r="O86" s="137" t="s">
        <v>426</v>
      </c>
    </row>
    <row r="87" spans="1:18">
      <c r="A87" s="137"/>
      <c r="J87" s="10" t="s">
        <v>371</v>
      </c>
      <c r="K87" s="140" t="str">
        <f t="shared" si="4"/>
        <v>e1217</v>
      </c>
      <c r="L87" s="81" t="str">
        <f t="shared" si="7"/>
        <v>N+6</v>
      </c>
      <c r="O87" s="137" t="s">
        <v>426</v>
      </c>
    </row>
    <row r="88" spans="1:18">
      <c r="A88" s="137"/>
      <c r="J88" s="10" t="s">
        <v>372</v>
      </c>
      <c r="K88" s="140" t="str">
        <f t="shared" si="4"/>
        <v>e1218</v>
      </c>
      <c r="L88" s="81" t="str">
        <f t="shared" si="7"/>
        <v>N+7</v>
      </c>
      <c r="O88" s="137" t="s">
        <v>426</v>
      </c>
    </row>
    <row r="89" spans="1:18">
      <c r="A89" s="137"/>
      <c r="J89" s="10" t="s">
        <v>373</v>
      </c>
      <c r="K89" s="140" t="str">
        <f t="shared" si="4"/>
        <v>e1219</v>
      </c>
      <c r="L89" s="81" t="str">
        <f t="shared" si="7"/>
        <v>N+8</v>
      </c>
      <c r="O89" s="137" t="s">
        <v>426</v>
      </c>
    </row>
    <row r="90" spans="1:18">
      <c r="A90" s="137"/>
      <c r="J90" s="10" t="s">
        <v>374</v>
      </c>
      <c r="K90" s="140" t="str">
        <f t="shared" si="4"/>
        <v>e1220</v>
      </c>
      <c r="L90" s="81" t="str">
        <f t="shared" si="7"/>
        <v>N+9</v>
      </c>
      <c r="O90" s="137" t="s">
        <v>426</v>
      </c>
    </row>
    <row r="91" spans="1:18">
      <c r="A91" s="137"/>
      <c r="J91" s="10" t="s">
        <v>375</v>
      </c>
      <c r="K91" s="140" t="str">
        <f t="shared" si="4"/>
        <v>e1221</v>
      </c>
      <c r="L91" s="81" t="str">
        <f t="shared" si="7"/>
        <v>N+10</v>
      </c>
      <c r="O91" s="137" t="s">
        <v>426</v>
      </c>
    </row>
    <row r="92" spans="1:18">
      <c r="A92" s="137"/>
      <c r="J92" s="10" t="s">
        <v>376</v>
      </c>
      <c r="K92" s="140" t="str">
        <f t="shared" ref="K92:K155" si="9">VLOOKUP(J92,$A$1:$I$305,2,FALSE)</f>
        <v>e1222</v>
      </c>
      <c r="L92" s="81" t="str">
        <f t="shared" si="7"/>
        <v>N+11</v>
      </c>
      <c r="O92" s="137" t="s">
        <v>426</v>
      </c>
    </row>
    <row r="93" spans="1:18">
      <c r="A93" s="137"/>
      <c r="J93" s="10" t="s">
        <v>377</v>
      </c>
      <c r="K93" s="140" t="str">
        <f t="shared" si="9"/>
        <v>e1223</v>
      </c>
      <c r="L93" s="81" t="str">
        <f t="shared" si="7"/>
        <v>N+12</v>
      </c>
      <c r="O93" s="137" t="s">
        <v>426</v>
      </c>
    </row>
    <row r="94" spans="1:18">
      <c r="A94" s="137"/>
      <c r="J94" s="10" t="s">
        <v>378</v>
      </c>
      <c r="K94" s="140" t="str">
        <f t="shared" si="9"/>
        <v>e1224</v>
      </c>
      <c r="L94" s="81" t="str">
        <f t="shared" si="7"/>
        <v>N+13</v>
      </c>
      <c r="O94" s="137" t="s">
        <v>426</v>
      </c>
    </row>
    <row r="95" spans="1:18">
      <c r="A95" s="137"/>
      <c r="J95" s="10" t="s">
        <v>2366</v>
      </c>
      <c r="K95" s="140" t="str">
        <f t="shared" si="9"/>
        <v>e1225</v>
      </c>
      <c r="L95" s="81" t="str">
        <f t="shared" si="7"/>
        <v>N+14</v>
      </c>
      <c r="O95" s="137" t="s">
        <v>426</v>
      </c>
    </row>
    <row r="96" spans="1:18">
      <c r="A96" s="137"/>
      <c r="J96" s="10" t="s">
        <v>2367</v>
      </c>
      <c r="K96" s="140" t="str">
        <f t="shared" si="9"/>
        <v>e1226</v>
      </c>
      <c r="L96" s="81" t="str">
        <f t="shared" si="7"/>
        <v>N+15</v>
      </c>
      <c r="O96" s="137" t="s">
        <v>426</v>
      </c>
    </row>
    <row r="97" spans="1:15">
      <c r="A97" s="137"/>
      <c r="J97" s="10" t="s">
        <v>2368</v>
      </c>
      <c r="K97" s="140" t="str">
        <f t="shared" si="9"/>
        <v>e1227</v>
      </c>
      <c r="L97" s="81" t="str">
        <f t="shared" si="7"/>
        <v>N+16</v>
      </c>
      <c r="O97" s="137" t="s">
        <v>426</v>
      </c>
    </row>
    <row r="98" spans="1:15">
      <c r="A98" s="137"/>
      <c r="J98" s="10" t="s">
        <v>2369</v>
      </c>
      <c r="K98" s="140" t="str">
        <f t="shared" si="9"/>
        <v>e1228</v>
      </c>
      <c r="L98" s="81" t="str">
        <f t="shared" si="7"/>
        <v>N+17</v>
      </c>
      <c r="O98" s="137" t="s">
        <v>426</v>
      </c>
    </row>
    <row r="99" spans="1:15">
      <c r="A99" s="137"/>
      <c r="J99" s="10" t="s">
        <v>2370</v>
      </c>
      <c r="K99" s="140" t="str">
        <f t="shared" si="9"/>
        <v>e1229</v>
      </c>
      <c r="L99" s="81" t="str">
        <f t="shared" si="7"/>
        <v>N+18</v>
      </c>
      <c r="O99" s="137" t="s">
        <v>426</v>
      </c>
    </row>
    <row r="100" spans="1:15">
      <c r="A100" s="137"/>
      <c r="J100" s="10" t="s">
        <v>2371</v>
      </c>
      <c r="K100" s="140" t="str">
        <f t="shared" si="9"/>
        <v>e1230</v>
      </c>
      <c r="L100" s="81" t="str">
        <f t="shared" si="7"/>
        <v>N+19</v>
      </c>
      <c r="O100" s="137" t="s">
        <v>426</v>
      </c>
    </row>
    <row r="101" spans="1:15">
      <c r="A101" s="137"/>
      <c r="J101" s="10" t="s">
        <v>2372</v>
      </c>
      <c r="K101" s="140" t="str">
        <f t="shared" si="9"/>
        <v>e1231</v>
      </c>
      <c r="L101" s="81" t="str">
        <f t="shared" si="7"/>
        <v>N+20</v>
      </c>
      <c r="O101" s="137" t="s">
        <v>426</v>
      </c>
    </row>
    <row r="102" spans="1:15">
      <c r="A102" s="137"/>
      <c r="J102" s="10" t="s">
        <v>2373</v>
      </c>
      <c r="K102" s="140" t="str">
        <f t="shared" si="9"/>
        <v>e1232</v>
      </c>
      <c r="L102" s="81" t="str">
        <f t="shared" si="7"/>
        <v>N+21</v>
      </c>
      <c r="O102" s="137" t="s">
        <v>426</v>
      </c>
    </row>
    <row r="103" spans="1:15">
      <c r="A103" s="137"/>
      <c r="J103" s="10" t="s">
        <v>2374</v>
      </c>
      <c r="K103" s="140" t="str">
        <f t="shared" si="9"/>
        <v>e1233</v>
      </c>
      <c r="L103" s="81" t="str">
        <f t="shared" si="7"/>
        <v>N+22</v>
      </c>
      <c r="O103" s="137" t="s">
        <v>426</v>
      </c>
    </row>
    <row r="104" spans="1:15">
      <c r="A104" s="137"/>
      <c r="J104" s="10" t="s">
        <v>2375</v>
      </c>
      <c r="K104" s="140" t="str">
        <f t="shared" si="9"/>
        <v>e1234</v>
      </c>
      <c r="L104" s="81" t="str">
        <f t="shared" si="7"/>
        <v>N+23</v>
      </c>
      <c r="O104" s="137" t="s">
        <v>426</v>
      </c>
    </row>
    <row r="105" spans="1:15">
      <c r="A105" s="137"/>
      <c r="J105" s="10" t="s">
        <v>2376</v>
      </c>
      <c r="K105" s="140" t="str">
        <f t="shared" si="9"/>
        <v>e1235</v>
      </c>
      <c r="L105" s="81" t="str">
        <f t="shared" si="7"/>
        <v>N+24</v>
      </c>
      <c r="O105" s="137" t="s">
        <v>426</v>
      </c>
    </row>
    <row r="106" spans="1:15">
      <c r="A106" s="137"/>
      <c r="J106" s="10" t="s">
        <v>2377</v>
      </c>
      <c r="K106" s="140" t="str">
        <f t="shared" si="9"/>
        <v>e1236</v>
      </c>
      <c r="L106" s="81" t="str">
        <f t="shared" si="7"/>
        <v>N+25</v>
      </c>
      <c r="O106" s="137" t="s">
        <v>426</v>
      </c>
    </row>
    <row r="107" spans="1:15">
      <c r="A107" s="137"/>
      <c r="J107" s="10" t="s">
        <v>2378</v>
      </c>
      <c r="K107" s="140" t="str">
        <f t="shared" si="9"/>
        <v>e1237</v>
      </c>
      <c r="L107" s="81" t="str">
        <f t="shared" si="7"/>
        <v>N+26</v>
      </c>
      <c r="O107" s="137" t="s">
        <v>426</v>
      </c>
    </row>
    <row r="108" spans="1:15">
      <c r="A108" s="137"/>
      <c r="J108" s="10" t="s">
        <v>2379</v>
      </c>
      <c r="K108" s="140" t="str">
        <f t="shared" si="9"/>
        <v>e1238</v>
      </c>
      <c r="L108" s="81" t="str">
        <f t="shared" si="7"/>
        <v>N+27</v>
      </c>
      <c r="O108" s="137" t="s">
        <v>426</v>
      </c>
    </row>
    <row r="109" spans="1:15">
      <c r="A109" s="137"/>
      <c r="J109" s="10" t="s">
        <v>2380</v>
      </c>
      <c r="K109" s="140" t="str">
        <f t="shared" si="9"/>
        <v>e1239</v>
      </c>
      <c r="L109" s="81" t="str">
        <f t="shared" si="7"/>
        <v>N+28</v>
      </c>
      <c r="O109" s="137" t="s">
        <v>426</v>
      </c>
    </row>
    <row r="110" spans="1:15">
      <c r="A110" s="137"/>
      <c r="J110" s="10" t="s">
        <v>2381</v>
      </c>
      <c r="K110" s="140" t="str">
        <f t="shared" si="9"/>
        <v>e1240</v>
      </c>
      <c r="L110" s="81" t="str">
        <f t="shared" si="7"/>
        <v>N+29</v>
      </c>
      <c r="O110" s="137" t="s">
        <v>426</v>
      </c>
    </row>
    <row r="111" spans="1:15">
      <c r="A111" s="137"/>
      <c r="J111" s="10" t="s">
        <v>2382</v>
      </c>
      <c r="K111" s="140" t="str">
        <f t="shared" si="9"/>
        <v>e1241</v>
      </c>
      <c r="L111" s="81" t="str">
        <f t="shared" si="7"/>
        <v>N+30</v>
      </c>
      <c r="O111" s="137" t="s">
        <v>426</v>
      </c>
    </row>
    <row r="112" spans="1:15">
      <c r="A112" s="137"/>
      <c r="J112" s="10" t="s">
        <v>5730</v>
      </c>
      <c r="K112" s="140" t="str">
        <f t="shared" si="9"/>
        <v>f2000</v>
      </c>
      <c r="L112" s="81" t="str">
        <f t="shared" si="7"/>
        <v>N+31 et supérieurs</v>
      </c>
      <c r="O112" s="137" t="s">
        <v>5382</v>
      </c>
    </row>
    <row r="113" spans="10:18">
      <c r="J113" s="322" t="s">
        <v>5788</v>
      </c>
      <c r="K113" s="140"/>
      <c r="L113" s="81"/>
      <c r="M113" s="137"/>
      <c r="N113" s="137"/>
      <c r="O113" s="137" t="s">
        <v>5382</v>
      </c>
      <c r="P113" s="137"/>
      <c r="Q113" s="137"/>
      <c r="R113" s="137" t="s">
        <v>5786</v>
      </c>
    </row>
    <row r="114" spans="10:18">
      <c r="J114" s="10" t="s">
        <v>365</v>
      </c>
      <c r="K114" s="140" t="str">
        <f t="shared" si="9"/>
        <v>x0</v>
      </c>
      <c r="L114" s="81" t="str">
        <f t="shared" si="7"/>
        <v>N</v>
      </c>
      <c r="O114" s="137" t="s">
        <v>243</v>
      </c>
    </row>
    <row r="115" spans="10:18">
      <c r="J115" s="10" t="s">
        <v>366</v>
      </c>
      <c r="K115" s="140" t="str">
        <f t="shared" si="9"/>
        <v>e1202</v>
      </c>
      <c r="L115" s="81" t="str">
        <f t="shared" ref="L115:L164" si="10">J115</f>
        <v>N+1</v>
      </c>
      <c r="O115" s="137" t="s">
        <v>426</v>
      </c>
    </row>
    <row r="116" spans="10:18">
      <c r="J116" s="10" t="s">
        <v>367</v>
      </c>
      <c r="K116" s="140" t="str">
        <f t="shared" si="9"/>
        <v>e1213</v>
      </c>
      <c r="L116" s="81" t="str">
        <f t="shared" si="10"/>
        <v>N+2</v>
      </c>
      <c r="O116" s="137" t="s">
        <v>426</v>
      </c>
    </row>
    <row r="117" spans="10:18">
      <c r="J117" s="10" t="s">
        <v>368</v>
      </c>
      <c r="K117" s="140" t="str">
        <f t="shared" si="9"/>
        <v>e1214</v>
      </c>
      <c r="L117" s="81" t="str">
        <f t="shared" si="10"/>
        <v>N+3</v>
      </c>
      <c r="O117" s="137" t="s">
        <v>426</v>
      </c>
    </row>
    <row r="118" spans="10:18">
      <c r="J118" s="10" t="s">
        <v>369</v>
      </c>
      <c r="K118" s="140" t="str">
        <f t="shared" si="9"/>
        <v>e1215</v>
      </c>
      <c r="L118" s="81" t="str">
        <f t="shared" si="10"/>
        <v>N+4</v>
      </c>
      <c r="O118" s="137" t="s">
        <v>426</v>
      </c>
    </row>
    <row r="119" spans="10:18">
      <c r="J119" s="10" t="s">
        <v>370</v>
      </c>
      <c r="K119" s="140" t="str">
        <f t="shared" si="9"/>
        <v>e1216</v>
      </c>
      <c r="L119" s="81" t="str">
        <f t="shared" si="10"/>
        <v>N+5</v>
      </c>
      <c r="O119" s="137" t="s">
        <v>426</v>
      </c>
    </row>
    <row r="120" spans="10:18">
      <c r="J120" s="10" t="s">
        <v>371</v>
      </c>
      <c r="K120" s="140" t="str">
        <f t="shared" si="9"/>
        <v>e1217</v>
      </c>
      <c r="L120" s="81" t="str">
        <f t="shared" si="10"/>
        <v>N+6</v>
      </c>
      <c r="O120" s="137" t="s">
        <v>426</v>
      </c>
    </row>
    <row r="121" spans="10:18">
      <c r="J121" s="10" t="s">
        <v>372</v>
      </c>
      <c r="K121" s="140" t="str">
        <f t="shared" si="9"/>
        <v>e1218</v>
      </c>
      <c r="L121" s="81" t="str">
        <f t="shared" si="10"/>
        <v>N+7</v>
      </c>
      <c r="O121" s="137" t="s">
        <v>426</v>
      </c>
    </row>
    <row r="122" spans="10:18">
      <c r="J122" s="10" t="s">
        <v>373</v>
      </c>
      <c r="K122" s="140" t="str">
        <f t="shared" si="9"/>
        <v>e1219</v>
      </c>
      <c r="L122" s="81" t="str">
        <f t="shared" si="10"/>
        <v>N+8</v>
      </c>
      <c r="O122" s="137" t="s">
        <v>426</v>
      </c>
    </row>
    <row r="123" spans="10:18">
      <c r="J123" s="10" t="s">
        <v>374</v>
      </c>
      <c r="K123" s="140" t="str">
        <f t="shared" si="9"/>
        <v>e1220</v>
      </c>
      <c r="L123" s="81" t="str">
        <f t="shared" si="10"/>
        <v>N+9</v>
      </c>
      <c r="O123" s="137" t="s">
        <v>426</v>
      </c>
    </row>
    <row r="124" spans="10:18">
      <c r="J124" s="10" t="s">
        <v>375</v>
      </c>
      <c r="K124" s="140" t="str">
        <f t="shared" si="9"/>
        <v>e1221</v>
      </c>
      <c r="L124" s="81" t="str">
        <f t="shared" si="10"/>
        <v>N+10</v>
      </c>
      <c r="O124" s="137" t="s">
        <v>426</v>
      </c>
    </row>
    <row r="125" spans="10:18">
      <c r="J125" s="10" t="s">
        <v>376</v>
      </c>
      <c r="K125" s="140" t="str">
        <f t="shared" si="9"/>
        <v>e1222</v>
      </c>
      <c r="L125" s="81" t="str">
        <f t="shared" si="10"/>
        <v>N+11</v>
      </c>
      <c r="O125" s="137" t="s">
        <v>426</v>
      </c>
    </row>
    <row r="126" spans="10:18">
      <c r="J126" s="10" t="s">
        <v>377</v>
      </c>
      <c r="K126" s="140" t="str">
        <f t="shared" si="9"/>
        <v>e1223</v>
      </c>
      <c r="L126" s="81" t="str">
        <f t="shared" si="10"/>
        <v>N+12</v>
      </c>
      <c r="O126" s="137" t="s">
        <v>426</v>
      </c>
    </row>
    <row r="127" spans="10:18">
      <c r="J127" s="10" t="s">
        <v>378</v>
      </c>
      <c r="K127" s="140" t="str">
        <f t="shared" si="9"/>
        <v>e1224</v>
      </c>
      <c r="L127" s="81" t="str">
        <f t="shared" si="10"/>
        <v>N+13</v>
      </c>
      <c r="O127" s="137" t="s">
        <v>426</v>
      </c>
    </row>
    <row r="128" spans="10:18">
      <c r="J128" s="10" t="s">
        <v>2366</v>
      </c>
      <c r="K128" s="140" t="str">
        <f t="shared" si="9"/>
        <v>e1225</v>
      </c>
      <c r="L128" s="81" t="str">
        <f t="shared" si="10"/>
        <v>N+14</v>
      </c>
      <c r="O128" s="137" t="s">
        <v>426</v>
      </c>
    </row>
    <row r="129" spans="10:15">
      <c r="J129" s="10" t="s">
        <v>2367</v>
      </c>
      <c r="K129" s="140" t="str">
        <f t="shared" si="9"/>
        <v>e1226</v>
      </c>
      <c r="L129" s="81" t="str">
        <f t="shared" si="10"/>
        <v>N+15</v>
      </c>
      <c r="O129" s="137" t="s">
        <v>426</v>
      </c>
    </row>
    <row r="130" spans="10:15">
      <c r="J130" s="10" t="s">
        <v>2368</v>
      </c>
      <c r="K130" s="140" t="str">
        <f t="shared" si="9"/>
        <v>e1227</v>
      </c>
      <c r="L130" s="81" t="str">
        <f t="shared" si="10"/>
        <v>N+16</v>
      </c>
      <c r="O130" s="137" t="s">
        <v>426</v>
      </c>
    </row>
    <row r="131" spans="10:15">
      <c r="J131" s="10" t="s">
        <v>2369</v>
      </c>
      <c r="K131" s="140" t="str">
        <f t="shared" si="9"/>
        <v>e1228</v>
      </c>
      <c r="L131" s="81" t="str">
        <f t="shared" si="10"/>
        <v>N+17</v>
      </c>
      <c r="O131" s="137" t="s">
        <v>426</v>
      </c>
    </row>
    <row r="132" spans="10:15">
      <c r="J132" s="10" t="s">
        <v>2370</v>
      </c>
      <c r="K132" s="140" t="str">
        <f t="shared" si="9"/>
        <v>e1229</v>
      </c>
      <c r="L132" s="81" t="str">
        <f t="shared" si="10"/>
        <v>N+18</v>
      </c>
      <c r="O132" s="137" t="s">
        <v>426</v>
      </c>
    </row>
    <row r="133" spans="10:15">
      <c r="J133" s="10" t="s">
        <v>2371</v>
      </c>
      <c r="K133" s="140" t="str">
        <f t="shared" si="9"/>
        <v>e1230</v>
      </c>
      <c r="L133" s="81" t="str">
        <f t="shared" si="10"/>
        <v>N+19</v>
      </c>
      <c r="O133" s="137" t="s">
        <v>426</v>
      </c>
    </row>
    <row r="134" spans="10:15">
      <c r="J134" s="10" t="s">
        <v>2372</v>
      </c>
      <c r="K134" s="140" t="str">
        <f t="shared" si="9"/>
        <v>e1231</v>
      </c>
      <c r="L134" s="81" t="str">
        <f t="shared" si="10"/>
        <v>N+20</v>
      </c>
      <c r="O134" s="137" t="s">
        <v>426</v>
      </c>
    </row>
    <row r="135" spans="10:15">
      <c r="J135" s="10" t="s">
        <v>2373</v>
      </c>
      <c r="K135" s="140" t="str">
        <f t="shared" si="9"/>
        <v>e1232</v>
      </c>
      <c r="L135" s="81" t="str">
        <f t="shared" si="10"/>
        <v>N+21</v>
      </c>
      <c r="O135" s="137" t="s">
        <v>426</v>
      </c>
    </row>
    <row r="136" spans="10:15">
      <c r="J136" s="10" t="s">
        <v>2374</v>
      </c>
      <c r="K136" s="140" t="str">
        <f t="shared" si="9"/>
        <v>e1233</v>
      </c>
      <c r="L136" s="81" t="str">
        <f t="shared" si="10"/>
        <v>N+22</v>
      </c>
      <c r="O136" s="137" t="s">
        <v>426</v>
      </c>
    </row>
    <row r="137" spans="10:15">
      <c r="J137" s="10" t="s">
        <v>2375</v>
      </c>
      <c r="K137" s="140" t="str">
        <f t="shared" si="9"/>
        <v>e1234</v>
      </c>
      <c r="L137" s="81" t="str">
        <f t="shared" si="10"/>
        <v>N+23</v>
      </c>
      <c r="O137" s="137" t="s">
        <v>426</v>
      </c>
    </row>
    <row r="138" spans="10:15">
      <c r="J138" s="10" t="s">
        <v>2376</v>
      </c>
      <c r="K138" s="140" t="str">
        <f t="shared" si="9"/>
        <v>e1235</v>
      </c>
      <c r="L138" s="81" t="str">
        <f t="shared" si="10"/>
        <v>N+24</v>
      </c>
      <c r="O138" s="137" t="s">
        <v>426</v>
      </c>
    </row>
    <row r="139" spans="10:15">
      <c r="J139" s="10" t="s">
        <v>2377</v>
      </c>
      <c r="K139" s="140" t="str">
        <f t="shared" si="9"/>
        <v>e1236</v>
      </c>
      <c r="L139" s="81" t="str">
        <f t="shared" si="10"/>
        <v>N+25</v>
      </c>
      <c r="O139" s="137" t="s">
        <v>426</v>
      </c>
    </row>
    <row r="140" spans="10:15">
      <c r="J140" s="10" t="s">
        <v>2378</v>
      </c>
      <c r="K140" s="140" t="str">
        <f t="shared" si="9"/>
        <v>e1237</v>
      </c>
      <c r="L140" s="81" t="str">
        <f t="shared" si="10"/>
        <v>N+26</v>
      </c>
      <c r="O140" s="137" t="s">
        <v>426</v>
      </c>
    </row>
    <row r="141" spans="10:15">
      <c r="J141" s="10" t="s">
        <v>2379</v>
      </c>
      <c r="K141" s="140" t="str">
        <f t="shared" si="9"/>
        <v>e1238</v>
      </c>
      <c r="L141" s="81" t="str">
        <f t="shared" si="10"/>
        <v>N+27</v>
      </c>
      <c r="O141" s="137" t="s">
        <v>426</v>
      </c>
    </row>
    <row r="142" spans="10:15">
      <c r="J142" s="10" t="s">
        <v>2380</v>
      </c>
      <c r="K142" s="140" t="str">
        <f t="shared" si="9"/>
        <v>e1239</v>
      </c>
      <c r="L142" s="81" t="str">
        <f t="shared" si="10"/>
        <v>N+28</v>
      </c>
      <c r="O142" s="137" t="s">
        <v>426</v>
      </c>
    </row>
    <row r="143" spans="10:15">
      <c r="J143" s="10" t="s">
        <v>2381</v>
      </c>
      <c r="K143" s="140" t="str">
        <f t="shared" si="9"/>
        <v>e1240</v>
      </c>
      <c r="L143" s="81" t="str">
        <f t="shared" si="10"/>
        <v>N+29</v>
      </c>
      <c r="O143" s="137" t="s">
        <v>426</v>
      </c>
    </row>
    <row r="144" spans="10:15">
      <c r="J144" s="10" t="s">
        <v>2382</v>
      </c>
      <c r="K144" s="140" t="str">
        <f t="shared" si="9"/>
        <v>e1241</v>
      </c>
      <c r="L144" s="81" t="str">
        <f t="shared" si="10"/>
        <v>N+30</v>
      </c>
      <c r="O144" s="137" t="s">
        <v>426</v>
      </c>
    </row>
    <row r="145" spans="10:15">
      <c r="J145" s="10" t="s">
        <v>5766</v>
      </c>
      <c r="K145" s="140" t="str">
        <f t="shared" si="9"/>
        <v>f2001</v>
      </c>
      <c r="L145" s="81" t="str">
        <f t="shared" si="10"/>
        <v>N+31</v>
      </c>
      <c r="O145" s="137" t="s">
        <v>5382</v>
      </c>
    </row>
    <row r="146" spans="10:15">
      <c r="J146" s="10" t="s">
        <v>5768</v>
      </c>
      <c r="K146" s="140" t="str">
        <f t="shared" si="9"/>
        <v>f2002</v>
      </c>
      <c r="L146" s="81" t="str">
        <f t="shared" si="10"/>
        <v>N+32</v>
      </c>
      <c r="O146" s="137" t="s">
        <v>5382</v>
      </c>
    </row>
    <row r="147" spans="10:15">
      <c r="J147" s="10" t="s">
        <v>5769</v>
      </c>
      <c r="K147" s="140" t="str">
        <f t="shared" si="9"/>
        <v>f2003</v>
      </c>
      <c r="L147" s="81" t="str">
        <f t="shared" si="10"/>
        <v>N+33</v>
      </c>
      <c r="O147" s="137" t="s">
        <v>5382</v>
      </c>
    </row>
    <row r="148" spans="10:15">
      <c r="J148" s="10" t="s">
        <v>5770</v>
      </c>
      <c r="K148" s="140" t="str">
        <f t="shared" si="9"/>
        <v>f2004</v>
      </c>
      <c r="L148" s="81" t="str">
        <f t="shared" si="10"/>
        <v>N+34</v>
      </c>
      <c r="O148" s="137" t="s">
        <v>5382</v>
      </c>
    </row>
    <row r="149" spans="10:15">
      <c r="J149" s="10" t="s">
        <v>5771</v>
      </c>
      <c r="K149" s="140" t="str">
        <f t="shared" si="9"/>
        <v>f2005</v>
      </c>
      <c r="L149" s="81" t="str">
        <f t="shared" si="10"/>
        <v>N+35</v>
      </c>
      <c r="O149" s="137" t="s">
        <v>5382</v>
      </c>
    </row>
    <row r="150" spans="10:15">
      <c r="J150" s="10" t="s">
        <v>5772</v>
      </c>
      <c r="K150" s="140" t="str">
        <f t="shared" si="9"/>
        <v>f2006</v>
      </c>
      <c r="L150" s="81" t="str">
        <f t="shared" si="10"/>
        <v>N+36</v>
      </c>
      <c r="O150" s="137" t="s">
        <v>5382</v>
      </c>
    </row>
    <row r="151" spans="10:15">
      <c r="J151" s="10" t="s">
        <v>5773</v>
      </c>
      <c r="K151" s="140" t="str">
        <f t="shared" si="9"/>
        <v>f2007</v>
      </c>
      <c r="L151" s="81" t="str">
        <f t="shared" si="10"/>
        <v>N+37</v>
      </c>
      <c r="O151" s="137" t="s">
        <v>5382</v>
      </c>
    </row>
    <row r="152" spans="10:15">
      <c r="J152" s="10" t="s">
        <v>5774</v>
      </c>
      <c r="K152" s="140" t="str">
        <f t="shared" si="9"/>
        <v>f2008</v>
      </c>
      <c r="L152" s="81" t="str">
        <f t="shared" si="10"/>
        <v>N+38</v>
      </c>
      <c r="O152" s="137" t="s">
        <v>5382</v>
      </c>
    </row>
    <row r="153" spans="10:15">
      <c r="J153" s="10" t="s">
        <v>5775</v>
      </c>
      <c r="K153" s="140" t="str">
        <f t="shared" si="9"/>
        <v>f2009</v>
      </c>
      <c r="L153" s="81" t="str">
        <f t="shared" si="10"/>
        <v>N+39</v>
      </c>
      <c r="O153" s="137" t="s">
        <v>5382</v>
      </c>
    </row>
    <row r="154" spans="10:15">
      <c r="J154" s="10" t="s">
        <v>5776</v>
      </c>
      <c r="K154" s="140" t="str">
        <f t="shared" si="9"/>
        <v>f2010</v>
      </c>
      <c r="L154" s="81" t="str">
        <f t="shared" si="10"/>
        <v>N+40</v>
      </c>
      <c r="O154" s="137" t="s">
        <v>5382</v>
      </c>
    </row>
    <row r="155" spans="10:15">
      <c r="J155" s="10" t="s">
        <v>5767</v>
      </c>
      <c r="K155" s="140" t="str">
        <f t="shared" si="9"/>
        <v>f2011</v>
      </c>
      <c r="L155" s="81" t="str">
        <f t="shared" si="10"/>
        <v>N+41</v>
      </c>
      <c r="O155" s="137" t="s">
        <v>5382</v>
      </c>
    </row>
    <row r="156" spans="10:15">
      <c r="J156" s="10" t="s">
        <v>5777</v>
      </c>
      <c r="K156" s="140" t="str">
        <f t="shared" ref="K156:K164" si="11">VLOOKUP(J156,$A$1:$I$305,2,FALSE)</f>
        <v>f2012</v>
      </c>
      <c r="L156" s="81" t="str">
        <f t="shared" si="10"/>
        <v>N+42</v>
      </c>
      <c r="O156" s="137" t="s">
        <v>5382</v>
      </c>
    </row>
    <row r="157" spans="10:15">
      <c r="J157" s="10" t="s">
        <v>5778</v>
      </c>
      <c r="K157" s="140" t="str">
        <f t="shared" si="11"/>
        <v>f2013</v>
      </c>
      <c r="L157" s="81" t="str">
        <f t="shared" si="10"/>
        <v>N+43</v>
      </c>
      <c r="O157" s="137" t="s">
        <v>5382</v>
      </c>
    </row>
    <row r="158" spans="10:15">
      <c r="J158" s="10" t="s">
        <v>5779</v>
      </c>
      <c r="K158" s="140" t="str">
        <f t="shared" si="11"/>
        <v>f2014</v>
      </c>
      <c r="L158" s="81" t="str">
        <f t="shared" si="10"/>
        <v>N+44</v>
      </c>
      <c r="O158" s="137" t="s">
        <v>5382</v>
      </c>
    </row>
    <row r="159" spans="10:15">
      <c r="J159" s="10" t="s">
        <v>5780</v>
      </c>
      <c r="K159" s="140" t="str">
        <f t="shared" si="11"/>
        <v>f2015</v>
      </c>
      <c r="L159" s="81" t="str">
        <f t="shared" si="10"/>
        <v>N+45</v>
      </c>
      <c r="O159" s="137" t="s">
        <v>5382</v>
      </c>
    </row>
    <row r="160" spans="10:15">
      <c r="J160" s="10" t="s">
        <v>5781</v>
      </c>
      <c r="K160" s="140" t="str">
        <f t="shared" si="11"/>
        <v>f2016</v>
      </c>
      <c r="L160" s="81" t="str">
        <f t="shared" si="10"/>
        <v>N+46</v>
      </c>
      <c r="O160" s="137" t="s">
        <v>5382</v>
      </c>
    </row>
    <row r="161" spans="10:15">
      <c r="J161" s="10" t="s">
        <v>5782</v>
      </c>
      <c r="K161" s="140" t="str">
        <f t="shared" si="11"/>
        <v>f2017</v>
      </c>
      <c r="L161" s="81" t="str">
        <f t="shared" si="10"/>
        <v>N+47</v>
      </c>
      <c r="O161" s="137" t="s">
        <v>5382</v>
      </c>
    </row>
    <row r="162" spans="10:15">
      <c r="J162" s="10" t="s">
        <v>5783</v>
      </c>
      <c r="K162" s="140" t="str">
        <f t="shared" si="11"/>
        <v>f2018</v>
      </c>
      <c r="L162" s="81" t="str">
        <f t="shared" si="10"/>
        <v>N+48</v>
      </c>
      <c r="O162" s="137" t="s">
        <v>5382</v>
      </c>
    </row>
    <row r="163" spans="10:15">
      <c r="J163" s="10" t="s">
        <v>5784</v>
      </c>
      <c r="K163" s="140" t="str">
        <f t="shared" si="11"/>
        <v>f2019</v>
      </c>
      <c r="L163" s="81" t="str">
        <f t="shared" si="10"/>
        <v>N+49</v>
      </c>
      <c r="O163" s="137" t="s">
        <v>5382</v>
      </c>
    </row>
    <row r="164" spans="10:15">
      <c r="J164" s="10" t="s">
        <v>5785</v>
      </c>
      <c r="K164" s="140" t="str">
        <f t="shared" si="11"/>
        <v>f2020</v>
      </c>
      <c r="L164" s="81" t="str">
        <f t="shared" si="10"/>
        <v>N+50</v>
      </c>
      <c r="O164" s="137" t="s">
        <v>5382</v>
      </c>
    </row>
    <row r="165" spans="10:15">
      <c r="J165" s="10"/>
    </row>
    <row r="166" spans="10:15">
      <c r="J166" s="10"/>
    </row>
    <row r="167" spans="10:15">
      <c r="J167" s="10"/>
    </row>
    <row r="168" spans="10:15">
      <c r="J168" s="10"/>
    </row>
    <row r="169" spans="10:15">
      <c r="J169" s="10"/>
    </row>
    <row r="170" spans="10:15">
      <c r="J170" s="10"/>
    </row>
  </sheetData>
  <sortState ref="A2:A13">
    <sortCondition ref="A2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69"/>
  <sheetViews>
    <sheetView zoomScale="70" zoomScaleNormal="70" workbookViewId="0">
      <selection activeCell="J36" sqref="J36"/>
    </sheetView>
  </sheetViews>
  <sheetFormatPr baseColWidth="10" defaultRowHeight="14.4"/>
  <cols>
    <col min="1" max="1" width="17.33203125" customWidth="1"/>
    <col min="2" max="2" width="6.5546875" bestFit="1" customWidth="1"/>
    <col min="10" max="10" width="54.6640625" customWidth="1"/>
    <col min="12" max="12" width="28.44140625" style="138" customWidth="1"/>
  </cols>
  <sheetData>
    <row r="1" spans="1:22">
      <c r="A1" s="114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91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 t="shared" ref="H2:H33" si="0">COUNTIF($J$2:$J$416,A2)</f>
        <v>3</v>
      </c>
      <c r="J2" s="41" t="s">
        <v>632</v>
      </c>
      <c r="L2" s="14"/>
      <c r="O2" t="s">
        <v>426</v>
      </c>
      <c r="Q2" t="s">
        <v>360</v>
      </c>
    </row>
    <row r="3" spans="1:22">
      <c r="A3" s="14">
        <v>0</v>
      </c>
      <c r="B3" t="s">
        <v>999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1000</v>
      </c>
      <c r="D4" t="s">
        <v>426</v>
      </c>
      <c r="H4">
        <f t="shared" si="0"/>
        <v>1</v>
      </c>
      <c r="J4" s="16">
        <v>0</v>
      </c>
      <c r="K4" s="1" t="str">
        <f t="shared" ref="K4:K68" si="2">VLOOKUP(J4,$A$1:$I$305,2,FALSE)</f>
        <v>e1300</v>
      </c>
      <c r="L4" s="14">
        <f t="shared" si="1"/>
        <v>0</v>
      </c>
      <c r="N4" t="s">
        <v>192</v>
      </c>
      <c r="O4" t="s">
        <v>426</v>
      </c>
    </row>
    <row r="5" spans="1:22">
      <c r="A5" s="14">
        <v>2</v>
      </c>
      <c r="B5" t="s">
        <v>1001</v>
      </c>
      <c r="D5" t="s">
        <v>426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426</v>
      </c>
    </row>
    <row r="6" spans="1:22">
      <c r="A6" s="14">
        <v>3</v>
      </c>
      <c r="B6" t="s">
        <v>1002</v>
      </c>
      <c r="D6" t="s">
        <v>426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426</v>
      </c>
    </row>
    <row r="7" spans="1:22">
      <c r="A7" s="14">
        <v>4</v>
      </c>
      <c r="B7" t="s">
        <v>1003</v>
      </c>
      <c r="D7" t="s">
        <v>426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426</v>
      </c>
    </row>
    <row r="8" spans="1:22">
      <c r="A8" s="14">
        <v>5</v>
      </c>
      <c r="B8" t="s">
        <v>1004</v>
      </c>
      <c r="D8" t="s">
        <v>426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426</v>
      </c>
    </row>
    <row r="9" spans="1:22">
      <c r="A9" s="14">
        <v>6</v>
      </c>
      <c r="B9" t="s">
        <v>1005</v>
      </c>
      <c r="D9" t="s">
        <v>426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426</v>
      </c>
    </row>
    <row r="10" spans="1:22">
      <c r="A10" s="14">
        <v>7</v>
      </c>
      <c r="B10" t="s">
        <v>1006</v>
      </c>
      <c r="D10" t="s">
        <v>426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426</v>
      </c>
    </row>
    <row r="11" spans="1:22">
      <c r="A11" s="14">
        <v>8</v>
      </c>
      <c r="B11" t="s">
        <v>1007</v>
      </c>
      <c r="D11" t="s">
        <v>426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426</v>
      </c>
    </row>
    <row r="12" spans="1:22">
      <c r="A12" s="14">
        <v>9</v>
      </c>
      <c r="B12" t="s">
        <v>1008</v>
      </c>
      <c r="D12" t="s">
        <v>426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426</v>
      </c>
    </row>
    <row r="13" spans="1:22">
      <c r="A13" s="14">
        <v>10</v>
      </c>
      <c r="B13" t="s">
        <v>1009</v>
      </c>
      <c r="D13" t="s">
        <v>426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426</v>
      </c>
    </row>
    <row r="14" spans="1:22">
      <c r="A14" s="14">
        <v>11</v>
      </c>
      <c r="B14" t="s">
        <v>1010</v>
      </c>
      <c r="D14" t="s">
        <v>426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426</v>
      </c>
    </row>
    <row r="15" spans="1:22">
      <c r="A15" s="14">
        <v>12</v>
      </c>
      <c r="B15" t="s">
        <v>1011</v>
      </c>
      <c r="D15" t="s">
        <v>426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426</v>
      </c>
    </row>
    <row r="16" spans="1:22">
      <c r="A16" s="14">
        <v>13</v>
      </c>
      <c r="B16" t="s">
        <v>1012</v>
      </c>
      <c r="D16" t="s">
        <v>426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426</v>
      </c>
    </row>
    <row r="17" spans="1:17">
      <c r="A17" s="14" t="s">
        <v>1144</v>
      </c>
      <c r="B17" t="s">
        <v>1013</v>
      </c>
      <c r="D17" t="s">
        <v>426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426</v>
      </c>
    </row>
    <row r="18" spans="1:17">
      <c r="A18" s="14" t="s">
        <v>365</v>
      </c>
      <c r="B18" t="s">
        <v>1014</v>
      </c>
      <c r="D18" t="s">
        <v>426</v>
      </c>
      <c r="H18">
        <f t="shared" si="0"/>
        <v>2</v>
      </c>
      <c r="J18" s="16" t="s">
        <v>1144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426</v>
      </c>
    </row>
    <row r="19" spans="1:17">
      <c r="A19" s="14" t="s">
        <v>366</v>
      </c>
      <c r="B19" t="s">
        <v>1015</v>
      </c>
      <c r="D19" t="s">
        <v>426</v>
      </c>
      <c r="H19">
        <f t="shared" si="0"/>
        <v>2</v>
      </c>
      <c r="J19" s="41" t="s">
        <v>633</v>
      </c>
      <c r="K19" s="1"/>
      <c r="L19" s="14"/>
      <c r="O19" t="s">
        <v>426</v>
      </c>
      <c r="Q19" t="s">
        <v>359</v>
      </c>
    </row>
    <row r="20" spans="1:17">
      <c r="A20" s="14" t="s">
        <v>375</v>
      </c>
      <c r="B20" t="s">
        <v>1016</v>
      </c>
      <c r="D20" t="s">
        <v>426</v>
      </c>
      <c r="H20">
        <f t="shared" si="0"/>
        <v>2</v>
      </c>
      <c r="J20" s="15" t="s">
        <v>244</v>
      </c>
      <c r="K20" s="1" t="str">
        <f t="shared" si="2"/>
        <v>x0</v>
      </c>
      <c r="L20" s="14" t="str">
        <f t="shared" ref="L20:L69" si="3">J20</f>
        <v>Total/NA</v>
      </c>
      <c r="M20" s="21" t="s">
        <v>190</v>
      </c>
      <c r="N20" s="21"/>
      <c r="O20" t="s">
        <v>243</v>
      </c>
    </row>
    <row r="21" spans="1:17">
      <c r="A21" s="14" t="s">
        <v>376</v>
      </c>
      <c r="B21" t="s">
        <v>1017</v>
      </c>
      <c r="D21" t="s">
        <v>426</v>
      </c>
      <c r="H21">
        <f t="shared" si="0"/>
        <v>2</v>
      </c>
      <c r="J21" s="16" t="s">
        <v>365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426</v>
      </c>
    </row>
    <row r="22" spans="1:17">
      <c r="A22" s="14" t="s">
        <v>377</v>
      </c>
      <c r="B22" t="s">
        <v>1018</v>
      </c>
      <c r="D22" t="s">
        <v>426</v>
      </c>
      <c r="H22">
        <f t="shared" si="0"/>
        <v>2</v>
      </c>
      <c r="J22" s="16" t="s">
        <v>366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426</v>
      </c>
    </row>
    <row r="23" spans="1:17">
      <c r="A23" s="14" t="s">
        <v>378</v>
      </c>
      <c r="B23" t="s">
        <v>1019</v>
      </c>
      <c r="D23" t="s">
        <v>426</v>
      </c>
      <c r="H23">
        <f t="shared" si="0"/>
        <v>2</v>
      </c>
      <c r="J23" s="16" t="s">
        <v>367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426</v>
      </c>
    </row>
    <row r="24" spans="1:17">
      <c r="A24" s="14" t="s">
        <v>379</v>
      </c>
      <c r="B24" t="s">
        <v>1020</v>
      </c>
      <c r="D24" t="s">
        <v>426</v>
      </c>
      <c r="H24">
        <f t="shared" si="0"/>
        <v>1</v>
      </c>
      <c r="J24" s="16" t="s">
        <v>368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426</v>
      </c>
    </row>
    <row r="25" spans="1:17">
      <c r="A25" s="14" t="s">
        <v>367</v>
      </c>
      <c r="B25" t="s">
        <v>1021</v>
      </c>
      <c r="D25" t="s">
        <v>426</v>
      </c>
      <c r="H25">
        <f t="shared" si="0"/>
        <v>2</v>
      </c>
      <c r="J25" s="16" t="s">
        <v>369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426</v>
      </c>
    </row>
    <row r="26" spans="1:17">
      <c r="A26" s="14" t="s">
        <v>368</v>
      </c>
      <c r="B26" t="s">
        <v>1022</v>
      </c>
      <c r="D26" t="s">
        <v>426</v>
      </c>
      <c r="H26">
        <f t="shared" si="0"/>
        <v>2</v>
      </c>
      <c r="J26" s="16" t="s">
        <v>370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426</v>
      </c>
    </row>
    <row r="27" spans="1:17">
      <c r="A27" s="14" t="s">
        <v>369</v>
      </c>
      <c r="B27" t="s">
        <v>1023</v>
      </c>
      <c r="D27" t="s">
        <v>426</v>
      </c>
      <c r="H27">
        <f t="shared" si="0"/>
        <v>2</v>
      </c>
      <c r="J27" s="16" t="s">
        <v>371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426</v>
      </c>
    </row>
    <row r="28" spans="1:17">
      <c r="A28" s="14" t="s">
        <v>370</v>
      </c>
      <c r="B28" t="s">
        <v>1024</v>
      </c>
      <c r="D28" t="s">
        <v>426</v>
      </c>
      <c r="H28">
        <f t="shared" si="0"/>
        <v>2</v>
      </c>
      <c r="J28" s="16" t="s">
        <v>372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426</v>
      </c>
    </row>
    <row r="29" spans="1:17">
      <c r="A29" s="14" t="s">
        <v>371</v>
      </c>
      <c r="B29" t="s">
        <v>1025</v>
      </c>
      <c r="D29" t="s">
        <v>426</v>
      </c>
      <c r="H29">
        <f t="shared" si="0"/>
        <v>2</v>
      </c>
      <c r="J29" s="16" t="s">
        <v>373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426</v>
      </c>
    </row>
    <row r="30" spans="1:17">
      <c r="A30" s="14" t="s">
        <v>372</v>
      </c>
      <c r="B30" t="s">
        <v>1026</v>
      </c>
      <c r="D30" t="s">
        <v>426</v>
      </c>
      <c r="H30">
        <f t="shared" si="0"/>
        <v>2</v>
      </c>
      <c r="J30" s="16" t="s">
        <v>374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426</v>
      </c>
    </row>
    <row r="31" spans="1:17">
      <c r="A31" s="14" t="s">
        <v>373</v>
      </c>
      <c r="B31" t="s">
        <v>1027</v>
      </c>
      <c r="D31" t="s">
        <v>426</v>
      </c>
      <c r="H31">
        <f t="shared" si="0"/>
        <v>2</v>
      </c>
      <c r="J31" s="16" t="s">
        <v>375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426</v>
      </c>
    </row>
    <row r="32" spans="1:17">
      <c r="A32" s="14" t="s">
        <v>374</v>
      </c>
      <c r="B32" t="s">
        <v>1028</v>
      </c>
      <c r="D32" t="s">
        <v>426</v>
      </c>
      <c r="H32">
        <f t="shared" si="0"/>
        <v>2</v>
      </c>
      <c r="J32" s="16" t="s">
        <v>376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426</v>
      </c>
    </row>
    <row r="33" spans="1:20">
      <c r="A33" s="42" t="s">
        <v>2366</v>
      </c>
      <c r="B33" s="140" t="s">
        <v>2687</v>
      </c>
      <c r="C33" s="140"/>
      <c r="D33" s="140" t="s">
        <v>426</v>
      </c>
      <c r="E33" s="140"/>
      <c r="F33" s="140"/>
      <c r="G33" s="140"/>
      <c r="H33" s="140">
        <f t="shared" si="0"/>
        <v>1</v>
      </c>
      <c r="I33" s="140"/>
      <c r="J33" s="46" t="s">
        <v>377</v>
      </c>
      <c r="K33" s="91" t="str">
        <f t="shared" si="2"/>
        <v>e1319</v>
      </c>
      <c r="L33" s="42" t="str">
        <f t="shared" si="3"/>
        <v>N+12</v>
      </c>
      <c r="M33" s="140"/>
      <c r="N33" s="140" t="s">
        <v>192</v>
      </c>
      <c r="O33" s="140" t="s">
        <v>426</v>
      </c>
      <c r="P33" s="140"/>
      <c r="Q33" s="140"/>
      <c r="R33" s="140"/>
      <c r="S33" s="140"/>
      <c r="T33" s="140"/>
    </row>
    <row r="34" spans="1:20">
      <c r="A34" s="42" t="s">
        <v>2367</v>
      </c>
      <c r="B34" s="140" t="s">
        <v>2688</v>
      </c>
      <c r="C34" s="140"/>
      <c r="D34" s="140" t="s">
        <v>426</v>
      </c>
      <c r="E34" s="140"/>
      <c r="F34" s="140"/>
      <c r="G34" s="140"/>
      <c r="H34" s="140">
        <f t="shared" ref="H34:H50" si="4">COUNTIF($J$2:$J$416,A34)</f>
        <v>1</v>
      </c>
      <c r="I34" s="140"/>
      <c r="J34" s="46" t="s">
        <v>378</v>
      </c>
      <c r="K34" s="91" t="str">
        <f t="shared" si="2"/>
        <v>e1320</v>
      </c>
      <c r="L34" s="42" t="str">
        <f t="shared" si="3"/>
        <v>N+13</v>
      </c>
      <c r="M34" s="140"/>
      <c r="N34" s="140" t="s">
        <v>192</v>
      </c>
      <c r="O34" s="140" t="s">
        <v>426</v>
      </c>
      <c r="P34" s="140"/>
      <c r="Q34" s="140"/>
      <c r="R34" s="140"/>
      <c r="S34" s="140"/>
      <c r="T34" s="140"/>
    </row>
    <row r="35" spans="1:20">
      <c r="A35" s="42" t="s">
        <v>2368</v>
      </c>
      <c r="B35" s="140" t="s">
        <v>2689</v>
      </c>
      <c r="C35" s="140"/>
      <c r="D35" s="140" t="s">
        <v>426</v>
      </c>
      <c r="E35" s="140"/>
      <c r="F35" s="140"/>
      <c r="G35" s="140"/>
      <c r="H35" s="140">
        <f t="shared" si="4"/>
        <v>1</v>
      </c>
      <c r="I35" s="140"/>
      <c r="J35" s="46" t="s">
        <v>379</v>
      </c>
      <c r="K35" s="91" t="str">
        <f t="shared" si="2"/>
        <v>e1321</v>
      </c>
      <c r="L35" s="42" t="str">
        <f t="shared" si="3"/>
        <v>N+14 et au-delà</v>
      </c>
      <c r="M35" s="140"/>
      <c r="N35" s="140" t="s">
        <v>192</v>
      </c>
      <c r="O35" s="140" t="s">
        <v>426</v>
      </c>
      <c r="P35" s="140"/>
      <c r="Q35" s="140"/>
      <c r="R35" s="140"/>
      <c r="S35" s="140"/>
      <c r="T35" s="140"/>
    </row>
    <row r="36" spans="1:20">
      <c r="A36" s="42" t="s">
        <v>2369</v>
      </c>
      <c r="B36" s="140" t="s">
        <v>2690</v>
      </c>
      <c r="C36" s="140"/>
      <c r="D36" s="140" t="s">
        <v>426</v>
      </c>
      <c r="E36" s="140"/>
      <c r="F36" s="140"/>
      <c r="G36" s="140"/>
      <c r="H36" s="140">
        <f t="shared" si="4"/>
        <v>1</v>
      </c>
      <c r="I36" s="140"/>
      <c r="J36" s="54" t="s">
        <v>2705</v>
      </c>
      <c r="K36" s="91"/>
      <c r="L36" s="181"/>
      <c r="M36" s="140"/>
      <c r="N36" s="140"/>
      <c r="O36" s="140" t="s">
        <v>426</v>
      </c>
      <c r="P36" s="140"/>
      <c r="Q36" s="140" t="s">
        <v>2707</v>
      </c>
      <c r="R36" s="140" t="s">
        <v>1451</v>
      </c>
      <c r="S36" s="140"/>
      <c r="T36" s="140"/>
    </row>
    <row r="37" spans="1:20">
      <c r="A37" s="42" t="s">
        <v>2370</v>
      </c>
      <c r="B37" s="140" t="s">
        <v>2691</v>
      </c>
      <c r="C37" s="140"/>
      <c r="D37" s="140" t="s">
        <v>426</v>
      </c>
      <c r="E37" s="140"/>
      <c r="F37" s="140"/>
      <c r="G37" s="140"/>
      <c r="H37" s="140">
        <f t="shared" si="4"/>
        <v>1</v>
      </c>
      <c r="I37" s="140"/>
      <c r="J37" s="52" t="s">
        <v>244</v>
      </c>
      <c r="K37" s="211" t="str">
        <f t="shared" si="2"/>
        <v>x0</v>
      </c>
      <c r="L37" s="42" t="str">
        <f t="shared" si="3"/>
        <v>Total/NA</v>
      </c>
      <c r="M37" s="140"/>
      <c r="N37" s="140"/>
      <c r="O37" s="140" t="s">
        <v>243</v>
      </c>
      <c r="P37" s="140" t="s">
        <v>2407</v>
      </c>
      <c r="Q37" s="140"/>
      <c r="R37" s="140"/>
      <c r="S37" s="140"/>
      <c r="T37" s="140"/>
    </row>
    <row r="38" spans="1:20">
      <c r="A38" s="42" t="s">
        <v>2371</v>
      </c>
      <c r="B38" s="140" t="s">
        <v>2692</v>
      </c>
      <c r="C38" s="140"/>
      <c r="D38" s="140" t="s">
        <v>426</v>
      </c>
      <c r="E38" s="140"/>
      <c r="F38" s="140"/>
      <c r="G38" s="140"/>
      <c r="H38" s="140">
        <f t="shared" si="4"/>
        <v>1</v>
      </c>
      <c r="I38" s="140"/>
      <c r="J38" s="46" t="s">
        <v>365</v>
      </c>
      <c r="K38" s="211" t="str">
        <f t="shared" si="2"/>
        <v>e1315</v>
      </c>
      <c r="L38" s="42" t="str">
        <f t="shared" si="3"/>
        <v>N</v>
      </c>
      <c r="M38" s="140"/>
      <c r="N38" s="140"/>
      <c r="O38" s="140" t="s">
        <v>426</v>
      </c>
      <c r="P38" s="140"/>
      <c r="Q38" s="140"/>
      <c r="R38" s="140"/>
      <c r="S38" s="140"/>
      <c r="T38" s="140"/>
    </row>
    <row r="39" spans="1:20">
      <c r="A39" s="42" t="s">
        <v>2372</v>
      </c>
      <c r="B39" s="140" t="s">
        <v>2693</v>
      </c>
      <c r="C39" s="140"/>
      <c r="D39" s="140" t="s">
        <v>426</v>
      </c>
      <c r="E39" s="140"/>
      <c r="F39" s="140"/>
      <c r="G39" s="140"/>
      <c r="H39" s="140">
        <f t="shared" si="4"/>
        <v>1</v>
      </c>
      <c r="I39" s="140"/>
      <c r="J39" s="46" t="s">
        <v>366</v>
      </c>
      <c r="K39" s="211" t="str">
        <f t="shared" si="2"/>
        <v>e1316</v>
      </c>
      <c r="L39" s="42" t="str">
        <f t="shared" si="3"/>
        <v>N+1</v>
      </c>
      <c r="M39" s="140"/>
      <c r="N39" s="140"/>
      <c r="O39" s="140" t="s">
        <v>426</v>
      </c>
      <c r="P39" s="140"/>
      <c r="Q39" s="140"/>
      <c r="R39" s="140"/>
      <c r="S39" s="140"/>
      <c r="T39" s="140"/>
    </row>
    <row r="40" spans="1:20">
      <c r="A40" s="42" t="s">
        <v>2373</v>
      </c>
      <c r="B40" s="140" t="s">
        <v>2694</v>
      </c>
      <c r="C40" s="140"/>
      <c r="D40" s="140" t="s">
        <v>426</v>
      </c>
      <c r="E40" s="140"/>
      <c r="F40" s="140"/>
      <c r="G40" s="140"/>
      <c r="H40" s="140">
        <f t="shared" si="4"/>
        <v>1</v>
      </c>
      <c r="I40" s="140"/>
      <c r="J40" s="46" t="s">
        <v>367</v>
      </c>
      <c r="K40" s="211" t="str">
        <f t="shared" si="2"/>
        <v>e1322</v>
      </c>
      <c r="L40" s="42" t="str">
        <f t="shared" si="3"/>
        <v>N+2</v>
      </c>
      <c r="M40" s="140"/>
      <c r="N40" s="140"/>
      <c r="O40" s="140" t="s">
        <v>426</v>
      </c>
      <c r="P40" s="140"/>
      <c r="Q40" s="140"/>
      <c r="R40" s="140"/>
      <c r="S40" s="140"/>
      <c r="T40" s="140"/>
    </row>
    <row r="41" spans="1:20">
      <c r="A41" s="42" t="s">
        <v>2374</v>
      </c>
      <c r="B41" s="140" t="s">
        <v>2695</v>
      </c>
      <c r="C41" s="140"/>
      <c r="D41" s="140" t="s">
        <v>426</v>
      </c>
      <c r="E41" s="140"/>
      <c r="F41" s="140"/>
      <c r="G41" s="140"/>
      <c r="H41" s="140">
        <f t="shared" si="4"/>
        <v>1</v>
      </c>
      <c r="I41" s="140"/>
      <c r="J41" s="46" t="s">
        <v>368</v>
      </c>
      <c r="K41" s="211" t="str">
        <f t="shared" si="2"/>
        <v>e1323</v>
      </c>
      <c r="L41" s="42" t="str">
        <f t="shared" si="3"/>
        <v>N+3</v>
      </c>
      <c r="M41" s="140"/>
      <c r="N41" s="140"/>
      <c r="O41" s="140" t="s">
        <v>426</v>
      </c>
      <c r="P41" s="140"/>
      <c r="Q41" s="140"/>
      <c r="R41" s="140"/>
      <c r="S41" s="140"/>
      <c r="T41" s="140"/>
    </row>
    <row r="42" spans="1:20">
      <c r="A42" s="42" t="s">
        <v>2375</v>
      </c>
      <c r="B42" s="140" t="s">
        <v>2696</v>
      </c>
      <c r="C42" s="140"/>
      <c r="D42" s="140" t="s">
        <v>426</v>
      </c>
      <c r="E42" s="140"/>
      <c r="F42" s="140"/>
      <c r="G42" s="140"/>
      <c r="H42" s="140">
        <f t="shared" si="4"/>
        <v>1</v>
      </c>
      <c r="I42" s="140"/>
      <c r="J42" s="46" t="s">
        <v>369</v>
      </c>
      <c r="K42" s="211" t="str">
        <f t="shared" si="2"/>
        <v>e1324</v>
      </c>
      <c r="L42" s="42" t="str">
        <f t="shared" si="3"/>
        <v>N+4</v>
      </c>
      <c r="M42" s="140"/>
      <c r="N42" s="140"/>
      <c r="O42" s="140" t="s">
        <v>426</v>
      </c>
      <c r="P42" s="140"/>
      <c r="Q42" s="140"/>
      <c r="R42" s="140"/>
      <c r="S42" s="140"/>
      <c r="T42" s="140"/>
    </row>
    <row r="43" spans="1:20">
      <c r="A43" s="42" t="s">
        <v>2376</v>
      </c>
      <c r="B43" s="140" t="s">
        <v>2697</v>
      </c>
      <c r="C43" s="140"/>
      <c r="D43" s="140" t="s">
        <v>426</v>
      </c>
      <c r="E43" s="140"/>
      <c r="F43" s="140"/>
      <c r="G43" s="140"/>
      <c r="H43" s="140">
        <f t="shared" si="4"/>
        <v>1</v>
      </c>
      <c r="I43" s="140"/>
      <c r="J43" s="46" t="s">
        <v>370</v>
      </c>
      <c r="K43" s="211" t="str">
        <f t="shared" si="2"/>
        <v>e1325</v>
      </c>
      <c r="L43" s="42" t="str">
        <f t="shared" si="3"/>
        <v>N+5</v>
      </c>
      <c r="M43" s="140"/>
      <c r="N43" s="140"/>
      <c r="O43" s="140" t="s">
        <v>426</v>
      </c>
      <c r="P43" s="140"/>
      <c r="Q43" s="140"/>
      <c r="R43" s="140"/>
      <c r="S43" s="140"/>
      <c r="T43" s="140"/>
    </row>
    <row r="44" spans="1:20">
      <c r="A44" s="42" t="s">
        <v>2377</v>
      </c>
      <c r="B44" s="140" t="s">
        <v>2698</v>
      </c>
      <c r="C44" s="140"/>
      <c r="D44" s="140" t="s">
        <v>426</v>
      </c>
      <c r="E44" s="140"/>
      <c r="F44" s="140"/>
      <c r="G44" s="140"/>
      <c r="H44" s="140">
        <f t="shared" si="4"/>
        <v>1</v>
      </c>
      <c r="I44" s="140"/>
      <c r="J44" s="46" t="s">
        <v>371</v>
      </c>
      <c r="K44" s="211" t="str">
        <f t="shared" si="2"/>
        <v>e1326</v>
      </c>
      <c r="L44" s="42" t="str">
        <f t="shared" si="3"/>
        <v>N+6</v>
      </c>
      <c r="M44" s="140"/>
      <c r="N44" s="140"/>
      <c r="O44" s="140" t="s">
        <v>426</v>
      </c>
      <c r="P44" s="140"/>
      <c r="Q44" s="140"/>
      <c r="R44" s="140"/>
      <c r="S44" s="140"/>
      <c r="T44" s="140"/>
    </row>
    <row r="45" spans="1:20">
      <c r="A45" s="42" t="s">
        <v>2378</v>
      </c>
      <c r="B45" s="140" t="s">
        <v>2699</v>
      </c>
      <c r="C45" s="140"/>
      <c r="D45" s="140" t="s">
        <v>426</v>
      </c>
      <c r="E45" s="140"/>
      <c r="F45" s="140"/>
      <c r="G45" s="140"/>
      <c r="H45" s="140">
        <f t="shared" si="4"/>
        <v>1</v>
      </c>
      <c r="I45" s="140"/>
      <c r="J45" s="46" t="s">
        <v>372</v>
      </c>
      <c r="K45" s="211" t="str">
        <f t="shared" si="2"/>
        <v>e1327</v>
      </c>
      <c r="L45" s="42" t="str">
        <f t="shared" si="3"/>
        <v>N+7</v>
      </c>
      <c r="M45" s="140"/>
      <c r="N45" s="140"/>
      <c r="O45" s="140" t="s">
        <v>426</v>
      </c>
      <c r="P45" s="140"/>
      <c r="Q45" s="140"/>
      <c r="R45" s="140"/>
      <c r="S45" s="140"/>
      <c r="T45" s="140"/>
    </row>
    <row r="46" spans="1:20">
      <c r="A46" s="42" t="s">
        <v>2379</v>
      </c>
      <c r="B46" s="140" t="s">
        <v>2700</v>
      </c>
      <c r="C46" s="140"/>
      <c r="D46" s="140" t="s">
        <v>426</v>
      </c>
      <c r="E46" s="140"/>
      <c r="F46" s="140"/>
      <c r="G46" s="140"/>
      <c r="H46" s="140">
        <f t="shared" si="4"/>
        <v>1</v>
      </c>
      <c r="I46" s="140"/>
      <c r="J46" s="46" t="s">
        <v>373</v>
      </c>
      <c r="K46" s="211" t="str">
        <f t="shared" si="2"/>
        <v>e1328</v>
      </c>
      <c r="L46" s="42" t="str">
        <f t="shared" si="3"/>
        <v>N+8</v>
      </c>
      <c r="M46" s="140"/>
      <c r="N46" s="140"/>
      <c r="O46" s="140" t="s">
        <v>426</v>
      </c>
      <c r="P46" s="140"/>
      <c r="Q46" s="140"/>
      <c r="R46" s="140"/>
      <c r="S46" s="140"/>
      <c r="T46" s="140"/>
    </row>
    <row r="47" spans="1:20">
      <c r="A47" s="42" t="s">
        <v>2380</v>
      </c>
      <c r="B47" s="140" t="s">
        <v>2701</v>
      </c>
      <c r="C47" s="140"/>
      <c r="D47" s="140" t="s">
        <v>426</v>
      </c>
      <c r="E47" s="140"/>
      <c r="F47" s="140"/>
      <c r="G47" s="140"/>
      <c r="H47" s="140">
        <f t="shared" si="4"/>
        <v>1</v>
      </c>
      <c r="I47" s="140"/>
      <c r="J47" s="46" t="s">
        <v>374</v>
      </c>
      <c r="K47" s="211" t="str">
        <f t="shared" si="2"/>
        <v>e1329</v>
      </c>
      <c r="L47" s="42" t="str">
        <f t="shared" si="3"/>
        <v>N+9</v>
      </c>
      <c r="M47" s="140"/>
      <c r="N47" s="140"/>
      <c r="O47" s="140" t="s">
        <v>426</v>
      </c>
      <c r="P47" s="140"/>
      <c r="Q47" s="140"/>
      <c r="R47" s="140"/>
      <c r="S47" s="140"/>
      <c r="T47" s="140"/>
    </row>
    <row r="48" spans="1:20">
      <c r="A48" s="42" t="s">
        <v>2381</v>
      </c>
      <c r="B48" s="140" t="s">
        <v>2702</v>
      </c>
      <c r="C48" s="140"/>
      <c r="D48" s="140" t="s">
        <v>426</v>
      </c>
      <c r="E48" s="140"/>
      <c r="F48" s="140"/>
      <c r="G48" s="140"/>
      <c r="H48" s="140">
        <f t="shared" si="4"/>
        <v>1</v>
      </c>
      <c r="I48" s="140"/>
      <c r="J48" s="46" t="s">
        <v>375</v>
      </c>
      <c r="K48" s="211" t="str">
        <f t="shared" si="2"/>
        <v>e1317</v>
      </c>
      <c r="L48" s="42" t="str">
        <f t="shared" si="3"/>
        <v>N+10</v>
      </c>
      <c r="M48" s="140"/>
      <c r="N48" s="140"/>
      <c r="O48" s="140" t="s">
        <v>426</v>
      </c>
      <c r="P48" s="140"/>
      <c r="Q48" s="140"/>
      <c r="R48" s="140"/>
      <c r="S48" s="140"/>
      <c r="T48" s="140"/>
    </row>
    <row r="49" spans="1:20">
      <c r="A49" s="42" t="s">
        <v>2382</v>
      </c>
      <c r="B49" s="140" t="s">
        <v>2703</v>
      </c>
      <c r="C49" s="140"/>
      <c r="D49" s="140" t="s">
        <v>426</v>
      </c>
      <c r="E49" s="140"/>
      <c r="F49" s="140"/>
      <c r="G49" s="140"/>
      <c r="H49" s="140">
        <f t="shared" si="4"/>
        <v>1</v>
      </c>
      <c r="I49" s="140"/>
      <c r="J49" s="46" t="s">
        <v>376</v>
      </c>
      <c r="K49" s="211" t="str">
        <f t="shared" si="2"/>
        <v>e1318</v>
      </c>
      <c r="L49" s="42" t="str">
        <f t="shared" si="3"/>
        <v>N+11</v>
      </c>
      <c r="M49" s="140"/>
      <c r="N49" s="140"/>
      <c r="O49" s="140" t="s">
        <v>426</v>
      </c>
      <c r="P49" s="140"/>
      <c r="Q49" s="140"/>
      <c r="R49" s="140"/>
      <c r="S49" s="140"/>
      <c r="T49" s="140"/>
    </row>
    <row r="50" spans="1:20">
      <c r="A50" s="140" t="s">
        <v>2580</v>
      </c>
      <c r="B50" s="140" t="s">
        <v>2704</v>
      </c>
      <c r="C50" s="140"/>
      <c r="D50" s="140" t="s">
        <v>426</v>
      </c>
      <c r="E50" s="140"/>
      <c r="F50" s="140"/>
      <c r="G50" s="140"/>
      <c r="H50" s="140">
        <f t="shared" si="4"/>
        <v>1</v>
      </c>
      <c r="I50" s="140"/>
      <c r="J50" s="46" t="s">
        <v>377</v>
      </c>
      <c r="K50" s="211" t="str">
        <f t="shared" si="2"/>
        <v>e1319</v>
      </c>
      <c r="L50" s="42" t="str">
        <f t="shared" si="3"/>
        <v>N+12</v>
      </c>
      <c r="M50" s="140"/>
      <c r="N50" s="140"/>
      <c r="O50" s="140" t="s">
        <v>426</v>
      </c>
      <c r="P50" s="140"/>
      <c r="Q50" s="140"/>
      <c r="R50" s="140"/>
      <c r="S50" s="140"/>
      <c r="T50" s="140"/>
    </row>
    <row r="51" spans="1:20">
      <c r="A51" s="140"/>
      <c r="B51" s="140"/>
      <c r="C51" s="140"/>
      <c r="D51" s="140"/>
      <c r="E51" s="140"/>
      <c r="F51" s="140"/>
      <c r="G51" s="140"/>
      <c r="H51" s="140"/>
      <c r="I51" s="140"/>
      <c r="J51" s="46" t="s">
        <v>378</v>
      </c>
      <c r="K51" s="211" t="str">
        <f t="shared" si="2"/>
        <v>e1320</v>
      </c>
      <c r="L51" s="42" t="str">
        <f t="shared" si="3"/>
        <v>N+13</v>
      </c>
      <c r="M51" s="140"/>
      <c r="N51" s="140"/>
      <c r="O51" s="140" t="s">
        <v>426</v>
      </c>
      <c r="P51" s="140"/>
      <c r="Q51" s="140"/>
      <c r="R51" s="140"/>
      <c r="S51" s="140"/>
      <c r="T51" s="140"/>
    </row>
    <row r="52" spans="1:20">
      <c r="A52" s="140"/>
      <c r="B52" s="140"/>
      <c r="C52" s="140"/>
      <c r="D52" s="140"/>
      <c r="E52" s="140"/>
      <c r="F52" s="140"/>
      <c r="G52" s="140"/>
      <c r="H52" s="140"/>
      <c r="I52" s="140"/>
      <c r="J52" s="46" t="s">
        <v>2366</v>
      </c>
      <c r="K52" s="211" t="str">
        <f t="shared" si="2"/>
        <v>e1330</v>
      </c>
      <c r="L52" s="42" t="str">
        <f t="shared" si="3"/>
        <v>N+14</v>
      </c>
      <c r="M52" s="140"/>
      <c r="N52" s="140"/>
      <c r="O52" s="140" t="s">
        <v>426</v>
      </c>
      <c r="P52" s="140"/>
      <c r="Q52" s="140"/>
      <c r="R52" s="140"/>
      <c r="S52" s="140"/>
      <c r="T52" s="140"/>
    </row>
    <row r="53" spans="1:20">
      <c r="J53" s="46" t="s">
        <v>2367</v>
      </c>
      <c r="K53" s="2" t="str">
        <f t="shared" si="2"/>
        <v>e1331</v>
      </c>
      <c r="L53" s="14" t="str">
        <f t="shared" si="3"/>
        <v>N+15</v>
      </c>
      <c r="N53" s="137"/>
      <c r="O53" s="137" t="s">
        <v>426</v>
      </c>
    </row>
    <row r="54" spans="1:20">
      <c r="J54" s="46" t="s">
        <v>2368</v>
      </c>
      <c r="K54" s="2" t="str">
        <f t="shared" si="2"/>
        <v>e1332</v>
      </c>
      <c r="L54" s="14" t="str">
        <f t="shared" si="3"/>
        <v>N+16</v>
      </c>
      <c r="N54" s="137"/>
      <c r="O54" s="137" t="s">
        <v>426</v>
      </c>
    </row>
    <row r="55" spans="1:20">
      <c r="J55" s="46" t="s">
        <v>2369</v>
      </c>
      <c r="K55" s="2" t="str">
        <f t="shared" si="2"/>
        <v>e1333</v>
      </c>
      <c r="L55" s="14" t="str">
        <f t="shared" si="3"/>
        <v>N+17</v>
      </c>
      <c r="N55" s="137"/>
      <c r="O55" s="137" t="s">
        <v>426</v>
      </c>
    </row>
    <row r="56" spans="1:20">
      <c r="J56" s="46" t="s">
        <v>2370</v>
      </c>
      <c r="K56" s="2" t="str">
        <f t="shared" si="2"/>
        <v>e1334</v>
      </c>
      <c r="L56" s="14" t="str">
        <f t="shared" si="3"/>
        <v>N+18</v>
      </c>
      <c r="N56" s="137"/>
      <c r="O56" s="137" t="s">
        <v>426</v>
      </c>
    </row>
    <row r="57" spans="1:20">
      <c r="J57" s="46" t="s">
        <v>2371</v>
      </c>
      <c r="K57" s="2" t="str">
        <f t="shared" si="2"/>
        <v>e1335</v>
      </c>
      <c r="L57" s="14" t="str">
        <f t="shared" si="3"/>
        <v>N+19</v>
      </c>
      <c r="N57" s="137"/>
      <c r="O57" s="137" t="s">
        <v>426</v>
      </c>
    </row>
    <row r="58" spans="1:20">
      <c r="J58" s="46" t="s">
        <v>2372</v>
      </c>
      <c r="K58" s="2" t="str">
        <f t="shared" si="2"/>
        <v>e1336</v>
      </c>
      <c r="L58" s="14" t="str">
        <f t="shared" si="3"/>
        <v>N+20</v>
      </c>
      <c r="N58" s="137"/>
      <c r="O58" s="137" t="s">
        <v>426</v>
      </c>
    </row>
    <row r="59" spans="1:20">
      <c r="J59" s="46" t="s">
        <v>2373</v>
      </c>
      <c r="K59" s="2" t="str">
        <f t="shared" si="2"/>
        <v>e1337</v>
      </c>
      <c r="L59" s="14" t="str">
        <f t="shared" si="3"/>
        <v>N+21</v>
      </c>
      <c r="N59" s="137"/>
      <c r="O59" s="137" t="s">
        <v>426</v>
      </c>
    </row>
    <row r="60" spans="1:20">
      <c r="J60" s="46" t="s">
        <v>2374</v>
      </c>
      <c r="K60" s="2" t="str">
        <f t="shared" si="2"/>
        <v>e1338</v>
      </c>
      <c r="L60" s="14" t="str">
        <f t="shared" si="3"/>
        <v>N+22</v>
      </c>
      <c r="N60" s="137"/>
      <c r="O60" s="137" t="s">
        <v>426</v>
      </c>
    </row>
    <row r="61" spans="1:20">
      <c r="J61" s="46" t="s">
        <v>2375</v>
      </c>
      <c r="K61" s="2" t="str">
        <f t="shared" si="2"/>
        <v>e1339</v>
      </c>
      <c r="L61" s="14" t="str">
        <f t="shared" si="3"/>
        <v>N+23</v>
      </c>
      <c r="N61" s="137"/>
      <c r="O61" s="137" t="s">
        <v>426</v>
      </c>
    </row>
    <row r="62" spans="1:20">
      <c r="J62" s="46" t="s">
        <v>2376</v>
      </c>
      <c r="K62" s="2" t="str">
        <f t="shared" si="2"/>
        <v>e1340</v>
      </c>
      <c r="L62" s="14" t="str">
        <f t="shared" si="3"/>
        <v>N+24</v>
      </c>
      <c r="N62" s="137"/>
      <c r="O62" s="137" t="s">
        <v>426</v>
      </c>
    </row>
    <row r="63" spans="1:20">
      <c r="J63" s="46" t="s">
        <v>2377</v>
      </c>
      <c r="K63" s="2" t="str">
        <f t="shared" si="2"/>
        <v>e1341</v>
      </c>
      <c r="L63" s="14" t="str">
        <f t="shared" si="3"/>
        <v>N+25</v>
      </c>
      <c r="N63" s="137"/>
      <c r="O63" s="137" t="s">
        <v>426</v>
      </c>
    </row>
    <row r="64" spans="1:20">
      <c r="J64" s="46" t="s">
        <v>2378</v>
      </c>
      <c r="K64" s="2" t="str">
        <f t="shared" si="2"/>
        <v>e1342</v>
      </c>
      <c r="L64" s="14" t="str">
        <f t="shared" si="3"/>
        <v>N+26</v>
      </c>
      <c r="N64" s="137"/>
      <c r="O64" s="137" t="s">
        <v>426</v>
      </c>
    </row>
    <row r="65" spans="10:15">
      <c r="J65" s="46" t="s">
        <v>2379</v>
      </c>
      <c r="K65" s="2" t="str">
        <f t="shared" si="2"/>
        <v>e1343</v>
      </c>
      <c r="L65" s="14" t="str">
        <f t="shared" si="3"/>
        <v>N+27</v>
      </c>
      <c r="N65" s="137"/>
      <c r="O65" s="137" t="s">
        <v>426</v>
      </c>
    </row>
    <row r="66" spans="10:15">
      <c r="J66" s="46" t="s">
        <v>2380</v>
      </c>
      <c r="K66" s="2" t="str">
        <f t="shared" si="2"/>
        <v>e1344</v>
      </c>
      <c r="L66" s="14" t="str">
        <f t="shared" si="3"/>
        <v>N+28</v>
      </c>
      <c r="N66" s="137"/>
      <c r="O66" s="137" t="s">
        <v>426</v>
      </c>
    </row>
    <row r="67" spans="10:15">
      <c r="J67" s="46" t="s">
        <v>2381</v>
      </c>
      <c r="K67" s="2" t="str">
        <f t="shared" si="2"/>
        <v>e1345</v>
      </c>
      <c r="L67" s="14" t="str">
        <f t="shared" si="3"/>
        <v>N+29</v>
      </c>
      <c r="N67" s="137"/>
      <c r="O67" s="137" t="s">
        <v>426</v>
      </c>
    </row>
    <row r="68" spans="10:15">
      <c r="J68" s="46" t="s">
        <v>2382</v>
      </c>
      <c r="K68" s="2" t="str">
        <f t="shared" si="2"/>
        <v>e1346</v>
      </c>
      <c r="L68" s="14" t="str">
        <f t="shared" si="3"/>
        <v>N+30</v>
      </c>
      <c r="N68" s="137"/>
      <c r="O68" s="137" t="s">
        <v>426</v>
      </c>
    </row>
    <row r="69" spans="10:15">
      <c r="J69" s="46" t="s">
        <v>2580</v>
      </c>
      <c r="K69" s="2" t="str">
        <f>VLOOKUP(J69,$A$1:$I$305,2,FALSE)</f>
        <v>e1347</v>
      </c>
      <c r="L69" s="14" t="str">
        <f t="shared" si="3"/>
        <v>N+31 et suivants</v>
      </c>
      <c r="N69" s="137"/>
      <c r="O69" s="137" t="s">
        <v>426</v>
      </c>
    </row>
  </sheetData>
  <sortState ref="A3:A32">
    <sortCondition ref="A3:A32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V208"/>
  <sheetViews>
    <sheetView zoomScale="60" zoomScaleNormal="60" workbookViewId="0">
      <selection activeCell="B1" sqref="B1"/>
    </sheetView>
  </sheetViews>
  <sheetFormatPr baseColWidth="10" defaultRowHeight="14.4"/>
  <cols>
    <col min="1" max="1" width="102.6640625" bestFit="1" customWidth="1"/>
    <col min="10" max="10" width="110.6640625" bestFit="1" customWidth="1"/>
    <col min="12" max="12" width="94.5546875" style="142" customWidth="1"/>
    <col min="18" max="18" width="14" customWidth="1"/>
  </cols>
  <sheetData>
    <row r="1" spans="1:22" s="147" customFormat="1">
      <c r="A1" s="151" t="s">
        <v>576</v>
      </c>
      <c r="B1" s="151" t="s">
        <v>235</v>
      </c>
      <c r="C1" s="151" t="s">
        <v>603</v>
      </c>
      <c r="D1" s="151" t="s">
        <v>238</v>
      </c>
      <c r="E1" s="151" t="s">
        <v>1822</v>
      </c>
      <c r="F1" s="151" t="s">
        <v>1823</v>
      </c>
      <c r="G1" s="151" t="s">
        <v>1824</v>
      </c>
      <c r="H1" s="151" t="s">
        <v>581</v>
      </c>
      <c r="I1" s="151" t="s">
        <v>242</v>
      </c>
      <c r="J1" s="152" t="s">
        <v>234</v>
      </c>
      <c r="K1" s="151" t="s">
        <v>235</v>
      </c>
      <c r="L1" s="152" t="s">
        <v>2528</v>
      </c>
      <c r="M1" s="151" t="s">
        <v>236</v>
      </c>
      <c r="N1" s="151" t="s">
        <v>237</v>
      </c>
      <c r="O1" s="151" t="s">
        <v>238</v>
      </c>
      <c r="P1" s="151" t="s">
        <v>239</v>
      </c>
      <c r="Q1" s="151" t="s">
        <v>240</v>
      </c>
      <c r="R1" s="151" t="s">
        <v>241</v>
      </c>
      <c r="S1" s="151" t="s">
        <v>1822</v>
      </c>
      <c r="T1" s="151" t="s">
        <v>1823</v>
      </c>
      <c r="U1" s="151" t="s">
        <v>1824</v>
      </c>
      <c r="V1" s="151" t="s">
        <v>242</v>
      </c>
    </row>
    <row r="2" spans="1:22" s="147" customFormat="1">
      <c r="A2" s="146" t="s">
        <v>244</v>
      </c>
      <c r="B2" s="147" t="s">
        <v>1946</v>
      </c>
      <c r="C2" s="147" t="s">
        <v>609</v>
      </c>
      <c r="D2" s="147" t="s">
        <v>426</v>
      </c>
      <c r="H2" s="147">
        <f t="shared" ref="H2:H33" si="0">COUNTIF($J$2:$J$428,A2)</f>
        <v>3</v>
      </c>
      <c r="J2" s="126" t="s">
        <v>2238</v>
      </c>
      <c r="K2" s="146"/>
      <c r="L2" s="142"/>
      <c r="M2" s="153"/>
      <c r="N2" s="153"/>
      <c r="O2" s="154" t="s">
        <v>426</v>
      </c>
      <c r="P2" s="100"/>
      <c r="Q2" s="100" t="s">
        <v>1970</v>
      </c>
      <c r="R2" s="100"/>
    </row>
    <row r="3" spans="1:22" s="147" customFormat="1">
      <c r="A3" s="147" t="s">
        <v>2351</v>
      </c>
      <c r="B3" s="147" t="s">
        <v>2239</v>
      </c>
      <c r="D3" s="147" t="s">
        <v>426</v>
      </c>
      <c r="H3" s="147">
        <f t="shared" si="0"/>
        <v>2</v>
      </c>
      <c r="J3" s="149" t="s">
        <v>244</v>
      </c>
      <c r="K3" s="100" t="str">
        <f t="shared" ref="K3:K34" si="1">VLOOKUP(J3,A:B,2,FALSE)</f>
        <v>e0</v>
      </c>
      <c r="L3" s="142" t="str">
        <f t="shared" ref="L3:L34" si="2">J3</f>
        <v>Total/NA</v>
      </c>
      <c r="M3" s="155" t="s">
        <v>190</v>
      </c>
      <c r="N3" s="155"/>
      <c r="O3" s="154" t="s">
        <v>426</v>
      </c>
      <c r="Q3" s="100"/>
      <c r="R3" s="100"/>
    </row>
    <row r="4" spans="1:22" s="147" customFormat="1">
      <c r="A4" s="147" t="s">
        <v>2240</v>
      </c>
      <c r="B4" s="147" t="s">
        <v>2241</v>
      </c>
      <c r="D4" s="147" t="s">
        <v>426</v>
      </c>
      <c r="H4" s="147">
        <f t="shared" si="0"/>
        <v>2</v>
      </c>
      <c r="J4" s="111" t="s">
        <v>2351</v>
      </c>
      <c r="K4" s="100" t="str">
        <f t="shared" si="1"/>
        <v>e2300</v>
      </c>
      <c r="L4" s="142" t="str">
        <f t="shared" si="2"/>
        <v>Prestations payées en soins et biens médicaux</v>
      </c>
      <c r="M4" s="155" t="s">
        <v>190</v>
      </c>
      <c r="N4" s="155" t="s">
        <v>192</v>
      </c>
      <c r="O4" s="154" t="s">
        <v>426</v>
      </c>
      <c r="R4" s="100"/>
    </row>
    <row r="5" spans="1:22" s="147" customFormat="1">
      <c r="A5" s="147" t="s">
        <v>2242</v>
      </c>
      <c r="B5" s="147" t="s">
        <v>2243</v>
      </c>
      <c r="D5" s="147" t="s">
        <v>426</v>
      </c>
      <c r="H5" s="147">
        <f t="shared" si="0"/>
        <v>3</v>
      </c>
      <c r="J5" s="112" t="s">
        <v>2240</v>
      </c>
      <c r="K5" s="100" t="str">
        <f t="shared" si="1"/>
        <v>e2301</v>
      </c>
      <c r="L5" s="142" t="str">
        <f t="shared" si="2"/>
        <v>Prestations payées en soins</v>
      </c>
      <c r="M5" s="155" t="s">
        <v>190</v>
      </c>
      <c r="N5" s="155" t="s">
        <v>192</v>
      </c>
      <c r="O5" s="154" t="s">
        <v>426</v>
      </c>
      <c r="R5" s="100"/>
    </row>
    <row r="6" spans="1:22" s="147" customFormat="1">
      <c r="A6" s="147" t="s">
        <v>2244</v>
      </c>
      <c r="B6" s="147" t="s">
        <v>2245</v>
      </c>
      <c r="D6" s="147" t="s">
        <v>426</v>
      </c>
      <c r="H6" s="147">
        <f t="shared" si="0"/>
        <v>2</v>
      </c>
      <c r="J6" s="156" t="s">
        <v>2242</v>
      </c>
      <c r="K6" s="100" t="str">
        <f t="shared" si="1"/>
        <v>e2302</v>
      </c>
      <c r="L6" s="142" t="str">
        <f t="shared" si="2"/>
        <v>Hôpitaux (publics, privés ou unités de soins de longue durée)</v>
      </c>
      <c r="M6" s="155" t="s">
        <v>190</v>
      </c>
      <c r="N6" s="155" t="s">
        <v>192</v>
      </c>
      <c r="O6" s="154" t="s">
        <v>426</v>
      </c>
      <c r="R6" s="100"/>
    </row>
    <row r="7" spans="1:22" s="147" customFormat="1">
      <c r="A7" s="147" t="s">
        <v>2364</v>
      </c>
      <c r="B7" s="147" t="s">
        <v>2246</v>
      </c>
      <c r="D7" s="147" t="s">
        <v>426</v>
      </c>
      <c r="H7" s="147">
        <f t="shared" si="0"/>
        <v>2</v>
      </c>
      <c r="J7" s="157" t="s">
        <v>2244</v>
      </c>
      <c r="K7" s="100" t="str">
        <f t="shared" si="1"/>
        <v>e2303</v>
      </c>
      <c r="L7" s="142" t="str">
        <f t="shared" si="2"/>
        <v>Forfait journalier, ticket modérateur, honoraires en cliniques privées…</v>
      </c>
      <c r="M7" s="155" t="s">
        <v>190</v>
      </c>
      <c r="N7" s="155" t="s">
        <v>192</v>
      </c>
      <c r="O7" s="154" t="s">
        <v>426</v>
      </c>
      <c r="R7" s="100"/>
    </row>
    <row r="8" spans="1:22" s="147" customFormat="1">
      <c r="A8" s="147" t="s">
        <v>2352</v>
      </c>
      <c r="B8" s="147" t="s">
        <v>2247</v>
      </c>
      <c r="D8" s="147" t="s">
        <v>426</v>
      </c>
      <c r="H8" s="147">
        <f t="shared" si="0"/>
        <v>2</v>
      </c>
      <c r="J8" s="158" t="s">
        <v>2364</v>
      </c>
      <c r="K8" s="100" t="str">
        <f t="shared" si="1"/>
        <v>e2304</v>
      </c>
      <c r="L8" s="142" t="str">
        <f t="shared" si="2"/>
        <v>Forfait journalier, ticket modérateur… - hôpitaux du secteur public (hors USLD)</v>
      </c>
      <c r="M8" s="155"/>
      <c r="N8" s="155" t="s">
        <v>192</v>
      </c>
      <c r="O8" s="154" t="s">
        <v>426</v>
      </c>
      <c r="R8" s="100"/>
    </row>
    <row r="9" spans="1:22" s="147" customFormat="1">
      <c r="A9" s="147" t="s">
        <v>2248</v>
      </c>
      <c r="B9" s="147" t="s">
        <v>2249</v>
      </c>
      <c r="D9" s="147" t="s">
        <v>426</v>
      </c>
      <c r="H9" s="147">
        <f t="shared" si="0"/>
        <v>2</v>
      </c>
      <c r="J9" s="158" t="s">
        <v>2352</v>
      </c>
      <c r="K9" s="100" t="str">
        <f t="shared" si="1"/>
        <v>e2305</v>
      </c>
      <c r="L9" s="142" t="str">
        <f t="shared" si="2"/>
        <v>Forfait journalier, ticket modérateur… - cliniques privées (hors USLD)</v>
      </c>
      <c r="M9" s="155"/>
      <c r="N9" s="155" t="s">
        <v>192</v>
      </c>
      <c r="O9" s="154" t="s">
        <v>426</v>
      </c>
      <c r="R9" s="100"/>
    </row>
    <row r="10" spans="1:22" s="147" customFormat="1">
      <c r="A10" s="147" t="s">
        <v>2250</v>
      </c>
      <c r="B10" s="147" t="s">
        <v>2251</v>
      </c>
      <c r="D10" s="147" t="s">
        <v>426</v>
      </c>
      <c r="H10" s="147">
        <f t="shared" si="0"/>
        <v>2</v>
      </c>
      <c r="J10" s="158" t="s">
        <v>2248</v>
      </c>
      <c r="K10" s="100" t="str">
        <f t="shared" si="1"/>
        <v>e2306</v>
      </c>
      <c r="L10" s="142" t="str">
        <f t="shared" si="2"/>
        <v>Honoraires - cliniques privées</v>
      </c>
      <c r="M10" s="155"/>
      <c r="N10" s="155" t="s">
        <v>192</v>
      </c>
      <c r="O10" s="154" t="s">
        <v>426</v>
      </c>
      <c r="R10" s="100"/>
    </row>
    <row r="11" spans="1:22" s="147" customFormat="1">
      <c r="A11" s="147" t="s">
        <v>2354</v>
      </c>
      <c r="B11" s="147" t="s">
        <v>2252</v>
      </c>
      <c r="D11" s="147" t="s">
        <v>426</v>
      </c>
      <c r="H11" s="147">
        <f t="shared" si="0"/>
        <v>2</v>
      </c>
      <c r="J11" s="158" t="s">
        <v>2250</v>
      </c>
      <c r="K11" s="100" t="str">
        <f t="shared" si="1"/>
        <v>e2307</v>
      </c>
      <c r="L11" s="142" t="str">
        <f t="shared" si="2"/>
        <v>Forfait soins - USLD</v>
      </c>
      <c r="M11" s="155"/>
      <c r="N11" s="155" t="s">
        <v>192</v>
      </c>
      <c r="O11" s="154" t="s">
        <v>426</v>
      </c>
      <c r="R11" s="100"/>
    </row>
    <row r="12" spans="1:22" s="147" customFormat="1">
      <c r="A12" s="147" t="s">
        <v>2355</v>
      </c>
      <c r="B12" s="147" t="s">
        <v>2253</v>
      </c>
      <c r="D12" s="147" t="s">
        <v>426</v>
      </c>
      <c r="H12" s="147">
        <f t="shared" si="0"/>
        <v>2</v>
      </c>
      <c r="J12" s="157" t="s">
        <v>2354</v>
      </c>
      <c r="K12" s="100" t="str">
        <f t="shared" si="1"/>
        <v>e2308</v>
      </c>
      <c r="L12" s="142" t="str">
        <f t="shared" si="2"/>
        <v>Frais d'hébergement en soins de longue durée, suppléments chambres particulières, lits accompagnant…</v>
      </c>
      <c r="M12" s="155" t="s">
        <v>190</v>
      </c>
      <c r="N12" s="155" t="s">
        <v>192</v>
      </c>
      <c r="O12" s="154" t="s">
        <v>426</v>
      </c>
      <c r="R12" s="100"/>
    </row>
    <row r="13" spans="1:22" s="147" customFormat="1">
      <c r="A13" s="147" t="s">
        <v>2353</v>
      </c>
      <c r="B13" s="147" t="s">
        <v>2254</v>
      </c>
      <c r="D13" s="147" t="s">
        <v>426</v>
      </c>
      <c r="H13" s="147">
        <f t="shared" si="0"/>
        <v>2</v>
      </c>
      <c r="J13" s="158" t="s">
        <v>2355</v>
      </c>
      <c r="K13" s="100" t="str">
        <f t="shared" si="1"/>
        <v>e2309</v>
      </c>
      <c r="L13" s="142" t="str">
        <f t="shared" si="2"/>
        <v>Supplément chambres particulières, lit accompagnant… - hôpitaux du secteur public (hors USLD)</v>
      </c>
      <c r="M13" s="155"/>
      <c r="N13" s="155" t="s">
        <v>192</v>
      </c>
      <c r="O13" s="154" t="s">
        <v>426</v>
      </c>
      <c r="R13" s="100"/>
    </row>
    <row r="14" spans="1:22" s="147" customFormat="1">
      <c r="A14" s="147" t="s">
        <v>2255</v>
      </c>
      <c r="B14" s="147" t="s">
        <v>2256</v>
      </c>
      <c r="D14" s="147" t="s">
        <v>426</v>
      </c>
      <c r="H14" s="147">
        <f t="shared" si="0"/>
        <v>2</v>
      </c>
      <c r="J14" s="158" t="s">
        <v>2353</v>
      </c>
      <c r="K14" s="100" t="str">
        <f t="shared" si="1"/>
        <v>e2310</v>
      </c>
      <c r="L14" s="142" t="str">
        <f t="shared" si="2"/>
        <v>Supplément chambres particulières, lit accompagnant… - cliniques privées (hors USLD)</v>
      </c>
      <c r="M14" s="155"/>
      <c r="N14" s="155" t="s">
        <v>192</v>
      </c>
      <c r="O14" s="154" t="s">
        <v>426</v>
      </c>
      <c r="R14" s="100"/>
    </row>
    <row r="15" spans="1:22" s="147" customFormat="1">
      <c r="A15" s="147" t="s">
        <v>2257</v>
      </c>
      <c r="B15" s="147" t="s">
        <v>2258</v>
      </c>
      <c r="D15" s="147" t="s">
        <v>426</v>
      </c>
      <c r="H15" s="147">
        <f t="shared" si="0"/>
        <v>2</v>
      </c>
      <c r="J15" s="158" t="s">
        <v>2255</v>
      </c>
      <c r="K15" s="100" t="str">
        <f t="shared" si="1"/>
        <v>e2311</v>
      </c>
      <c r="L15" s="142" t="str">
        <f t="shared" si="2"/>
        <v>Frais d'hébergement, suppléments chambres particulières... - USLD</v>
      </c>
      <c r="M15" s="155"/>
      <c r="N15" s="155" t="s">
        <v>192</v>
      </c>
      <c r="O15" s="154" t="s">
        <v>426</v>
      </c>
      <c r="R15" s="100"/>
    </row>
    <row r="16" spans="1:22" s="147" customFormat="1">
      <c r="A16" s="147" t="s">
        <v>2259</v>
      </c>
      <c r="B16" s="147" t="s">
        <v>2260</v>
      </c>
      <c r="D16" s="147" t="s">
        <v>426</v>
      </c>
      <c r="H16" s="147">
        <f t="shared" si="0"/>
        <v>1</v>
      </c>
      <c r="J16" s="156" t="s">
        <v>2257</v>
      </c>
      <c r="K16" s="100" t="str">
        <f t="shared" si="1"/>
        <v>e2312</v>
      </c>
      <c r="L16" s="142" t="str">
        <f t="shared" si="2"/>
        <v>Soins ambulatoires</v>
      </c>
      <c r="M16" s="155" t="s">
        <v>190</v>
      </c>
      <c r="N16" s="155" t="s">
        <v>192</v>
      </c>
      <c r="O16" s="154" t="s">
        <v>426</v>
      </c>
      <c r="R16" s="100"/>
    </row>
    <row r="17" spans="1:18" s="147" customFormat="1">
      <c r="A17" s="147" t="s">
        <v>2261</v>
      </c>
      <c r="B17" s="147" t="s">
        <v>2262</v>
      </c>
      <c r="D17" s="147" t="s">
        <v>426</v>
      </c>
      <c r="H17" s="147">
        <f t="shared" si="0"/>
        <v>1</v>
      </c>
      <c r="J17" s="157" t="s">
        <v>2259</v>
      </c>
      <c r="K17" s="100" t="str">
        <f t="shared" si="1"/>
        <v>e2313</v>
      </c>
      <c r="L17" s="142" t="str">
        <f t="shared" si="2"/>
        <v>Médecins et sages-femmes exerçant en cabinet libéral (honoraires, frais de déplacements)</v>
      </c>
      <c r="M17" s="155"/>
      <c r="N17" s="155" t="s">
        <v>192</v>
      </c>
      <c r="O17" s="154" t="s">
        <v>426</v>
      </c>
      <c r="R17" s="100"/>
    </row>
    <row r="18" spans="1:18" s="147" customFormat="1">
      <c r="A18" s="147" t="s">
        <v>2263</v>
      </c>
      <c r="B18" s="147" t="s">
        <v>2264</v>
      </c>
      <c r="D18" s="147" t="s">
        <v>426</v>
      </c>
      <c r="H18" s="147">
        <f t="shared" si="0"/>
        <v>2</v>
      </c>
      <c r="J18" s="157" t="s">
        <v>2261</v>
      </c>
      <c r="K18" s="100" t="str">
        <f t="shared" si="1"/>
        <v>e2314</v>
      </c>
      <c r="L18" s="142" t="str">
        <f t="shared" si="2"/>
        <v>Auxiliaires en cabinets libéraux (honoraires, frais de déplacements)</v>
      </c>
      <c r="M18" s="155"/>
      <c r="N18" s="155" t="s">
        <v>192</v>
      </c>
      <c r="O18" s="154" t="s">
        <v>426</v>
      </c>
      <c r="R18" s="100"/>
    </row>
    <row r="19" spans="1:18" s="147" customFormat="1">
      <c r="A19" s="147" t="s">
        <v>2265</v>
      </c>
      <c r="B19" s="147" t="s">
        <v>2266</v>
      </c>
      <c r="D19" s="147" t="s">
        <v>426</v>
      </c>
      <c r="H19" s="147">
        <f t="shared" si="0"/>
        <v>2</v>
      </c>
      <c r="J19" s="157" t="s">
        <v>2263</v>
      </c>
      <c r="K19" s="100" t="str">
        <f t="shared" si="1"/>
        <v>e2315</v>
      </c>
      <c r="L19" s="142" t="str">
        <f t="shared" si="2"/>
        <v>Dentistes en cabinets libéraux</v>
      </c>
      <c r="M19" s="155" t="s">
        <v>190</v>
      </c>
      <c r="N19" s="155" t="s">
        <v>192</v>
      </c>
      <c r="O19" s="154" t="s">
        <v>426</v>
      </c>
      <c r="R19" s="100"/>
    </row>
    <row r="20" spans="1:18" s="147" customFormat="1">
      <c r="A20" s="147" t="s">
        <v>2267</v>
      </c>
      <c r="B20" s="147" t="s">
        <v>2268</v>
      </c>
      <c r="D20" s="147" t="s">
        <v>426</v>
      </c>
      <c r="H20" s="147">
        <f t="shared" si="0"/>
        <v>1</v>
      </c>
      <c r="J20" s="158" t="s">
        <v>2265</v>
      </c>
      <c r="K20" s="100" t="str">
        <f t="shared" si="1"/>
        <v>e2316</v>
      </c>
      <c r="L20" s="142" t="str">
        <f t="shared" si="2"/>
        <v>Honoraires dentistes (consultations, soins dentaires, traitements d'orthodontie effectués par des dentistes)</v>
      </c>
      <c r="M20" s="155"/>
      <c r="N20" s="155" t="s">
        <v>192</v>
      </c>
      <c r="O20" s="154" t="s">
        <v>426</v>
      </c>
      <c r="R20" s="100"/>
    </row>
    <row r="21" spans="1:18" s="147" customFormat="1">
      <c r="A21" s="147" t="s">
        <v>2269</v>
      </c>
      <c r="B21" s="147" t="s">
        <v>2270</v>
      </c>
      <c r="D21" s="147" t="s">
        <v>426</v>
      </c>
      <c r="H21" s="147">
        <f t="shared" si="0"/>
        <v>2</v>
      </c>
      <c r="J21" s="158" t="s">
        <v>2267</v>
      </c>
      <c r="K21" s="100" t="str">
        <f t="shared" si="1"/>
        <v>e2317</v>
      </c>
      <c r="L21" s="142" t="str">
        <f t="shared" si="2"/>
        <v>Prothèses dentaires</v>
      </c>
      <c r="M21" s="155"/>
      <c r="N21" s="155" t="s">
        <v>192</v>
      </c>
      <c r="O21" s="154" t="s">
        <v>426</v>
      </c>
      <c r="R21" s="100"/>
    </row>
    <row r="22" spans="1:18" s="147" customFormat="1">
      <c r="A22" s="147" t="s">
        <v>2271</v>
      </c>
      <c r="B22" s="147" t="s">
        <v>2272</v>
      </c>
      <c r="D22" s="147" t="s">
        <v>426</v>
      </c>
      <c r="H22" s="147">
        <f t="shared" si="0"/>
        <v>2</v>
      </c>
      <c r="J22" s="157" t="s">
        <v>2269</v>
      </c>
      <c r="K22" s="100" t="str">
        <f t="shared" si="1"/>
        <v>e2318</v>
      </c>
      <c r="L22" s="142" t="str">
        <f t="shared" si="2"/>
        <v>Centres de santé (dispensaires…)</v>
      </c>
      <c r="M22" s="155"/>
      <c r="N22" s="155" t="s">
        <v>192</v>
      </c>
      <c r="O22" s="154" t="s">
        <v>426</v>
      </c>
      <c r="R22" s="100"/>
    </row>
    <row r="23" spans="1:18" s="147" customFormat="1">
      <c r="A23" s="147" t="s">
        <v>2273</v>
      </c>
      <c r="B23" s="147" t="s">
        <v>2274</v>
      </c>
      <c r="D23" s="147" t="s">
        <v>426</v>
      </c>
      <c r="H23" s="147">
        <f t="shared" si="0"/>
        <v>2</v>
      </c>
      <c r="J23" s="157" t="s">
        <v>2271</v>
      </c>
      <c r="K23" s="100" t="str">
        <f t="shared" si="1"/>
        <v>e2319</v>
      </c>
      <c r="L23" s="142" t="str">
        <f t="shared" si="2"/>
        <v>Laboratoires d'analyse médicale</v>
      </c>
      <c r="M23" s="155"/>
      <c r="N23" s="155" t="s">
        <v>192</v>
      </c>
      <c r="O23" s="154" t="s">
        <v>426</v>
      </c>
    </row>
    <row r="24" spans="1:18" s="147" customFormat="1">
      <c r="A24" s="147" t="s">
        <v>2275</v>
      </c>
      <c r="B24" s="147" t="s">
        <v>2276</v>
      </c>
      <c r="D24" s="147" t="s">
        <v>426</v>
      </c>
      <c r="H24" s="147">
        <f t="shared" si="0"/>
        <v>2</v>
      </c>
      <c r="J24" s="157" t="s">
        <v>2273</v>
      </c>
      <c r="K24" s="100" t="str">
        <f t="shared" si="1"/>
        <v>e2320</v>
      </c>
      <c r="L24" s="142" t="str">
        <f t="shared" si="2"/>
        <v>Etablissements thermaux</v>
      </c>
      <c r="M24" s="155" t="s">
        <v>190</v>
      </c>
      <c r="N24" s="155" t="s">
        <v>192</v>
      </c>
      <c r="O24" s="154" t="s">
        <v>426</v>
      </c>
    </row>
    <row r="25" spans="1:18" s="147" customFormat="1">
      <c r="A25" s="147" t="s">
        <v>2277</v>
      </c>
      <c r="B25" s="147" t="s">
        <v>2278</v>
      </c>
      <c r="D25" s="147" t="s">
        <v>426</v>
      </c>
      <c r="H25" s="147">
        <f t="shared" si="0"/>
        <v>2</v>
      </c>
      <c r="J25" s="158" t="s">
        <v>2275</v>
      </c>
      <c r="K25" s="100" t="str">
        <f t="shared" si="1"/>
        <v>e2321</v>
      </c>
      <c r="L25" s="142" t="str">
        <f t="shared" si="2"/>
        <v>Forfait de surveillance médicale, pratiques médicales et complémentaires, forfait thermal, complément tarifaire</v>
      </c>
      <c r="M25" s="155"/>
      <c r="N25" s="155" t="s">
        <v>192</v>
      </c>
      <c r="O25" s="154" t="s">
        <v>426</v>
      </c>
    </row>
    <row r="26" spans="1:18" s="147" customFormat="1">
      <c r="A26" s="147" t="s">
        <v>2279</v>
      </c>
      <c r="B26" s="147" t="s">
        <v>2280</v>
      </c>
      <c r="D26" s="147" t="s">
        <v>426</v>
      </c>
      <c r="H26" s="147">
        <f t="shared" si="0"/>
        <v>2</v>
      </c>
      <c r="J26" s="158" t="s">
        <v>2277</v>
      </c>
      <c r="K26" s="100" t="str">
        <f t="shared" si="1"/>
        <v>e2322</v>
      </c>
      <c r="L26" s="142" t="str">
        <f t="shared" si="2"/>
        <v>Frais de transport, frais d'hébergement</v>
      </c>
      <c r="M26" s="155"/>
      <c r="N26" s="155" t="s">
        <v>192</v>
      </c>
      <c r="O26" s="154" t="s">
        <v>426</v>
      </c>
    </row>
    <row r="27" spans="1:18" s="147" customFormat="1">
      <c r="A27" s="147" t="s">
        <v>2356</v>
      </c>
      <c r="B27" s="147" t="s">
        <v>2281</v>
      </c>
      <c r="D27" s="147" t="s">
        <v>426</v>
      </c>
      <c r="H27" s="147">
        <f t="shared" si="0"/>
        <v>2</v>
      </c>
      <c r="J27" s="156" t="s">
        <v>2279</v>
      </c>
      <c r="K27" s="100" t="str">
        <f t="shared" si="1"/>
        <v>e2323</v>
      </c>
      <c r="L27" s="142" t="str">
        <f t="shared" si="2"/>
        <v>Transports des malades (ambulances, taxis, véhicules sanitaires légers…)</v>
      </c>
      <c r="M27" s="155"/>
      <c r="N27" s="155" t="s">
        <v>192</v>
      </c>
      <c r="O27" s="154" t="s">
        <v>426</v>
      </c>
    </row>
    <row r="28" spans="1:18" s="147" customFormat="1">
      <c r="A28" s="147" t="s">
        <v>2282</v>
      </c>
      <c r="B28" s="147" t="s">
        <v>2283</v>
      </c>
      <c r="D28" s="147" t="s">
        <v>426</v>
      </c>
      <c r="H28" s="147">
        <f t="shared" si="0"/>
        <v>2</v>
      </c>
      <c r="J28" s="112" t="s">
        <v>2356</v>
      </c>
      <c r="K28" s="100" t="str">
        <f t="shared" si="1"/>
        <v>e2324</v>
      </c>
      <c r="L28" s="142" t="str">
        <f t="shared" si="2"/>
        <v>Prestations payées en biens médicaux</v>
      </c>
      <c r="M28" s="155" t="s">
        <v>190</v>
      </c>
      <c r="N28" s="155" t="s">
        <v>192</v>
      </c>
      <c r="O28" s="154" t="s">
        <v>426</v>
      </c>
    </row>
    <row r="29" spans="1:18" s="147" customFormat="1">
      <c r="A29" s="147" t="s">
        <v>2284</v>
      </c>
      <c r="B29" s="147" t="s">
        <v>2285</v>
      </c>
      <c r="D29" s="147" t="s">
        <v>426</v>
      </c>
      <c r="H29" s="147">
        <f t="shared" si="0"/>
        <v>2</v>
      </c>
      <c r="J29" s="156" t="s">
        <v>2282</v>
      </c>
      <c r="K29" s="100" t="str">
        <f t="shared" si="1"/>
        <v>e2325</v>
      </c>
      <c r="L29" s="142" t="str">
        <f t="shared" si="2"/>
        <v>Optique</v>
      </c>
      <c r="M29" s="155" t="s">
        <v>190</v>
      </c>
      <c r="N29" s="155" t="s">
        <v>192</v>
      </c>
      <c r="O29" s="154" t="s">
        <v>426</v>
      </c>
    </row>
    <row r="30" spans="1:18" s="147" customFormat="1">
      <c r="A30" s="147" t="s">
        <v>2286</v>
      </c>
      <c r="B30" s="147" t="s">
        <v>2287</v>
      </c>
      <c r="D30" s="147" t="s">
        <v>426</v>
      </c>
      <c r="H30" s="147">
        <f t="shared" si="0"/>
        <v>2</v>
      </c>
      <c r="J30" s="157" t="s">
        <v>2284</v>
      </c>
      <c r="K30" s="100" t="str">
        <f t="shared" si="1"/>
        <v>e2326</v>
      </c>
      <c r="L30" s="142" t="str">
        <f t="shared" si="2"/>
        <v>Dépenses d'optique prises en charge par l'assurance maladie obligatoire</v>
      </c>
      <c r="M30" s="155"/>
      <c r="N30" s="155" t="s">
        <v>192</v>
      </c>
      <c r="O30" s="154" t="s">
        <v>426</v>
      </c>
    </row>
    <row r="31" spans="1:18" s="147" customFormat="1">
      <c r="A31" s="147" t="s">
        <v>2288</v>
      </c>
      <c r="B31" s="147" t="s">
        <v>2289</v>
      </c>
      <c r="D31" s="147" t="s">
        <v>426</v>
      </c>
      <c r="H31" s="147">
        <f t="shared" si="0"/>
        <v>1</v>
      </c>
      <c r="J31" s="157" t="s">
        <v>2286</v>
      </c>
      <c r="K31" s="100" t="str">
        <f t="shared" si="1"/>
        <v>e2327</v>
      </c>
      <c r="L31" s="142" t="str">
        <f t="shared" si="2"/>
        <v>Dépenses d'optique non prises en charge par l'assurance maladie obligatoire</v>
      </c>
      <c r="M31" s="155"/>
      <c r="N31" s="155" t="s">
        <v>192</v>
      </c>
      <c r="O31" s="154" t="s">
        <v>426</v>
      </c>
    </row>
    <row r="32" spans="1:18" s="147" customFormat="1">
      <c r="A32" s="147" t="s">
        <v>2290</v>
      </c>
      <c r="B32" s="147" t="s">
        <v>2291</v>
      </c>
      <c r="D32" s="147" t="s">
        <v>426</v>
      </c>
      <c r="H32" s="147">
        <f t="shared" si="0"/>
        <v>2</v>
      </c>
      <c r="J32" s="156" t="s">
        <v>2288</v>
      </c>
      <c r="K32" s="100" t="str">
        <f t="shared" si="1"/>
        <v>e2328</v>
      </c>
      <c r="L32" s="142" t="str">
        <f t="shared" si="2"/>
        <v>Biens médicaux (hors optique) pris en charge par l'assurance maladie obligatoire</v>
      </c>
      <c r="M32" s="155" t="s">
        <v>190</v>
      </c>
      <c r="N32" s="155" t="s">
        <v>192</v>
      </c>
      <c r="O32" s="154" t="s">
        <v>426</v>
      </c>
    </row>
    <row r="33" spans="1:15" s="147" customFormat="1">
      <c r="A33" s="147" t="s">
        <v>2292</v>
      </c>
      <c r="B33" s="147" t="s">
        <v>2293</v>
      </c>
      <c r="D33" s="147" t="s">
        <v>426</v>
      </c>
      <c r="H33" s="147">
        <f t="shared" si="0"/>
        <v>1</v>
      </c>
      <c r="J33" s="157" t="s">
        <v>2290</v>
      </c>
      <c r="K33" s="100" t="str">
        <f t="shared" si="1"/>
        <v>e2329</v>
      </c>
      <c r="L33" s="142" t="str">
        <f t="shared" si="2"/>
        <v>Médicaments pris en charge par l'assurance maladie obligatoire</v>
      </c>
      <c r="M33" s="155"/>
      <c r="N33" s="155" t="s">
        <v>192</v>
      </c>
      <c r="O33" s="154" t="s">
        <v>426</v>
      </c>
    </row>
    <row r="34" spans="1:15" s="147" customFormat="1">
      <c r="A34" s="147" t="s">
        <v>2294</v>
      </c>
      <c r="B34" s="147" t="s">
        <v>2295</v>
      </c>
      <c r="D34" s="147" t="s">
        <v>426</v>
      </c>
      <c r="H34" s="147">
        <f t="shared" ref="H34:H55" si="3">COUNTIF($J$2:$J$428,A34)</f>
        <v>1</v>
      </c>
      <c r="J34" s="157" t="s">
        <v>2292</v>
      </c>
      <c r="K34" s="100" t="str">
        <f t="shared" si="1"/>
        <v>e2330</v>
      </c>
      <c r="L34" s="142" t="str">
        <f t="shared" si="2"/>
        <v>Autres biens médicaux (hors optique) pris en charge par l'assurance maladie obligatoire</v>
      </c>
      <c r="M34" s="155" t="s">
        <v>190</v>
      </c>
      <c r="N34" s="155" t="s">
        <v>192</v>
      </c>
      <c r="O34" s="154" t="s">
        <v>426</v>
      </c>
    </row>
    <row r="35" spans="1:15" s="147" customFormat="1">
      <c r="A35" s="147" t="s">
        <v>2296</v>
      </c>
      <c r="B35" s="147" t="s">
        <v>2297</v>
      </c>
      <c r="D35" s="147" t="s">
        <v>426</v>
      </c>
      <c r="H35" s="147">
        <f t="shared" si="3"/>
        <v>2</v>
      </c>
      <c r="J35" s="158" t="s">
        <v>2294</v>
      </c>
      <c r="K35" s="100" t="str">
        <f t="shared" ref="K35:K52" si="4">VLOOKUP(J35,A:B,2,FALSE)</f>
        <v>e2331</v>
      </c>
      <c r="L35" s="142" t="str">
        <f t="shared" ref="L35:L52" si="5">J35</f>
        <v>Prothèses (sauf dentaires), orthèses, véhicules pour handicapé physique pris en charge par l'AMO</v>
      </c>
      <c r="M35" s="155"/>
      <c r="N35" s="155" t="s">
        <v>192</v>
      </c>
      <c r="O35" s="154" t="s">
        <v>426</v>
      </c>
    </row>
    <row r="36" spans="1:15" s="147" customFormat="1">
      <c r="A36" s="147" t="s">
        <v>2298</v>
      </c>
      <c r="B36" s="147" t="s">
        <v>2299</v>
      </c>
      <c r="D36" s="147" t="s">
        <v>426</v>
      </c>
      <c r="H36" s="147">
        <f t="shared" si="3"/>
        <v>1</v>
      </c>
      <c r="J36" s="158" t="s">
        <v>2296</v>
      </c>
      <c r="K36" s="100" t="str">
        <f t="shared" si="4"/>
        <v>e2332</v>
      </c>
      <c r="L36" s="142" t="str">
        <f t="shared" si="5"/>
        <v>Petits matériels et pansements pris en charge par l'AMO</v>
      </c>
      <c r="M36" s="155"/>
      <c r="N36" s="155" t="s">
        <v>192</v>
      </c>
      <c r="O36" s="154" t="s">
        <v>426</v>
      </c>
    </row>
    <row r="37" spans="1:15" s="147" customFormat="1">
      <c r="A37" s="147" t="s">
        <v>2300</v>
      </c>
      <c r="B37" s="147" t="s">
        <v>2301</v>
      </c>
      <c r="D37" s="147" t="s">
        <v>426</v>
      </c>
      <c r="H37" s="147">
        <f t="shared" si="3"/>
        <v>2</v>
      </c>
      <c r="J37" s="156" t="s">
        <v>2298</v>
      </c>
      <c r="K37" s="100" t="str">
        <f t="shared" si="4"/>
        <v>e2333</v>
      </c>
      <c r="L37" s="142" t="str">
        <f t="shared" si="5"/>
        <v>Biens médicaux (hors optique) non pris en charge par l'assurance maladie obligatoire</v>
      </c>
      <c r="M37" s="155" t="s">
        <v>190</v>
      </c>
      <c r="N37" s="155" t="s">
        <v>192</v>
      </c>
      <c r="O37" s="154" t="s">
        <v>426</v>
      </c>
    </row>
    <row r="38" spans="1:15" s="147" customFormat="1">
      <c r="A38" s="147" t="s">
        <v>2302</v>
      </c>
      <c r="B38" s="147" t="s">
        <v>2303</v>
      </c>
      <c r="D38" s="147" t="s">
        <v>426</v>
      </c>
      <c r="H38" s="147">
        <f t="shared" si="3"/>
        <v>2</v>
      </c>
      <c r="J38" s="157" t="s">
        <v>2300</v>
      </c>
      <c r="K38" s="100" t="str">
        <f t="shared" si="4"/>
        <v>e2334</v>
      </c>
      <c r="L38" s="142" t="str">
        <f t="shared" si="5"/>
        <v>Pharmacie non prise en charge par l'assurance maladie obligatoire</v>
      </c>
      <c r="M38" s="155" t="s">
        <v>190</v>
      </c>
      <c r="N38" s="155" t="s">
        <v>192</v>
      </c>
      <c r="O38" s="154" t="s">
        <v>426</v>
      </c>
    </row>
    <row r="39" spans="1:15" s="147" customFormat="1">
      <c r="A39" s="147" t="s">
        <v>2304</v>
      </c>
      <c r="B39" s="147" t="s">
        <v>2305</v>
      </c>
      <c r="D39" s="147" t="s">
        <v>426</v>
      </c>
      <c r="H39" s="147">
        <f t="shared" si="3"/>
        <v>2</v>
      </c>
      <c r="J39" s="158" t="s">
        <v>2302</v>
      </c>
      <c r="K39" s="100" t="str">
        <f t="shared" si="4"/>
        <v>e2335</v>
      </c>
      <c r="L39" s="142" t="str">
        <f t="shared" si="5"/>
        <v>Médicaments</v>
      </c>
      <c r="M39" s="155"/>
      <c r="N39" s="155" t="s">
        <v>192</v>
      </c>
      <c r="O39" s="154" t="s">
        <v>426</v>
      </c>
    </row>
    <row r="40" spans="1:15" s="147" customFormat="1">
      <c r="A40" s="147" t="s">
        <v>2306</v>
      </c>
      <c r="B40" s="147" t="s">
        <v>2307</v>
      </c>
      <c r="D40" s="147" t="s">
        <v>426</v>
      </c>
      <c r="H40" s="147">
        <f t="shared" si="3"/>
        <v>1</v>
      </c>
      <c r="J40" s="158" t="s">
        <v>2304</v>
      </c>
      <c r="K40" s="100" t="str">
        <f t="shared" si="4"/>
        <v>e2336</v>
      </c>
      <c r="L40" s="142" t="str">
        <f t="shared" si="5"/>
        <v>Autres produits pharmaceutiques (patchs tabagiques…)</v>
      </c>
      <c r="M40" s="155"/>
      <c r="N40" s="155" t="s">
        <v>192</v>
      </c>
      <c r="O40" s="154" t="s">
        <v>426</v>
      </c>
    </row>
    <row r="41" spans="1:15" s="147" customFormat="1">
      <c r="A41" s="147" t="s">
        <v>2308</v>
      </c>
      <c r="B41" s="147" t="s">
        <v>2309</v>
      </c>
      <c r="D41" s="147" t="s">
        <v>426</v>
      </c>
      <c r="H41" s="147">
        <f t="shared" si="3"/>
        <v>1</v>
      </c>
      <c r="J41" s="157" t="s">
        <v>2306</v>
      </c>
      <c r="K41" s="100" t="str">
        <f t="shared" si="4"/>
        <v>e2337</v>
      </c>
      <c r="L41" s="142" t="str">
        <f t="shared" si="5"/>
        <v>Autres biens médicaux (hors optique) non pris en charge par l'assurance maladie obligatoire</v>
      </c>
      <c r="M41" s="155" t="s">
        <v>190</v>
      </c>
      <c r="N41" s="155" t="s">
        <v>192</v>
      </c>
      <c r="O41" s="154" t="s">
        <v>426</v>
      </c>
    </row>
    <row r="42" spans="1:15" s="147" customFormat="1">
      <c r="A42" s="147" t="s">
        <v>2310</v>
      </c>
      <c r="B42" s="147" t="s">
        <v>2311</v>
      </c>
      <c r="D42" s="147" t="s">
        <v>426</v>
      </c>
      <c r="H42" s="147">
        <f t="shared" si="3"/>
        <v>2</v>
      </c>
      <c r="J42" s="158" t="s">
        <v>2308</v>
      </c>
      <c r="K42" s="100" t="str">
        <f t="shared" si="4"/>
        <v>e2338</v>
      </c>
      <c r="L42" s="142" t="str">
        <f t="shared" si="5"/>
        <v>Prothèses (sauf dentaires), orthèses, véhicules pour handicapé physique non pris en charge par l'AMO</v>
      </c>
      <c r="M42" s="155"/>
      <c r="N42" s="155" t="s">
        <v>192</v>
      </c>
      <c r="O42" s="154" t="s">
        <v>426</v>
      </c>
    </row>
    <row r="43" spans="1:15" s="147" customFormat="1">
      <c r="A43" s="147" t="s">
        <v>2312</v>
      </c>
      <c r="B43" s="147" t="s">
        <v>2313</v>
      </c>
      <c r="D43" s="147" t="s">
        <v>426</v>
      </c>
      <c r="H43" s="147">
        <f t="shared" si="3"/>
        <v>2</v>
      </c>
      <c r="J43" s="158" t="s">
        <v>2310</v>
      </c>
      <c r="K43" s="100" t="str">
        <f t="shared" si="4"/>
        <v>e2339</v>
      </c>
      <c r="L43" s="142" t="str">
        <f t="shared" si="5"/>
        <v>Petits matériels et pansements non pris en charge par l'AMO</v>
      </c>
      <c r="M43" s="155"/>
      <c r="N43" s="155" t="s">
        <v>192</v>
      </c>
      <c r="O43" s="154" t="s">
        <v>426</v>
      </c>
    </row>
    <row r="44" spans="1:15" s="147" customFormat="1">
      <c r="A44" s="147" t="s">
        <v>2314</v>
      </c>
      <c r="B44" s="147" t="s">
        <v>2315</v>
      </c>
      <c r="D44" s="147" t="s">
        <v>426</v>
      </c>
      <c r="H44" s="147">
        <f t="shared" si="3"/>
        <v>2</v>
      </c>
      <c r="J44" s="111" t="s">
        <v>2312</v>
      </c>
      <c r="K44" s="100" t="str">
        <f t="shared" si="4"/>
        <v>e2340</v>
      </c>
      <c r="L44" s="142" t="str">
        <f t="shared" si="5"/>
        <v>Autres prestations connexes à la santé</v>
      </c>
      <c r="M44" s="155" t="s">
        <v>190</v>
      </c>
      <c r="N44" s="155" t="s">
        <v>192</v>
      </c>
      <c r="O44" s="154" t="s">
        <v>426</v>
      </c>
    </row>
    <row r="45" spans="1:15" s="147" customFormat="1">
      <c r="A45" s="147" t="s">
        <v>2316</v>
      </c>
      <c r="B45" s="147" t="s">
        <v>2317</v>
      </c>
      <c r="D45" s="147" t="s">
        <v>426</v>
      </c>
      <c r="H45" s="147">
        <f t="shared" si="3"/>
        <v>2</v>
      </c>
      <c r="J45" s="112" t="s">
        <v>2314</v>
      </c>
      <c r="K45" s="100" t="str">
        <f t="shared" si="4"/>
        <v>e2341</v>
      </c>
      <c r="L45" s="142" t="str">
        <f t="shared" si="5"/>
        <v>médecin alternative non prise en charge AMO (aécupuncture, ostéopapthie, psychanalyse...)</v>
      </c>
      <c r="M45" s="155"/>
      <c r="N45" s="155" t="s">
        <v>192</v>
      </c>
      <c r="O45" s="154" t="s">
        <v>426</v>
      </c>
    </row>
    <row r="46" spans="1:15" s="147" customFormat="1">
      <c r="A46" s="147" t="s">
        <v>2318</v>
      </c>
      <c r="B46" s="147" t="s">
        <v>2319</v>
      </c>
      <c r="D46" s="147" t="s">
        <v>426</v>
      </c>
      <c r="H46" s="147">
        <f t="shared" si="3"/>
        <v>2</v>
      </c>
      <c r="J46" s="112" t="s">
        <v>2316</v>
      </c>
      <c r="K46" s="100" t="str">
        <f t="shared" si="4"/>
        <v>e2342</v>
      </c>
      <c r="L46" s="142" t="str">
        <f t="shared" si="5"/>
        <v>actions de prévention</v>
      </c>
      <c r="M46" s="155"/>
      <c r="N46" s="155" t="s">
        <v>192</v>
      </c>
      <c r="O46" s="154" t="s">
        <v>426</v>
      </c>
    </row>
    <row r="47" spans="1:15" s="147" customFormat="1">
      <c r="A47" s="147" t="s">
        <v>2320</v>
      </c>
      <c r="B47" s="147" t="s">
        <v>2321</v>
      </c>
      <c r="D47" s="147" t="s">
        <v>426</v>
      </c>
      <c r="H47" s="147">
        <f t="shared" si="3"/>
        <v>2</v>
      </c>
      <c r="J47" s="112" t="s">
        <v>2318</v>
      </c>
      <c r="K47" s="100" t="str">
        <f t="shared" si="4"/>
        <v>e2343</v>
      </c>
      <c r="L47" s="142" t="str">
        <f t="shared" si="5"/>
        <v>garanties accessoires incapacité et indemnités journalières</v>
      </c>
      <c r="M47" s="155"/>
      <c r="N47" s="155" t="s">
        <v>192</v>
      </c>
      <c r="O47" s="154" t="s">
        <v>426</v>
      </c>
    </row>
    <row r="48" spans="1:15" s="147" customFormat="1">
      <c r="A48" s="147" t="s">
        <v>2322</v>
      </c>
      <c r="B48" s="147" t="s">
        <v>2323</v>
      </c>
      <c r="D48" s="147" t="s">
        <v>426</v>
      </c>
      <c r="H48" s="147">
        <f t="shared" si="3"/>
        <v>2</v>
      </c>
      <c r="J48" s="112" t="s">
        <v>2320</v>
      </c>
      <c r="K48" s="100" t="str">
        <f t="shared" si="4"/>
        <v>e2344</v>
      </c>
      <c r="L48" s="142" t="str">
        <f t="shared" si="5"/>
        <v>garanties accessoires invalidité</v>
      </c>
      <c r="M48" s="155"/>
      <c r="N48" s="155" t="s">
        <v>192</v>
      </c>
      <c r="O48" s="154" t="s">
        <v>426</v>
      </c>
    </row>
    <row r="49" spans="1:18" s="147" customFormat="1">
      <c r="A49" s="147" t="s">
        <v>2324</v>
      </c>
      <c r="B49" s="147" t="s">
        <v>2325</v>
      </c>
      <c r="D49" s="147" t="s">
        <v>426</v>
      </c>
      <c r="H49" s="147">
        <f t="shared" si="3"/>
        <v>2</v>
      </c>
      <c r="J49" s="112" t="s">
        <v>2322</v>
      </c>
      <c r="K49" s="100" t="str">
        <f t="shared" si="4"/>
        <v>e2345</v>
      </c>
      <c r="L49" s="142" t="str">
        <f t="shared" si="5"/>
        <v>garanties accessoires dépendance</v>
      </c>
      <c r="M49" s="155"/>
      <c r="N49" s="155" t="s">
        <v>192</v>
      </c>
      <c r="O49" s="154" t="s">
        <v>426</v>
      </c>
    </row>
    <row r="50" spans="1:18" s="147" customFormat="1">
      <c r="A50" s="147" t="s">
        <v>2326</v>
      </c>
      <c r="B50" s="147" t="s">
        <v>2327</v>
      </c>
      <c r="D50" s="147" t="s">
        <v>426</v>
      </c>
      <c r="H50" s="147">
        <f t="shared" si="3"/>
        <v>2</v>
      </c>
      <c r="J50" s="112" t="s">
        <v>2324</v>
      </c>
      <c r="K50" s="100" t="str">
        <f t="shared" si="4"/>
        <v>e2346</v>
      </c>
      <c r="L50" s="142" t="str">
        <f t="shared" si="5"/>
        <v>garanties accessoires famille</v>
      </c>
      <c r="M50" s="155"/>
      <c r="N50" s="155" t="s">
        <v>192</v>
      </c>
      <c r="O50" s="154" t="s">
        <v>426</v>
      </c>
    </row>
    <row r="51" spans="1:18" s="147" customFormat="1">
      <c r="A51" s="147" t="s">
        <v>2328</v>
      </c>
      <c r="B51" s="147" t="s">
        <v>2329</v>
      </c>
      <c r="D51" s="147" t="s">
        <v>426</v>
      </c>
      <c r="H51" s="147">
        <f t="shared" si="3"/>
        <v>2</v>
      </c>
      <c r="J51" s="112" t="s">
        <v>2326</v>
      </c>
      <c r="K51" s="100" t="str">
        <f t="shared" si="4"/>
        <v>e2347</v>
      </c>
      <c r="L51" s="142" t="str">
        <f t="shared" si="5"/>
        <v>garanties accessoires décès</v>
      </c>
      <c r="M51" s="155"/>
      <c r="N51" s="155" t="s">
        <v>192</v>
      </c>
      <c r="O51" s="154" t="s">
        <v>426</v>
      </c>
    </row>
    <row r="52" spans="1:18" s="147" customFormat="1">
      <c r="A52" s="147" t="s">
        <v>2331</v>
      </c>
      <c r="B52" s="147" t="s">
        <v>2335</v>
      </c>
      <c r="D52" s="147" t="s">
        <v>426</v>
      </c>
      <c r="H52" s="147">
        <f t="shared" si="3"/>
        <v>1</v>
      </c>
      <c r="J52" s="112" t="s">
        <v>2328</v>
      </c>
      <c r="K52" s="100" t="str">
        <f t="shared" si="4"/>
        <v>e2348</v>
      </c>
      <c r="L52" s="142" t="str">
        <f t="shared" si="5"/>
        <v>aides diverses</v>
      </c>
      <c r="M52" s="155"/>
      <c r="N52" s="155" t="s">
        <v>192</v>
      </c>
      <c r="O52" s="154" t="s">
        <v>426</v>
      </c>
    </row>
    <row r="53" spans="1:18" s="147" customFormat="1">
      <c r="A53" s="100" t="s">
        <v>2332</v>
      </c>
      <c r="B53" s="100" t="s">
        <v>2336</v>
      </c>
      <c r="C53" s="100"/>
      <c r="D53" s="100" t="s">
        <v>426</v>
      </c>
      <c r="E53" s="100"/>
      <c r="F53" s="100"/>
      <c r="G53" s="100"/>
      <c r="H53" s="100">
        <f t="shared" si="3"/>
        <v>1</v>
      </c>
      <c r="I53" s="100"/>
      <c r="J53" s="126" t="s">
        <v>2655</v>
      </c>
      <c r="K53" s="100"/>
      <c r="L53" s="142"/>
      <c r="M53" s="155"/>
      <c r="N53" s="155"/>
      <c r="O53" s="154" t="s">
        <v>426</v>
      </c>
      <c r="Q53" s="147" t="s">
        <v>1970</v>
      </c>
    </row>
    <row r="54" spans="1:18" s="147" customFormat="1">
      <c r="A54" s="100" t="s">
        <v>2333</v>
      </c>
      <c r="B54" s="100" t="s">
        <v>2337</v>
      </c>
      <c r="C54" s="100"/>
      <c r="D54" s="100" t="s">
        <v>426</v>
      </c>
      <c r="E54" s="100"/>
      <c r="F54" s="100"/>
      <c r="G54" s="100"/>
      <c r="H54" s="100">
        <f t="shared" si="3"/>
        <v>1</v>
      </c>
      <c r="I54" s="100"/>
      <c r="J54" s="207" t="s">
        <v>244</v>
      </c>
      <c r="K54" s="100" t="str">
        <f t="shared" ref="K54:K85" si="6">VLOOKUP(J54,A:B,2,FALSE)</f>
        <v>e0</v>
      </c>
      <c r="L54" s="210" t="str">
        <f>J54</f>
        <v>Total/NA</v>
      </c>
      <c r="M54" s="155" t="s">
        <v>190</v>
      </c>
      <c r="N54" s="155"/>
      <c r="O54" s="154" t="s">
        <v>426</v>
      </c>
    </row>
    <row r="55" spans="1:18" s="147" customFormat="1">
      <c r="A55" s="100" t="s">
        <v>2334</v>
      </c>
      <c r="B55" s="100" t="s">
        <v>2338</v>
      </c>
      <c r="C55" s="100"/>
      <c r="D55" s="100" t="s">
        <v>426</v>
      </c>
      <c r="E55" s="100"/>
      <c r="F55" s="100"/>
      <c r="G55" s="100"/>
      <c r="H55" s="100">
        <f t="shared" si="3"/>
        <v>1</v>
      </c>
      <c r="I55" s="100"/>
      <c r="J55" s="111" t="s">
        <v>2351</v>
      </c>
      <c r="K55" s="100" t="str">
        <f t="shared" si="6"/>
        <v>e2300</v>
      </c>
      <c r="L55" s="210" t="str">
        <f t="shared" ref="L55:L118" si="7">J55</f>
        <v>Prestations payées en soins et biens médicaux</v>
      </c>
      <c r="M55" s="139" t="s">
        <v>190</v>
      </c>
      <c r="N55" s="155" t="s">
        <v>192</v>
      </c>
      <c r="O55" s="154" t="s">
        <v>426</v>
      </c>
      <c r="P55" s="137"/>
      <c r="Q55" s="137"/>
      <c r="R55" s="137"/>
    </row>
    <row r="56" spans="1:18" s="147" customFormat="1">
      <c r="A56" s="100" t="s">
        <v>2654</v>
      </c>
      <c r="B56" s="100" t="s">
        <v>2553</v>
      </c>
      <c r="C56" s="100"/>
      <c r="D56" s="100" t="s">
        <v>426</v>
      </c>
      <c r="E56" s="100"/>
      <c r="F56" s="100"/>
      <c r="G56" s="100"/>
      <c r="H56" s="100">
        <f t="shared" ref="H56:H89" si="8">COUNTIF($J$2:$J$428,A56)</f>
        <v>1</v>
      </c>
      <c r="I56" s="100"/>
      <c r="J56" s="112" t="s">
        <v>2240</v>
      </c>
      <c r="K56" s="100" t="str">
        <f t="shared" si="6"/>
        <v>e2301</v>
      </c>
      <c r="L56" s="210" t="str">
        <f t="shared" si="7"/>
        <v>Prestations payées en soins</v>
      </c>
      <c r="M56" s="139" t="s">
        <v>190</v>
      </c>
      <c r="N56" s="155" t="s">
        <v>192</v>
      </c>
      <c r="O56" s="154" t="s">
        <v>426</v>
      </c>
      <c r="P56" s="137"/>
      <c r="Q56" s="137"/>
      <c r="R56" s="137"/>
    </row>
    <row r="57" spans="1:18" s="147" customFormat="1">
      <c r="A57" s="100" t="s">
        <v>2624</v>
      </c>
      <c r="B57" s="100" t="s">
        <v>2554</v>
      </c>
      <c r="C57" s="100"/>
      <c r="D57" s="100" t="s">
        <v>426</v>
      </c>
      <c r="E57" s="100"/>
      <c r="F57" s="100"/>
      <c r="G57" s="100"/>
      <c r="H57" s="100">
        <f t="shared" si="8"/>
        <v>1</v>
      </c>
      <c r="I57" s="100"/>
      <c r="J57" s="156" t="s">
        <v>2242</v>
      </c>
      <c r="K57" s="100" t="str">
        <f t="shared" si="6"/>
        <v>e2302</v>
      </c>
      <c r="L57" s="210" t="str">
        <f t="shared" si="7"/>
        <v>Hôpitaux (publics, privés ou unités de soins de longue durée)</v>
      </c>
      <c r="M57" s="155" t="s">
        <v>190</v>
      </c>
      <c r="N57" s="155" t="s">
        <v>192</v>
      </c>
      <c r="O57" s="154" t="s">
        <v>426</v>
      </c>
      <c r="P57" s="137"/>
      <c r="Q57" s="137"/>
      <c r="R57" s="137"/>
    </row>
    <row r="58" spans="1:18" s="147" customFormat="1">
      <c r="A58" s="100" t="s">
        <v>2625</v>
      </c>
      <c r="B58" s="100" t="s">
        <v>2555</v>
      </c>
      <c r="C58" s="100"/>
      <c r="D58" s="100" t="s">
        <v>426</v>
      </c>
      <c r="E58" s="100"/>
      <c r="F58" s="100"/>
      <c r="G58" s="100"/>
      <c r="H58" s="100">
        <f t="shared" si="8"/>
        <v>1</v>
      </c>
      <c r="I58" s="100"/>
      <c r="J58" s="157" t="s">
        <v>2244</v>
      </c>
      <c r="K58" s="100" t="str">
        <f t="shared" si="6"/>
        <v>e2303</v>
      </c>
      <c r="L58" s="210" t="str">
        <f t="shared" si="7"/>
        <v>Forfait journalier, ticket modérateur, honoraires en cliniques privées…</v>
      </c>
      <c r="M58" s="139"/>
      <c r="N58" s="155" t="s">
        <v>192</v>
      </c>
      <c r="O58" s="154" t="s">
        <v>426</v>
      </c>
      <c r="P58" s="137"/>
      <c r="Q58" s="137"/>
      <c r="R58" s="137"/>
    </row>
    <row r="59" spans="1:18" s="147" customFormat="1">
      <c r="A59" s="100" t="s">
        <v>2626</v>
      </c>
      <c r="B59" s="100" t="s">
        <v>2556</v>
      </c>
      <c r="C59" s="100"/>
      <c r="D59" s="100" t="s">
        <v>426</v>
      </c>
      <c r="E59" s="100"/>
      <c r="F59" s="100"/>
      <c r="G59" s="100"/>
      <c r="H59" s="100">
        <f t="shared" si="8"/>
        <v>1</v>
      </c>
      <c r="I59" s="100"/>
      <c r="J59" s="157" t="s">
        <v>2354</v>
      </c>
      <c r="K59" s="100" t="str">
        <f t="shared" si="6"/>
        <v>e2308</v>
      </c>
      <c r="L59" s="210" t="str">
        <f t="shared" si="7"/>
        <v>Frais d'hébergement en soins de longue durée, suppléments chambres particulières, lits accompagnant…</v>
      </c>
      <c r="M59" s="139"/>
      <c r="N59" s="155" t="s">
        <v>192</v>
      </c>
      <c r="O59" s="154" t="s">
        <v>426</v>
      </c>
      <c r="P59" s="137"/>
      <c r="Q59" s="137"/>
      <c r="R59" s="137"/>
    </row>
    <row r="60" spans="1:18" s="147" customFormat="1">
      <c r="A60" s="100" t="s">
        <v>2627</v>
      </c>
      <c r="B60" s="100" t="s">
        <v>2557</v>
      </c>
      <c r="C60" s="100"/>
      <c r="D60" s="100" t="s">
        <v>426</v>
      </c>
      <c r="E60" s="100"/>
      <c r="F60" s="100"/>
      <c r="G60" s="100"/>
      <c r="H60" s="100">
        <f t="shared" si="8"/>
        <v>1</v>
      </c>
      <c r="I60" s="100"/>
      <c r="J60" s="156" t="s">
        <v>2257</v>
      </c>
      <c r="K60" s="100" t="str">
        <f t="shared" si="6"/>
        <v>e2312</v>
      </c>
      <c r="L60" s="210" t="str">
        <f t="shared" si="7"/>
        <v>Soins ambulatoires</v>
      </c>
      <c r="M60" s="139" t="s">
        <v>190</v>
      </c>
      <c r="N60" s="155" t="s">
        <v>192</v>
      </c>
      <c r="O60" s="154" t="s">
        <v>426</v>
      </c>
      <c r="P60" s="137"/>
      <c r="Q60" s="137"/>
      <c r="R60" s="137"/>
    </row>
    <row r="61" spans="1:18" s="147" customFormat="1">
      <c r="A61" s="100" t="s">
        <v>2628</v>
      </c>
      <c r="B61" s="100" t="s">
        <v>2558</v>
      </c>
      <c r="C61" s="100"/>
      <c r="D61" s="100" t="s">
        <v>426</v>
      </c>
      <c r="E61" s="100"/>
      <c r="F61" s="100"/>
      <c r="G61" s="100"/>
      <c r="H61" s="100">
        <f t="shared" si="8"/>
        <v>1</v>
      </c>
      <c r="I61" s="100"/>
      <c r="J61" s="157" t="s">
        <v>2709</v>
      </c>
      <c r="K61" s="100" t="str">
        <f t="shared" si="6"/>
        <v>e2385</v>
      </c>
      <c r="L61" s="210" t="str">
        <f t="shared" si="7"/>
        <v>Honoraires médecins et sages-femmes exerçant en cabinet libéral</v>
      </c>
      <c r="M61" s="139" t="s">
        <v>190</v>
      </c>
      <c r="N61" s="155" t="s">
        <v>192</v>
      </c>
      <c r="O61" s="154" t="s">
        <v>426</v>
      </c>
      <c r="P61" s="137"/>
      <c r="Q61" s="137"/>
      <c r="R61" s="137"/>
    </row>
    <row r="62" spans="1:18" s="147" customFormat="1">
      <c r="A62" s="100" t="s">
        <v>2629</v>
      </c>
      <c r="B62" s="100" t="s">
        <v>2559</v>
      </c>
      <c r="C62" s="100"/>
      <c r="D62" s="100" t="s">
        <v>426</v>
      </c>
      <c r="E62" s="100"/>
      <c r="F62" s="100"/>
      <c r="G62" s="100"/>
      <c r="H62" s="100">
        <f t="shared" si="8"/>
        <v>1</v>
      </c>
      <c r="I62" s="100"/>
      <c r="J62" s="158" t="s">
        <v>2654</v>
      </c>
      <c r="K62" s="100" t="str">
        <f t="shared" si="6"/>
        <v>e2353</v>
      </c>
      <c r="L62" s="210" t="str">
        <f t="shared" si="7"/>
        <v>Honoraires médecins généralistes exerçant en cabinet libéral</v>
      </c>
      <c r="M62" s="139"/>
      <c r="N62" s="155" t="s">
        <v>192</v>
      </c>
      <c r="O62" s="154" t="s">
        <v>426</v>
      </c>
      <c r="P62" s="137"/>
      <c r="Q62" s="137"/>
      <c r="R62" s="137"/>
    </row>
    <row r="63" spans="1:18" s="147" customFormat="1">
      <c r="A63" s="100" t="s">
        <v>2630</v>
      </c>
      <c r="B63" s="100" t="s">
        <v>2560</v>
      </c>
      <c r="C63" s="100"/>
      <c r="D63" s="100" t="s">
        <v>426</v>
      </c>
      <c r="E63" s="100"/>
      <c r="F63" s="100"/>
      <c r="G63" s="100"/>
      <c r="H63" s="100">
        <f t="shared" si="8"/>
        <v>1</v>
      </c>
      <c r="I63" s="100"/>
      <c r="J63" s="158" t="s">
        <v>2624</v>
      </c>
      <c r="K63" s="100" t="str">
        <f t="shared" si="6"/>
        <v>e2354</v>
      </c>
      <c r="L63" s="210" t="str">
        <f t="shared" si="7"/>
        <v>Honoraires médecins spécialistes exerçant en cabinet libéral</v>
      </c>
      <c r="M63" s="139"/>
      <c r="N63" s="155" t="s">
        <v>192</v>
      </c>
      <c r="O63" s="154" t="s">
        <v>426</v>
      </c>
      <c r="P63" s="137"/>
      <c r="Q63" s="137"/>
      <c r="R63" s="137"/>
    </row>
    <row r="64" spans="1:18" s="147" customFormat="1">
      <c r="A64" s="100" t="s">
        <v>2631</v>
      </c>
      <c r="B64" s="100" t="s">
        <v>2561</v>
      </c>
      <c r="C64" s="100"/>
      <c r="D64" s="100" t="s">
        <v>426</v>
      </c>
      <c r="E64" s="100"/>
      <c r="F64" s="100"/>
      <c r="G64" s="100"/>
      <c r="H64" s="100">
        <f t="shared" si="8"/>
        <v>1</v>
      </c>
      <c r="I64" s="100"/>
      <c r="J64" s="158" t="s">
        <v>2625</v>
      </c>
      <c r="K64" s="100" t="str">
        <f t="shared" si="6"/>
        <v>e2355</v>
      </c>
      <c r="L64" s="210" t="str">
        <f t="shared" si="7"/>
        <v>Honoraires sages-femmes exerçant en cabinet libéral</v>
      </c>
      <c r="M64" s="139"/>
      <c r="N64" s="155" t="s">
        <v>192</v>
      </c>
      <c r="O64" s="154" t="s">
        <v>426</v>
      </c>
      <c r="P64" s="137"/>
      <c r="Q64" s="137"/>
      <c r="R64" s="137"/>
    </row>
    <row r="65" spans="1:19" s="147" customFormat="1">
      <c r="A65" s="100" t="s">
        <v>2632</v>
      </c>
      <c r="B65" s="100" t="s">
        <v>2562</v>
      </c>
      <c r="C65" s="100"/>
      <c r="D65" s="100" t="s">
        <v>426</v>
      </c>
      <c r="E65" s="100"/>
      <c r="F65" s="100"/>
      <c r="G65" s="100"/>
      <c r="H65" s="100">
        <f t="shared" si="8"/>
        <v>1</v>
      </c>
      <c r="I65" s="100"/>
      <c r="J65" s="157" t="s">
        <v>2626</v>
      </c>
      <c r="K65" s="100" t="str">
        <f t="shared" si="6"/>
        <v>e2356</v>
      </c>
      <c r="L65" s="210" t="str">
        <f t="shared" si="7"/>
        <v>Frais de déplacement médecins et sages-femmes exerçant en cabinet libéral</v>
      </c>
      <c r="M65" s="139"/>
      <c r="N65" s="155" t="s">
        <v>192</v>
      </c>
      <c r="O65" s="154" t="s">
        <v>426</v>
      </c>
      <c r="P65" s="137"/>
      <c r="Q65" s="137"/>
      <c r="R65" s="137"/>
    </row>
    <row r="66" spans="1:19" s="147" customFormat="1">
      <c r="A66" s="100" t="s">
        <v>2633</v>
      </c>
      <c r="B66" s="100" t="s">
        <v>2563</v>
      </c>
      <c r="C66" s="100"/>
      <c r="D66" s="100" t="s">
        <v>426</v>
      </c>
      <c r="E66" s="100"/>
      <c r="F66" s="100"/>
      <c r="G66" s="100"/>
      <c r="H66" s="100">
        <f t="shared" si="8"/>
        <v>1</v>
      </c>
      <c r="I66" s="100"/>
      <c r="J66" s="157" t="s">
        <v>2712</v>
      </c>
      <c r="K66" s="100" t="str">
        <f t="shared" si="6"/>
        <v>e2386</v>
      </c>
      <c r="L66" s="210" t="str">
        <f t="shared" si="7"/>
        <v>Honoraires auxiliaires en cabinets libéraux</v>
      </c>
      <c r="M66" s="139" t="s">
        <v>190</v>
      </c>
      <c r="N66" s="155" t="s">
        <v>192</v>
      </c>
      <c r="O66" s="154" t="s">
        <v>426</v>
      </c>
      <c r="P66" s="137"/>
      <c r="Q66" s="137"/>
      <c r="R66" s="137"/>
    </row>
    <row r="67" spans="1:19">
      <c r="A67" s="100" t="s">
        <v>2634</v>
      </c>
      <c r="B67" s="100" t="s">
        <v>2564</v>
      </c>
      <c r="C67" s="100"/>
      <c r="D67" s="100" t="s">
        <v>426</v>
      </c>
      <c r="E67" s="100"/>
      <c r="F67" s="100"/>
      <c r="G67" s="100"/>
      <c r="H67" s="100">
        <f t="shared" si="8"/>
        <v>1</v>
      </c>
      <c r="I67" s="140"/>
      <c r="J67" s="158" t="s">
        <v>2627</v>
      </c>
      <c r="K67" s="100" t="str">
        <f t="shared" si="6"/>
        <v>e2357</v>
      </c>
      <c r="L67" s="210" t="str">
        <f t="shared" si="7"/>
        <v>Honoraires infirmiers exerçant en cabinet libéral</v>
      </c>
      <c r="M67" s="139"/>
      <c r="N67" s="155" t="s">
        <v>192</v>
      </c>
      <c r="O67" s="154" t="s">
        <v>426</v>
      </c>
      <c r="P67" s="137"/>
      <c r="Q67" s="137"/>
      <c r="R67" s="137"/>
      <c r="S67" s="147"/>
    </row>
    <row r="68" spans="1:19">
      <c r="A68" s="100" t="s">
        <v>2635</v>
      </c>
      <c r="B68" s="100" t="s">
        <v>2565</v>
      </c>
      <c r="C68" s="100"/>
      <c r="D68" s="100" t="s">
        <v>426</v>
      </c>
      <c r="E68" s="100"/>
      <c r="F68" s="100"/>
      <c r="G68" s="100"/>
      <c r="H68" s="100">
        <f t="shared" si="8"/>
        <v>1</v>
      </c>
      <c r="I68" s="140"/>
      <c r="J68" s="158" t="s">
        <v>2628</v>
      </c>
      <c r="K68" s="100" t="str">
        <f t="shared" si="6"/>
        <v>e2358</v>
      </c>
      <c r="L68" s="210" t="str">
        <f t="shared" si="7"/>
        <v>Honoraires masseurs-kinésithérapeutes exerçant en cabinet libéral</v>
      </c>
      <c r="M68" s="139"/>
      <c r="N68" s="155" t="s">
        <v>192</v>
      </c>
      <c r="O68" s="154" t="s">
        <v>426</v>
      </c>
      <c r="P68" s="137"/>
      <c r="Q68" s="137"/>
      <c r="R68" s="137"/>
      <c r="S68" s="147"/>
    </row>
    <row r="69" spans="1:19">
      <c r="A69" s="100" t="s">
        <v>2636</v>
      </c>
      <c r="B69" s="100" t="s">
        <v>2566</v>
      </c>
      <c r="C69" s="100"/>
      <c r="D69" s="100" t="s">
        <v>426</v>
      </c>
      <c r="E69" s="100"/>
      <c r="F69" s="100"/>
      <c r="G69" s="100"/>
      <c r="H69" s="100">
        <f t="shared" si="8"/>
        <v>1</v>
      </c>
      <c r="I69" s="140"/>
      <c r="J69" s="158" t="s">
        <v>2629</v>
      </c>
      <c r="K69" s="100" t="str">
        <f t="shared" si="6"/>
        <v>e2359</v>
      </c>
      <c r="L69" s="210" t="str">
        <f t="shared" si="7"/>
        <v>Honoraires autres auxiliaires médicaux (orthophonistes, orthoptistes, pédicures-podologues) exerçant en cabinet libéral</v>
      </c>
      <c r="M69" s="139"/>
      <c r="N69" s="155" t="s">
        <v>192</v>
      </c>
      <c r="O69" s="154" t="s">
        <v>426</v>
      </c>
      <c r="P69" s="137"/>
      <c r="Q69" s="137"/>
      <c r="R69" s="137"/>
      <c r="S69" s="147"/>
    </row>
    <row r="70" spans="1:19">
      <c r="A70" s="100" t="s">
        <v>2637</v>
      </c>
      <c r="B70" s="100" t="s">
        <v>2567</v>
      </c>
      <c r="C70" s="100"/>
      <c r="D70" s="100" t="s">
        <v>426</v>
      </c>
      <c r="E70" s="100"/>
      <c r="F70" s="100"/>
      <c r="G70" s="100"/>
      <c r="H70" s="100">
        <f t="shared" si="8"/>
        <v>1</v>
      </c>
      <c r="I70" s="140"/>
      <c r="J70" s="157" t="s">
        <v>2630</v>
      </c>
      <c r="K70" s="100" t="str">
        <f t="shared" si="6"/>
        <v>e2360</v>
      </c>
      <c r="L70" s="210" t="str">
        <f t="shared" si="7"/>
        <v>Frais de déplacement auxiliaires en cabinets libéraux</v>
      </c>
      <c r="M70" s="139"/>
      <c r="N70" s="155" t="s">
        <v>192</v>
      </c>
      <c r="O70" s="154" t="s">
        <v>426</v>
      </c>
      <c r="P70" s="137"/>
      <c r="Q70" s="137"/>
      <c r="R70" s="137"/>
      <c r="S70" s="147"/>
    </row>
    <row r="71" spans="1:19">
      <c r="A71" s="100" t="s">
        <v>2638</v>
      </c>
      <c r="B71" s="100" t="s">
        <v>2568</v>
      </c>
      <c r="C71" s="100"/>
      <c r="D71" s="100" t="s">
        <v>426</v>
      </c>
      <c r="E71" s="100"/>
      <c r="F71" s="100"/>
      <c r="G71" s="100"/>
      <c r="H71" s="100">
        <f t="shared" si="8"/>
        <v>1</v>
      </c>
      <c r="I71" s="140"/>
      <c r="J71" s="157" t="s">
        <v>2263</v>
      </c>
      <c r="K71" s="100" t="str">
        <f t="shared" si="6"/>
        <v>e2315</v>
      </c>
      <c r="L71" s="210" t="str">
        <f t="shared" si="7"/>
        <v>Dentistes en cabinets libéraux</v>
      </c>
      <c r="M71" s="139" t="s">
        <v>190</v>
      </c>
      <c r="N71" s="155" t="s">
        <v>192</v>
      </c>
      <c r="O71" s="154" t="s">
        <v>426</v>
      </c>
      <c r="P71" s="137"/>
      <c r="Q71" s="137"/>
      <c r="R71" s="137"/>
      <c r="S71" s="147"/>
    </row>
    <row r="72" spans="1:19">
      <c r="A72" s="100" t="s">
        <v>2639</v>
      </c>
      <c r="B72" s="100" t="s">
        <v>2608</v>
      </c>
      <c r="C72" s="100"/>
      <c r="D72" s="100" t="s">
        <v>426</v>
      </c>
      <c r="E72" s="140"/>
      <c r="F72" s="140"/>
      <c r="G72" s="140"/>
      <c r="H72" s="100">
        <f t="shared" si="8"/>
        <v>1</v>
      </c>
      <c r="I72" s="140"/>
      <c r="J72" s="158" t="s">
        <v>2265</v>
      </c>
      <c r="K72" s="100" t="str">
        <f t="shared" si="6"/>
        <v>e2316</v>
      </c>
      <c r="L72" s="210" t="str">
        <f t="shared" si="7"/>
        <v>Honoraires dentistes (consultations, soins dentaires, traitements d'orthodontie effectués par des dentistes)</v>
      </c>
      <c r="M72" s="139"/>
      <c r="N72" s="155" t="s">
        <v>192</v>
      </c>
      <c r="O72" s="154" t="s">
        <v>426</v>
      </c>
      <c r="P72" s="137"/>
      <c r="Q72" s="137"/>
      <c r="R72" s="137"/>
      <c r="S72" s="147"/>
    </row>
    <row r="73" spans="1:19">
      <c r="A73" s="100" t="s">
        <v>2640</v>
      </c>
      <c r="B73" s="100" t="s">
        <v>2609</v>
      </c>
      <c r="C73" s="100"/>
      <c r="D73" s="100" t="s">
        <v>426</v>
      </c>
      <c r="E73" s="140"/>
      <c r="F73" s="140"/>
      <c r="G73" s="140"/>
      <c r="H73" s="100">
        <f t="shared" si="8"/>
        <v>1</v>
      </c>
      <c r="I73" s="140"/>
      <c r="J73" s="158" t="s">
        <v>2631</v>
      </c>
      <c r="K73" s="100" t="str">
        <f t="shared" si="6"/>
        <v>e2361</v>
      </c>
      <c r="L73" s="210" t="str">
        <f t="shared" si="7"/>
        <v>Prothèses, implants, etc. dentaires pris en charge par l'assurance maladie obligatoire</v>
      </c>
      <c r="M73" s="139" t="s">
        <v>190</v>
      </c>
      <c r="N73" s="155" t="s">
        <v>192</v>
      </c>
      <c r="O73" s="154" t="s">
        <v>426</v>
      </c>
      <c r="P73" s="137"/>
      <c r="Q73" s="137"/>
      <c r="R73" s="137"/>
      <c r="S73" s="147"/>
    </row>
    <row r="74" spans="1:19">
      <c r="A74" s="100" t="s">
        <v>2641</v>
      </c>
      <c r="B74" s="100" t="s">
        <v>2610</v>
      </c>
      <c r="C74" s="100"/>
      <c r="D74" s="100" t="s">
        <v>426</v>
      </c>
      <c r="E74" s="140"/>
      <c r="F74" s="140"/>
      <c r="G74" s="140"/>
      <c r="H74" s="100">
        <f t="shared" si="8"/>
        <v>1</v>
      </c>
      <c r="I74" s="140"/>
      <c r="J74" s="208" t="s">
        <v>2632</v>
      </c>
      <c r="K74" s="100" t="str">
        <f t="shared" si="6"/>
        <v>e2362</v>
      </c>
      <c r="L74" s="210" t="str">
        <f t="shared" si="7"/>
        <v>Panier 100% santé dentaire</v>
      </c>
      <c r="M74" s="139" t="s">
        <v>190</v>
      </c>
      <c r="N74" s="155" t="s">
        <v>192</v>
      </c>
      <c r="O74" s="154" t="s">
        <v>426</v>
      </c>
      <c r="P74" s="137"/>
      <c r="Q74" s="137"/>
      <c r="R74" s="137"/>
      <c r="S74" s="147"/>
    </row>
    <row r="75" spans="1:19">
      <c r="A75" s="100" t="s">
        <v>2642</v>
      </c>
      <c r="B75" s="100" t="s">
        <v>2611</v>
      </c>
      <c r="C75" s="100"/>
      <c r="D75" s="100" t="s">
        <v>426</v>
      </c>
      <c r="E75" s="140"/>
      <c r="F75" s="140"/>
      <c r="G75" s="140"/>
      <c r="H75" s="100">
        <f t="shared" si="8"/>
        <v>1</v>
      </c>
      <c r="I75" s="140"/>
      <c r="J75" s="209" t="s">
        <v>2633</v>
      </c>
      <c r="K75" s="100" t="str">
        <f t="shared" si="6"/>
        <v>e2363</v>
      </c>
      <c r="L75" s="210" t="str">
        <f t="shared" si="7"/>
        <v>Panier 100% santé dentaire, prothèses fixes</v>
      </c>
      <c r="M75" s="139"/>
      <c r="N75" s="155" t="s">
        <v>192</v>
      </c>
      <c r="O75" s="154" t="s">
        <v>426</v>
      </c>
      <c r="P75" s="137"/>
      <c r="Q75" s="137"/>
      <c r="R75" s="137"/>
      <c r="S75" s="147"/>
    </row>
    <row r="76" spans="1:19">
      <c r="A76" s="100" t="s">
        <v>2643</v>
      </c>
      <c r="B76" s="100" t="s">
        <v>2612</v>
      </c>
      <c r="C76" s="100"/>
      <c r="D76" s="100" t="s">
        <v>426</v>
      </c>
      <c r="E76" s="140"/>
      <c r="F76" s="140"/>
      <c r="G76" s="140"/>
      <c r="H76" s="100">
        <f t="shared" si="8"/>
        <v>1</v>
      </c>
      <c r="I76" s="140"/>
      <c r="J76" s="209" t="s">
        <v>2634</v>
      </c>
      <c r="K76" s="100" t="str">
        <f t="shared" si="6"/>
        <v>e2364</v>
      </c>
      <c r="L76" s="210" t="str">
        <f t="shared" si="7"/>
        <v>Panier 100% santé dentaire, prothèses amovibles</v>
      </c>
      <c r="M76" s="139"/>
      <c r="N76" s="155" t="s">
        <v>192</v>
      </c>
      <c r="O76" s="154" t="s">
        <v>426</v>
      </c>
      <c r="P76" s="137"/>
      <c r="Q76" s="137"/>
      <c r="R76" s="137"/>
      <c r="S76" s="147"/>
    </row>
    <row r="77" spans="1:19">
      <c r="A77" s="100" t="s">
        <v>2644</v>
      </c>
      <c r="B77" s="100" t="s">
        <v>2613</v>
      </c>
      <c r="C77" s="100"/>
      <c r="D77" s="100" t="s">
        <v>426</v>
      </c>
      <c r="E77" s="140"/>
      <c r="F77" s="140"/>
      <c r="G77" s="140"/>
      <c r="H77" s="100">
        <f t="shared" si="8"/>
        <v>1</v>
      </c>
      <c r="I77" s="140"/>
      <c r="J77" s="208" t="s">
        <v>2635</v>
      </c>
      <c r="K77" s="100" t="str">
        <f t="shared" si="6"/>
        <v>e2365</v>
      </c>
      <c r="L77" s="210" t="str">
        <f t="shared" si="7"/>
        <v>Panier tarifs maîtrisés dentaire</v>
      </c>
      <c r="M77" s="139" t="s">
        <v>190</v>
      </c>
      <c r="N77" s="155" t="s">
        <v>192</v>
      </c>
      <c r="O77" s="154" t="s">
        <v>426</v>
      </c>
      <c r="P77" s="137"/>
      <c r="Q77" s="137"/>
      <c r="R77" s="137"/>
      <c r="S77" s="147"/>
    </row>
    <row r="78" spans="1:19">
      <c r="A78" s="100" t="s">
        <v>2645</v>
      </c>
      <c r="B78" s="100" t="s">
        <v>2614</v>
      </c>
      <c r="C78" s="100"/>
      <c r="D78" s="100" t="s">
        <v>426</v>
      </c>
      <c r="E78" s="140"/>
      <c r="F78" s="140"/>
      <c r="G78" s="140"/>
      <c r="H78" s="100">
        <f t="shared" si="8"/>
        <v>1</v>
      </c>
      <c r="I78" s="140"/>
      <c r="J78" s="209" t="s">
        <v>2636</v>
      </c>
      <c r="K78" s="100" t="str">
        <f t="shared" si="6"/>
        <v>e2366</v>
      </c>
      <c r="L78" s="210" t="str">
        <f t="shared" si="7"/>
        <v>Panier tarifs maîtrisés dentaire, prothèses fixes</v>
      </c>
      <c r="M78" s="139"/>
      <c r="N78" s="155" t="s">
        <v>192</v>
      </c>
      <c r="O78" s="154" t="s">
        <v>426</v>
      </c>
      <c r="P78" s="137"/>
      <c r="Q78" s="137"/>
      <c r="R78" s="137"/>
      <c r="S78" s="147"/>
    </row>
    <row r="79" spans="1:19">
      <c r="A79" s="100" t="s">
        <v>2646</v>
      </c>
      <c r="B79" s="100" t="s">
        <v>2615</v>
      </c>
      <c r="C79" s="100"/>
      <c r="D79" s="100" t="s">
        <v>426</v>
      </c>
      <c r="E79" s="140"/>
      <c r="F79" s="140"/>
      <c r="G79" s="140"/>
      <c r="H79" s="100">
        <f t="shared" si="8"/>
        <v>1</v>
      </c>
      <c r="I79" s="140"/>
      <c r="J79" s="209" t="s">
        <v>2637</v>
      </c>
      <c r="K79" s="100" t="str">
        <f t="shared" si="6"/>
        <v>e2367</v>
      </c>
      <c r="L79" s="210" t="str">
        <f t="shared" si="7"/>
        <v>Panier tarifs maîtrisés dentaire, prothèses amovibles</v>
      </c>
      <c r="M79" s="139"/>
      <c r="N79" s="155" t="s">
        <v>192</v>
      </c>
      <c r="O79" s="154" t="s">
        <v>426</v>
      </c>
      <c r="P79" s="137"/>
      <c r="Q79" s="137"/>
      <c r="R79" s="137"/>
      <c r="S79" s="147"/>
    </row>
    <row r="80" spans="1:19">
      <c r="A80" s="100" t="s">
        <v>2680</v>
      </c>
      <c r="B80" s="100" t="s">
        <v>2616</v>
      </c>
      <c r="C80" s="100"/>
      <c r="D80" s="100" t="s">
        <v>426</v>
      </c>
      <c r="E80" s="140"/>
      <c r="F80" s="140"/>
      <c r="G80" s="140"/>
      <c r="H80" s="100">
        <f t="shared" si="8"/>
        <v>1</v>
      </c>
      <c r="I80" s="140"/>
      <c r="J80" s="208" t="s">
        <v>2638</v>
      </c>
      <c r="K80" s="100" t="str">
        <f t="shared" si="6"/>
        <v>e2368</v>
      </c>
      <c r="L80" s="210" t="str">
        <f t="shared" si="7"/>
        <v>Panier tarifs libres dentaire</v>
      </c>
      <c r="M80" s="139" t="s">
        <v>190</v>
      </c>
      <c r="N80" s="155" t="s">
        <v>192</v>
      </c>
      <c r="O80" s="154" t="s">
        <v>426</v>
      </c>
      <c r="P80" s="137"/>
      <c r="Q80" s="137"/>
      <c r="R80" s="137"/>
      <c r="S80" s="147"/>
    </row>
    <row r="81" spans="1:19">
      <c r="A81" s="100" t="s">
        <v>2647</v>
      </c>
      <c r="B81" s="100" t="s">
        <v>2617</v>
      </c>
      <c r="C81" s="100"/>
      <c r="D81" s="100" t="s">
        <v>426</v>
      </c>
      <c r="E81" s="140"/>
      <c r="F81" s="140"/>
      <c r="G81" s="140"/>
      <c r="H81" s="100">
        <f t="shared" si="8"/>
        <v>1</v>
      </c>
      <c r="I81" s="140"/>
      <c r="J81" s="209" t="s">
        <v>2639</v>
      </c>
      <c r="K81" s="100" t="str">
        <f t="shared" si="6"/>
        <v>e2369</v>
      </c>
      <c r="L81" s="210" t="str">
        <f t="shared" si="7"/>
        <v>Panier tarifs libres dentaire, prothèses fixes</v>
      </c>
      <c r="M81" s="139"/>
      <c r="N81" s="155" t="s">
        <v>192</v>
      </c>
      <c r="O81" s="154" t="s">
        <v>426</v>
      </c>
      <c r="P81" s="137"/>
      <c r="Q81" s="137"/>
      <c r="R81" s="137"/>
      <c r="S81" s="147"/>
    </row>
    <row r="82" spans="1:19">
      <c r="A82" s="100" t="s">
        <v>2648</v>
      </c>
      <c r="B82" s="100" t="s">
        <v>2618</v>
      </c>
      <c r="C82" s="100"/>
      <c r="D82" s="100" t="s">
        <v>426</v>
      </c>
      <c r="E82" s="140"/>
      <c r="F82" s="140"/>
      <c r="G82" s="140"/>
      <c r="H82" s="100">
        <f t="shared" si="8"/>
        <v>1</v>
      </c>
      <c r="I82" s="140"/>
      <c r="J82" s="209" t="s">
        <v>2640</v>
      </c>
      <c r="K82" s="100" t="str">
        <f t="shared" si="6"/>
        <v>e2370</v>
      </c>
      <c r="L82" s="210" t="str">
        <f t="shared" si="7"/>
        <v>Panier tarifs libres dentaire, prothèses amovibles</v>
      </c>
      <c r="M82" s="139"/>
      <c r="N82" s="155" t="s">
        <v>192</v>
      </c>
      <c r="O82" s="154" t="s">
        <v>426</v>
      </c>
      <c r="P82" s="137"/>
      <c r="Q82" s="137"/>
      <c r="R82" s="137"/>
      <c r="S82" s="147"/>
    </row>
    <row r="83" spans="1:19">
      <c r="A83" s="100" t="s">
        <v>2649</v>
      </c>
      <c r="B83" s="100" t="s">
        <v>2619</v>
      </c>
      <c r="C83" s="100"/>
      <c r="D83" s="100" t="s">
        <v>426</v>
      </c>
      <c r="E83" s="140"/>
      <c r="F83" s="140"/>
      <c r="G83" s="140"/>
      <c r="H83" s="100">
        <f t="shared" si="8"/>
        <v>1</v>
      </c>
      <c r="I83" s="140"/>
      <c r="J83" s="208" t="s">
        <v>2641</v>
      </c>
      <c r="K83" s="100" t="str">
        <f t="shared" si="6"/>
        <v>e2371</v>
      </c>
      <c r="L83" s="210" t="str">
        <f t="shared" si="7"/>
        <v>Prothèses, implants, etc. dentaires non-pris en charge par l'assurance maladie obligatoire</v>
      </c>
      <c r="M83" s="139"/>
      <c r="N83" s="155" t="s">
        <v>192</v>
      </c>
      <c r="O83" s="154" t="s">
        <v>426</v>
      </c>
      <c r="P83" s="137"/>
      <c r="Q83" s="137"/>
      <c r="R83" s="137"/>
      <c r="S83" s="147"/>
    </row>
    <row r="84" spans="1:19">
      <c r="A84" s="100" t="s">
        <v>2650</v>
      </c>
      <c r="B84" s="100" t="s">
        <v>2620</v>
      </c>
      <c r="C84" s="100"/>
      <c r="D84" s="100" t="s">
        <v>426</v>
      </c>
      <c r="E84" s="140"/>
      <c r="F84" s="140"/>
      <c r="G84" s="140"/>
      <c r="H84" s="100">
        <f t="shared" si="8"/>
        <v>1</v>
      </c>
      <c r="I84" s="140"/>
      <c r="J84" s="157" t="s">
        <v>2269</v>
      </c>
      <c r="K84" s="100" t="str">
        <f t="shared" si="6"/>
        <v>e2318</v>
      </c>
      <c r="L84" s="210" t="str">
        <f t="shared" si="7"/>
        <v>Centres de santé (dispensaires…)</v>
      </c>
      <c r="M84" s="139"/>
      <c r="N84" s="155" t="s">
        <v>192</v>
      </c>
      <c r="O84" s="154" t="s">
        <v>426</v>
      </c>
      <c r="P84" s="137"/>
      <c r="Q84" s="137"/>
      <c r="R84" s="137"/>
      <c r="S84" s="147"/>
    </row>
    <row r="85" spans="1:19">
      <c r="A85" s="100" t="s">
        <v>2651</v>
      </c>
      <c r="B85" s="100" t="s">
        <v>2621</v>
      </c>
      <c r="C85" s="100"/>
      <c r="D85" s="100" t="s">
        <v>426</v>
      </c>
      <c r="E85" s="140"/>
      <c r="F85" s="140"/>
      <c r="G85" s="140"/>
      <c r="H85" s="100">
        <f t="shared" si="8"/>
        <v>1</v>
      </c>
      <c r="I85" s="140"/>
      <c r="J85" s="157" t="s">
        <v>2271</v>
      </c>
      <c r="K85" s="100" t="str">
        <f t="shared" si="6"/>
        <v>e2319</v>
      </c>
      <c r="L85" s="210" t="str">
        <f t="shared" si="7"/>
        <v>Laboratoires d'analyse médicale</v>
      </c>
      <c r="M85" s="139"/>
      <c r="N85" s="155" t="s">
        <v>192</v>
      </c>
      <c r="O85" s="154" t="s">
        <v>426</v>
      </c>
      <c r="P85" s="137"/>
      <c r="Q85" s="137"/>
      <c r="R85" s="137"/>
      <c r="S85" s="147"/>
    </row>
    <row r="86" spans="1:19">
      <c r="A86" s="100" t="s">
        <v>2652</v>
      </c>
      <c r="B86" s="100" t="s">
        <v>2622</v>
      </c>
      <c r="C86" s="100"/>
      <c r="D86" s="100" t="s">
        <v>426</v>
      </c>
      <c r="E86" s="140"/>
      <c r="F86" s="140"/>
      <c r="G86" s="140"/>
      <c r="H86" s="100">
        <f t="shared" si="8"/>
        <v>1</v>
      </c>
      <c r="I86" s="140"/>
      <c r="J86" s="157" t="s">
        <v>2273</v>
      </c>
      <c r="K86" s="100" t="str">
        <f t="shared" ref="K86:K117" si="9">VLOOKUP(J86,A:B,2,FALSE)</f>
        <v>e2320</v>
      </c>
      <c r="L86" s="210" t="str">
        <f t="shared" si="7"/>
        <v>Etablissements thermaux</v>
      </c>
      <c r="M86" s="139"/>
      <c r="N86" s="155" t="s">
        <v>192</v>
      </c>
      <c r="O86" s="154" t="s">
        <v>426</v>
      </c>
      <c r="P86" s="137"/>
      <c r="Q86" s="137"/>
      <c r="R86" s="137"/>
      <c r="S86" s="147"/>
    </row>
    <row r="87" spans="1:19">
      <c r="A87" s="100" t="s">
        <v>2653</v>
      </c>
      <c r="B87" s="100" t="s">
        <v>2623</v>
      </c>
      <c r="C87" s="100"/>
      <c r="D87" s="100" t="s">
        <v>426</v>
      </c>
      <c r="E87" s="140"/>
      <c r="F87" s="140"/>
      <c r="G87" s="140"/>
      <c r="H87" s="100">
        <f t="shared" si="8"/>
        <v>1</v>
      </c>
      <c r="I87" s="140"/>
      <c r="J87" s="157" t="s">
        <v>2275</v>
      </c>
      <c r="K87" s="100" t="str">
        <f t="shared" si="9"/>
        <v>e2321</v>
      </c>
      <c r="L87" s="210" t="str">
        <f t="shared" si="7"/>
        <v>Forfait de surveillance médicale, pratiques médicales et complémentaires, forfait thermal, complément tarifaire</v>
      </c>
      <c r="M87" s="139"/>
      <c r="N87" s="155" t="s">
        <v>192</v>
      </c>
      <c r="O87" s="154" t="s">
        <v>426</v>
      </c>
      <c r="P87" s="137"/>
      <c r="Q87" s="137"/>
      <c r="R87" s="137"/>
      <c r="S87" s="147"/>
    </row>
    <row r="88" spans="1:19">
      <c r="A88" s="140" t="s">
        <v>2709</v>
      </c>
      <c r="B88" s="100" t="s">
        <v>2710</v>
      </c>
      <c r="C88" s="140"/>
      <c r="D88" s="100" t="s">
        <v>426</v>
      </c>
      <c r="E88" s="140"/>
      <c r="F88" s="140"/>
      <c r="G88" s="140"/>
      <c r="H88" s="100">
        <f t="shared" si="8"/>
        <v>1</v>
      </c>
      <c r="I88" s="140"/>
      <c r="J88" s="157" t="s">
        <v>2277</v>
      </c>
      <c r="K88" s="100" t="str">
        <f t="shared" si="9"/>
        <v>e2322</v>
      </c>
      <c r="L88" s="210" t="str">
        <f t="shared" si="7"/>
        <v>Frais de transport, frais d'hébergement</v>
      </c>
      <c r="M88" s="139"/>
      <c r="N88" s="155" t="s">
        <v>192</v>
      </c>
      <c r="O88" s="154" t="s">
        <v>426</v>
      </c>
      <c r="P88" s="137"/>
      <c r="Q88" s="137"/>
      <c r="R88" s="137"/>
      <c r="S88" s="147"/>
    </row>
    <row r="89" spans="1:19">
      <c r="A89" s="140" t="s">
        <v>2712</v>
      </c>
      <c r="B89" s="100" t="s">
        <v>2711</v>
      </c>
      <c r="C89" s="140"/>
      <c r="D89" s="100" t="s">
        <v>426</v>
      </c>
      <c r="E89" s="140"/>
      <c r="F89" s="140"/>
      <c r="G89" s="140"/>
      <c r="H89" s="100">
        <f t="shared" si="8"/>
        <v>1</v>
      </c>
      <c r="I89" s="140"/>
      <c r="J89" s="156" t="s">
        <v>2279</v>
      </c>
      <c r="K89" s="100" t="str">
        <f t="shared" si="9"/>
        <v>e2323</v>
      </c>
      <c r="L89" s="210" t="str">
        <f t="shared" si="7"/>
        <v>Transports des malades (ambulances, taxis, véhicules sanitaires légers…)</v>
      </c>
      <c r="M89" s="139"/>
      <c r="N89" s="155" t="s">
        <v>192</v>
      </c>
      <c r="O89" s="154" t="s">
        <v>426</v>
      </c>
      <c r="P89" s="137"/>
      <c r="Q89" s="137"/>
      <c r="R89" s="137"/>
    </row>
    <row r="90" spans="1:19">
      <c r="A90" s="140"/>
      <c r="B90" s="140"/>
      <c r="C90" s="140"/>
      <c r="D90" s="140"/>
      <c r="E90" s="140"/>
      <c r="F90" s="140"/>
      <c r="G90" s="140"/>
      <c r="H90" s="140"/>
      <c r="I90" s="140"/>
      <c r="J90" s="112" t="s">
        <v>2356</v>
      </c>
      <c r="K90" s="100" t="str">
        <f t="shared" si="9"/>
        <v>e2324</v>
      </c>
      <c r="L90" s="210" t="str">
        <f t="shared" si="7"/>
        <v>Prestations payées en biens médicaux</v>
      </c>
      <c r="M90" s="139" t="s">
        <v>190</v>
      </c>
      <c r="N90" s="155" t="s">
        <v>192</v>
      </c>
      <c r="O90" s="154" t="s">
        <v>426</v>
      </c>
      <c r="P90" s="137"/>
      <c r="Q90" s="137"/>
      <c r="R90" s="137"/>
    </row>
    <row r="91" spans="1:19">
      <c r="J91" s="156" t="s">
        <v>2282</v>
      </c>
      <c r="K91" s="100" t="str">
        <f t="shared" si="9"/>
        <v>e2325</v>
      </c>
      <c r="L91" s="210" t="str">
        <f t="shared" si="7"/>
        <v>Optique</v>
      </c>
      <c r="M91" s="139" t="s">
        <v>190</v>
      </c>
      <c r="N91" s="155" t="s">
        <v>192</v>
      </c>
      <c r="O91" s="154" t="s">
        <v>426</v>
      </c>
      <c r="P91" s="137"/>
      <c r="Q91" s="137"/>
      <c r="R91" s="137"/>
    </row>
    <row r="92" spans="1:19">
      <c r="J92" s="157" t="s">
        <v>2284</v>
      </c>
      <c r="K92" s="100" t="str">
        <f t="shared" si="9"/>
        <v>e2326</v>
      </c>
      <c r="L92" s="210" t="str">
        <f t="shared" si="7"/>
        <v>Dépenses d'optique prises en charge par l'assurance maladie obligatoire</v>
      </c>
      <c r="M92" s="139" t="s">
        <v>190</v>
      </c>
      <c r="N92" s="155" t="s">
        <v>192</v>
      </c>
      <c r="O92" s="154" t="s">
        <v>426</v>
      </c>
      <c r="P92" s="137"/>
      <c r="Q92" s="137"/>
      <c r="R92" s="137"/>
    </row>
    <row r="93" spans="1:19">
      <c r="J93" s="158" t="s">
        <v>2642</v>
      </c>
      <c r="K93" s="100" t="str">
        <f t="shared" si="9"/>
        <v>e2372</v>
      </c>
      <c r="L93" s="210" t="str">
        <f t="shared" si="7"/>
        <v>Panier 100% santé optique</v>
      </c>
      <c r="M93" s="139" t="s">
        <v>190</v>
      </c>
      <c r="N93" s="155" t="s">
        <v>192</v>
      </c>
      <c r="O93" s="154" t="s">
        <v>426</v>
      </c>
      <c r="P93" s="137"/>
      <c r="Q93" s="137"/>
      <c r="R93" s="137"/>
    </row>
    <row r="94" spans="1:19">
      <c r="J94" s="208" t="s">
        <v>2643</v>
      </c>
      <c r="K94" s="100" t="str">
        <f t="shared" si="9"/>
        <v>e2373</v>
      </c>
      <c r="L94" s="210" t="str">
        <f t="shared" si="7"/>
        <v>Panier 100% santé optique, verres simples</v>
      </c>
      <c r="M94" s="139"/>
      <c r="N94" s="155" t="s">
        <v>192</v>
      </c>
      <c r="O94" s="154" t="s">
        <v>426</v>
      </c>
      <c r="P94" s="137"/>
      <c r="Q94" s="137"/>
      <c r="R94" s="137"/>
    </row>
    <row r="95" spans="1:19">
      <c r="J95" s="158" t="s">
        <v>2644</v>
      </c>
      <c r="K95" s="100" t="str">
        <f t="shared" si="9"/>
        <v>e2374</v>
      </c>
      <c r="L95" s="210" t="str">
        <f t="shared" si="7"/>
        <v>Panier libre optique</v>
      </c>
      <c r="M95" s="139" t="s">
        <v>190</v>
      </c>
      <c r="N95" s="155" t="s">
        <v>192</v>
      </c>
      <c r="O95" s="154" t="s">
        <v>426</v>
      </c>
      <c r="P95" s="137"/>
      <c r="Q95" s="137"/>
      <c r="R95" s="137"/>
    </row>
    <row r="96" spans="1:19">
      <c r="J96" s="208" t="s">
        <v>2645</v>
      </c>
      <c r="K96" s="100" t="str">
        <f t="shared" si="9"/>
        <v>e2375</v>
      </c>
      <c r="L96" s="210" t="str">
        <f t="shared" si="7"/>
        <v>Panier libre optique, verres simples</v>
      </c>
      <c r="M96" s="139"/>
      <c r="N96" s="155" t="s">
        <v>192</v>
      </c>
      <c r="O96" s="154" t="s">
        <v>426</v>
      </c>
      <c r="P96" s="137"/>
      <c r="Q96" s="137"/>
      <c r="R96" s="137"/>
    </row>
    <row r="97" spans="10:18">
      <c r="J97" s="157" t="s">
        <v>2286</v>
      </c>
      <c r="K97" s="100" t="str">
        <f t="shared" si="9"/>
        <v>e2327</v>
      </c>
      <c r="L97" s="210" t="str">
        <f t="shared" si="7"/>
        <v>Dépenses d'optique non prises en charge par l'assurance maladie obligatoire</v>
      </c>
      <c r="M97" s="139"/>
      <c r="N97" s="155" t="s">
        <v>192</v>
      </c>
      <c r="O97" s="154" t="s">
        <v>426</v>
      </c>
      <c r="P97" s="137"/>
      <c r="Q97" s="137"/>
      <c r="R97" s="137"/>
    </row>
    <row r="98" spans="10:18">
      <c r="J98" s="156" t="s">
        <v>2646</v>
      </c>
      <c r="K98" s="100" t="str">
        <f t="shared" si="9"/>
        <v>e2376</v>
      </c>
      <c r="L98" s="210" t="str">
        <f t="shared" si="7"/>
        <v>Audioprothèses (y compris entretien, réparation, prestations de suivi, etc.)</v>
      </c>
      <c r="M98" s="139" t="s">
        <v>190</v>
      </c>
      <c r="N98" s="155" t="s">
        <v>192</v>
      </c>
      <c r="O98" s="154" t="s">
        <v>426</v>
      </c>
      <c r="P98" s="137"/>
      <c r="Q98" s="137"/>
      <c r="R98" s="137"/>
    </row>
    <row r="99" spans="10:18">
      <c r="J99" s="157" t="s">
        <v>2680</v>
      </c>
      <c r="K99" s="100" t="str">
        <f t="shared" si="9"/>
        <v>e2377</v>
      </c>
      <c r="L99" s="210" t="str">
        <f>J99</f>
        <v>Panier 100% santé audiologie</v>
      </c>
      <c r="M99" s="139"/>
      <c r="N99" s="155" t="s">
        <v>192</v>
      </c>
      <c r="O99" s="154" t="s">
        <v>426</v>
      </c>
      <c r="P99" s="137"/>
      <c r="Q99" s="137"/>
      <c r="R99" s="137"/>
    </row>
    <row r="100" spans="10:18">
      <c r="J100" s="157" t="s">
        <v>2647</v>
      </c>
      <c r="K100" s="100" t="str">
        <f t="shared" si="9"/>
        <v>e2378</v>
      </c>
      <c r="L100" s="210" t="str">
        <f>J100</f>
        <v>Panier libre audiologie</v>
      </c>
      <c r="M100" s="139"/>
      <c r="N100" s="155" t="s">
        <v>192</v>
      </c>
      <c r="O100" s="154" t="s">
        <v>426</v>
      </c>
      <c r="P100" s="137"/>
      <c r="Q100" s="137"/>
      <c r="R100" s="137"/>
    </row>
    <row r="101" spans="10:18">
      <c r="J101" s="156" t="s">
        <v>2648</v>
      </c>
      <c r="K101" s="100" t="str">
        <f t="shared" si="9"/>
        <v>e2379</v>
      </c>
      <c r="L101" s="210" t="str">
        <f t="shared" si="7"/>
        <v>Biens médicaux (hors optique et audioprothèses) pris en charge par l'assurance maladie obligatoire</v>
      </c>
      <c r="M101" s="139" t="s">
        <v>190</v>
      </c>
      <c r="N101" s="155" t="s">
        <v>192</v>
      </c>
      <c r="O101" s="154" t="s">
        <v>426</v>
      </c>
      <c r="P101" s="137"/>
      <c r="Q101" s="137"/>
      <c r="R101" s="137"/>
    </row>
    <row r="102" spans="10:18">
      <c r="J102" s="157" t="s">
        <v>2290</v>
      </c>
      <c r="K102" s="100" t="str">
        <f t="shared" si="9"/>
        <v>e2329</v>
      </c>
      <c r="L102" s="210" t="str">
        <f t="shared" si="7"/>
        <v>Médicaments pris en charge par l'assurance maladie obligatoire</v>
      </c>
      <c r="M102" s="139"/>
      <c r="N102" s="155" t="s">
        <v>192</v>
      </c>
      <c r="O102" s="154" t="s">
        <v>426</v>
      </c>
      <c r="P102" s="137"/>
      <c r="Q102" s="137"/>
      <c r="R102" s="137"/>
    </row>
    <row r="103" spans="10:18">
      <c r="J103" s="157" t="s">
        <v>2649</v>
      </c>
      <c r="K103" s="100" t="str">
        <f t="shared" si="9"/>
        <v>e2380</v>
      </c>
      <c r="L103" s="210" t="str">
        <f t="shared" si="7"/>
        <v>Autres biens médicaux (hors optique et audioprothèses) pris en charge par l'assurance maladie obligatoire</v>
      </c>
      <c r="M103" s="139"/>
      <c r="N103" s="155" t="s">
        <v>192</v>
      </c>
      <c r="O103" s="154" t="s">
        <v>426</v>
      </c>
      <c r="P103" s="137"/>
      <c r="Q103" s="137"/>
      <c r="R103" s="137"/>
    </row>
    <row r="104" spans="10:18">
      <c r="J104" s="157" t="s">
        <v>2650</v>
      </c>
      <c r="K104" s="100" t="str">
        <f t="shared" si="9"/>
        <v>e2381</v>
      </c>
      <c r="L104" s="210" t="str">
        <f t="shared" si="7"/>
        <v>Prothèses (sauf dentaires et audiologiques), orthèses, véhicules pour handicapé physique pris en charge par l'AMO</v>
      </c>
      <c r="M104" s="139"/>
      <c r="N104" s="155" t="s">
        <v>192</v>
      </c>
      <c r="O104" s="154" t="s">
        <v>426</v>
      </c>
      <c r="P104" s="137"/>
      <c r="Q104" s="137"/>
      <c r="R104" s="137"/>
    </row>
    <row r="105" spans="10:18">
      <c r="J105" s="158" t="s">
        <v>2296</v>
      </c>
      <c r="K105" s="100" t="str">
        <f t="shared" si="9"/>
        <v>e2332</v>
      </c>
      <c r="L105" s="210" t="str">
        <f t="shared" si="7"/>
        <v>Petits matériels et pansements pris en charge par l'AMO</v>
      </c>
      <c r="M105" s="139"/>
      <c r="N105" s="155" t="s">
        <v>192</v>
      </c>
      <c r="O105" s="154" t="s">
        <v>426</v>
      </c>
      <c r="P105" s="137"/>
      <c r="Q105" s="137"/>
      <c r="R105" s="137"/>
    </row>
    <row r="106" spans="10:18">
      <c r="J106" s="156" t="s">
        <v>2651</v>
      </c>
      <c r="K106" s="100" t="str">
        <f t="shared" si="9"/>
        <v>e2382</v>
      </c>
      <c r="L106" s="210" t="str">
        <f t="shared" si="7"/>
        <v>Biens médicaux (hors optique et audioprothèses) non pris en charge par l'assurance maladie obligatoire</v>
      </c>
      <c r="M106" s="139" t="s">
        <v>190</v>
      </c>
      <c r="N106" s="155" t="s">
        <v>192</v>
      </c>
      <c r="O106" s="154" t="s">
        <v>426</v>
      </c>
      <c r="P106" s="137"/>
      <c r="Q106" s="137"/>
      <c r="R106" s="137"/>
    </row>
    <row r="107" spans="10:18">
      <c r="J107" s="157" t="s">
        <v>2300</v>
      </c>
      <c r="K107" s="100" t="str">
        <f t="shared" si="9"/>
        <v>e2334</v>
      </c>
      <c r="L107" s="210" t="str">
        <f t="shared" si="7"/>
        <v>Pharmacie non prise en charge par l'assurance maladie obligatoire</v>
      </c>
      <c r="M107" s="139" t="s">
        <v>190</v>
      </c>
      <c r="N107" s="155" t="s">
        <v>192</v>
      </c>
      <c r="O107" s="154" t="s">
        <v>426</v>
      </c>
      <c r="P107" s="137"/>
      <c r="Q107" s="137"/>
      <c r="R107" s="137"/>
    </row>
    <row r="108" spans="10:18">
      <c r="J108" s="158" t="s">
        <v>2302</v>
      </c>
      <c r="K108" s="100" t="str">
        <f t="shared" si="9"/>
        <v>e2335</v>
      </c>
      <c r="L108" s="210" t="str">
        <f t="shared" si="7"/>
        <v>Médicaments</v>
      </c>
      <c r="M108" s="139"/>
      <c r="N108" s="155" t="s">
        <v>192</v>
      </c>
      <c r="O108" s="154" t="s">
        <v>426</v>
      </c>
      <c r="P108" s="137"/>
      <c r="Q108" s="137"/>
      <c r="R108" s="137"/>
    </row>
    <row r="109" spans="10:18">
      <c r="J109" s="158" t="s">
        <v>2304</v>
      </c>
      <c r="K109" s="100" t="str">
        <f t="shared" si="9"/>
        <v>e2336</v>
      </c>
      <c r="L109" s="210" t="str">
        <f t="shared" si="7"/>
        <v>Autres produits pharmaceutiques (patchs tabagiques…)</v>
      </c>
      <c r="M109" s="139"/>
      <c r="N109" s="155" t="s">
        <v>192</v>
      </c>
      <c r="O109" s="154" t="s">
        <v>426</v>
      </c>
      <c r="P109" s="137"/>
      <c r="Q109" s="137"/>
      <c r="R109" s="137"/>
    </row>
    <row r="110" spans="10:18">
      <c r="J110" s="157" t="s">
        <v>2652</v>
      </c>
      <c r="K110" s="100" t="str">
        <f t="shared" si="9"/>
        <v>e2383</v>
      </c>
      <c r="L110" s="210" t="str">
        <f t="shared" si="7"/>
        <v>Autres biens médicaux (hors optique et audioprothèses) non pris en charge par l'assurance maladie obligatoire</v>
      </c>
      <c r="M110" s="139" t="s">
        <v>190</v>
      </c>
      <c r="N110" s="155" t="s">
        <v>192</v>
      </c>
      <c r="O110" s="154" t="s">
        <v>426</v>
      </c>
      <c r="P110" s="137"/>
      <c r="Q110" s="137"/>
      <c r="R110" s="137"/>
    </row>
    <row r="111" spans="10:18">
      <c r="J111" s="158" t="s">
        <v>2653</v>
      </c>
      <c r="K111" s="100" t="str">
        <f t="shared" si="9"/>
        <v>e2384</v>
      </c>
      <c r="L111" s="210" t="str">
        <f t="shared" si="7"/>
        <v>Prothèses (sauf dentaires et audiologiques), orthèses, véhicules pour handicapé physique non pris en charge par l'AMO</v>
      </c>
      <c r="M111" s="139"/>
      <c r="N111" s="155" t="s">
        <v>192</v>
      </c>
      <c r="O111" s="154" t="s">
        <v>426</v>
      </c>
      <c r="P111" s="137"/>
      <c r="Q111" s="137"/>
      <c r="R111" s="137"/>
    </row>
    <row r="112" spans="10:18">
      <c r="J112" s="158" t="s">
        <v>2310</v>
      </c>
      <c r="K112" s="100" t="str">
        <f t="shared" si="9"/>
        <v>e2339</v>
      </c>
      <c r="L112" s="210" t="str">
        <f t="shared" si="7"/>
        <v>Petits matériels et pansements non pris en charge par l'AMO</v>
      </c>
      <c r="M112" s="139"/>
      <c r="N112" s="155" t="s">
        <v>192</v>
      </c>
      <c r="O112" s="154" t="s">
        <v>426</v>
      </c>
      <c r="P112" s="137"/>
      <c r="Q112" s="137"/>
      <c r="R112" s="137"/>
    </row>
    <row r="113" spans="10:18">
      <c r="J113" s="111" t="s">
        <v>2312</v>
      </c>
      <c r="K113" s="100" t="str">
        <f t="shared" si="9"/>
        <v>e2340</v>
      </c>
      <c r="L113" s="210" t="str">
        <f t="shared" si="7"/>
        <v>Autres prestations connexes à la santé</v>
      </c>
      <c r="M113" s="139" t="s">
        <v>190</v>
      </c>
      <c r="N113" s="155" t="s">
        <v>192</v>
      </c>
      <c r="O113" s="154" t="s">
        <v>426</v>
      </c>
      <c r="P113" s="137"/>
      <c r="Q113" s="137"/>
      <c r="R113" s="137"/>
    </row>
    <row r="114" spans="10:18">
      <c r="J114" s="112" t="s">
        <v>2314</v>
      </c>
      <c r="K114" s="100" t="str">
        <f t="shared" si="9"/>
        <v>e2341</v>
      </c>
      <c r="L114" s="210" t="str">
        <f t="shared" si="7"/>
        <v>médecin alternative non prise en charge AMO (aécupuncture, ostéopapthie, psychanalyse...)</v>
      </c>
      <c r="M114" s="139"/>
      <c r="N114" s="155" t="s">
        <v>192</v>
      </c>
      <c r="O114" s="154" t="s">
        <v>426</v>
      </c>
      <c r="P114" s="137"/>
      <c r="Q114" s="137"/>
      <c r="R114" s="137"/>
    </row>
    <row r="115" spans="10:18">
      <c r="J115" s="112" t="s">
        <v>2316</v>
      </c>
      <c r="K115" s="100" t="str">
        <f t="shared" si="9"/>
        <v>e2342</v>
      </c>
      <c r="L115" s="210" t="str">
        <f t="shared" si="7"/>
        <v>actions de prévention</v>
      </c>
      <c r="M115" s="139"/>
      <c r="N115" s="155" t="s">
        <v>192</v>
      </c>
      <c r="O115" s="154" t="s">
        <v>426</v>
      </c>
      <c r="P115" s="137"/>
      <c r="Q115" s="137"/>
      <c r="R115" s="137"/>
    </row>
    <row r="116" spans="10:18">
      <c r="J116" s="112" t="s">
        <v>2318</v>
      </c>
      <c r="K116" s="100" t="str">
        <f t="shared" si="9"/>
        <v>e2343</v>
      </c>
      <c r="L116" s="210" t="str">
        <f t="shared" si="7"/>
        <v>garanties accessoires incapacité et indemnités journalières</v>
      </c>
      <c r="M116" s="139"/>
      <c r="N116" s="155" t="s">
        <v>192</v>
      </c>
      <c r="O116" s="154" t="s">
        <v>426</v>
      </c>
      <c r="P116" s="137"/>
      <c r="Q116" s="137"/>
      <c r="R116" s="137"/>
    </row>
    <row r="117" spans="10:18">
      <c r="J117" s="112" t="s">
        <v>2320</v>
      </c>
      <c r="K117" s="100" t="str">
        <f t="shared" si="9"/>
        <v>e2344</v>
      </c>
      <c r="L117" s="210" t="str">
        <f t="shared" si="7"/>
        <v>garanties accessoires invalidité</v>
      </c>
      <c r="M117" s="139"/>
      <c r="N117" s="155" t="s">
        <v>192</v>
      </c>
      <c r="O117" s="154" t="s">
        <v>426</v>
      </c>
      <c r="P117" s="137"/>
      <c r="Q117" s="137"/>
      <c r="R117" s="137"/>
    </row>
    <row r="118" spans="10:18">
      <c r="J118" s="112" t="s">
        <v>2322</v>
      </c>
      <c r="K118" s="100" t="str">
        <f>VLOOKUP(J118,A:B,2,FALSE)</f>
        <v>e2345</v>
      </c>
      <c r="L118" s="210" t="str">
        <f t="shared" si="7"/>
        <v>garanties accessoires dépendance</v>
      </c>
      <c r="M118" s="139"/>
      <c r="N118" s="155" t="s">
        <v>192</v>
      </c>
      <c r="O118" s="154" t="s">
        <v>426</v>
      </c>
      <c r="P118" s="137"/>
      <c r="Q118" s="137"/>
      <c r="R118" s="137"/>
    </row>
    <row r="119" spans="10:18">
      <c r="J119" s="112" t="s">
        <v>2324</v>
      </c>
      <c r="K119" s="100" t="str">
        <f>VLOOKUP(J119,A:B,2,FALSE)</f>
        <v>e2346</v>
      </c>
      <c r="L119" s="210" t="str">
        <f>J119</f>
        <v>garanties accessoires famille</v>
      </c>
      <c r="M119" s="139"/>
      <c r="N119" s="155" t="s">
        <v>192</v>
      </c>
      <c r="O119" s="154" t="s">
        <v>426</v>
      </c>
      <c r="P119" s="137"/>
      <c r="Q119" s="137"/>
      <c r="R119" s="137"/>
    </row>
    <row r="120" spans="10:18">
      <c r="J120" s="112" t="s">
        <v>2326</v>
      </c>
      <c r="K120" s="100" t="str">
        <f>VLOOKUP(J120,A:B,2,FALSE)</f>
        <v>e2347</v>
      </c>
      <c r="L120" s="210" t="str">
        <f>J120</f>
        <v>garanties accessoires décès</v>
      </c>
      <c r="M120" s="139"/>
      <c r="N120" s="155" t="s">
        <v>192</v>
      </c>
      <c r="O120" s="154" t="s">
        <v>426</v>
      </c>
      <c r="P120" s="137"/>
      <c r="Q120" s="137"/>
      <c r="R120" s="137"/>
    </row>
    <row r="121" spans="10:18">
      <c r="J121" s="112" t="s">
        <v>2328</v>
      </c>
      <c r="K121" s="100" t="str">
        <f>VLOOKUP(J121,A:B,2,FALSE)</f>
        <v>e2348</v>
      </c>
      <c r="L121" s="210" t="str">
        <f>J121</f>
        <v>aides diverses</v>
      </c>
      <c r="M121" s="139"/>
      <c r="N121" s="155" t="s">
        <v>192</v>
      </c>
      <c r="O121" s="154" t="s">
        <v>426</v>
      </c>
      <c r="P121" s="137"/>
      <c r="Q121" s="137"/>
      <c r="R121" s="137"/>
    </row>
    <row r="122" spans="10:18">
      <c r="J122" s="126" t="s">
        <v>2330</v>
      </c>
      <c r="K122" s="100"/>
      <c r="L122" s="210"/>
      <c r="M122" s="153"/>
      <c r="N122" s="155" t="s">
        <v>192</v>
      </c>
      <c r="O122" s="154" t="s">
        <v>426</v>
      </c>
      <c r="P122" s="100"/>
      <c r="Q122" s="100" t="s">
        <v>1970</v>
      </c>
      <c r="R122" s="100"/>
    </row>
    <row r="123" spans="10:18">
      <c r="J123" s="149" t="s">
        <v>244</v>
      </c>
      <c r="K123" s="100" t="str">
        <f t="shared" ref="K123:K132" si="10">VLOOKUP(J123,A:B,2,FALSE)</f>
        <v>e0</v>
      </c>
      <c r="L123" s="142" t="str">
        <f t="shared" ref="L123:L135" si="11">J123</f>
        <v>Total/NA</v>
      </c>
      <c r="M123" s="155" t="s">
        <v>190</v>
      </c>
      <c r="N123" s="155" t="s">
        <v>192</v>
      </c>
      <c r="O123" s="154" t="s">
        <v>426</v>
      </c>
      <c r="P123" s="147"/>
      <c r="Q123" s="100"/>
      <c r="R123" s="100"/>
    </row>
    <row r="124" spans="10:18">
      <c r="J124" s="111" t="s">
        <v>2242</v>
      </c>
      <c r="K124" s="100" t="str">
        <f t="shared" si="10"/>
        <v>e2302</v>
      </c>
      <c r="L124" s="142" t="str">
        <f t="shared" si="11"/>
        <v>Hôpitaux (publics, privés ou unités de soins de longue durée)</v>
      </c>
      <c r="M124" s="155" t="s">
        <v>190</v>
      </c>
      <c r="N124" s="155" t="s">
        <v>192</v>
      </c>
      <c r="O124" s="154" t="s">
        <v>426</v>
      </c>
      <c r="P124" s="147"/>
      <c r="Q124" s="147"/>
      <c r="R124" s="100"/>
    </row>
    <row r="125" spans="10:18">
      <c r="J125" s="112" t="s">
        <v>2331</v>
      </c>
      <c r="K125" s="100" t="str">
        <f t="shared" si="10"/>
        <v>e2349</v>
      </c>
      <c r="L125" s="142" t="str">
        <f t="shared" si="11"/>
        <v>Hôpitaux du secteur public (hors USLD)</v>
      </c>
      <c r="M125" s="155" t="s">
        <v>190</v>
      </c>
      <c r="N125" s="155" t="s">
        <v>192</v>
      </c>
      <c r="O125" s="154" t="s">
        <v>426</v>
      </c>
      <c r="P125" s="147"/>
      <c r="Q125" s="147"/>
      <c r="R125" s="100"/>
    </row>
    <row r="126" spans="10:18">
      <c r="J126" s="156" t="s">
        <v>2364</v>
      </c>
      <c r="K126" s="100" t="str">
        <f t="shared" si="10"/>
        <v>e2304</v>
      </c>
      <c r="L126" s="142" t="str">
        <f t="shared" si="11"/>
        <v>Forfait journalier, ticket modérateur… - hôpitaux du secteur public (hors USLD)</v>
      </c>
      <c r="M126" s="155"/>
      <c r="N126" s="155" t="s">
        <v>192</v>
      </c>
      <c r="O126" s="154" t="s">
        <v>426</v>
      </c>
      <c r="P126" s="147"/>
      <c r="Q126" s="147"/>
      <c r="R126" s="147"/>
    </row>
    <row r="127" spans="10:18">
      <c r="J127" s="156" t="s">
        <v>2355</v>
      </c>
      <c r="K127" s="100" t="str">
        <f t="shared" si="10"/>
        <v>e2309</v>
      </c>
      <c r="L127" s="142" t="str">
        <f t="shared" si="11"/>
        <v>Supplément chambres particulières, lit accompagnant… - hôpitaux du secteur public (hors USLD)</v>
      </c>
      <c r="M127" s="155"/>
      <c r="N127" s="155" t="s">
        <v>192</v>
      </c>
      <c r="O127" s="154" t="s">
        <v>426</v>
      </c>
      <c r="P127" s="147"/>
      <c r="Q127" s="147"/>
      <c r="R127" s="147"/>
    </row>
    <row r="128" spans="10:18">
      <c r="J128" s="112" t="s">
        <v>2332</v>
      </c>
      <c r="K128" s="100" t="str">
        <f t="shared" si="10"/>
        <v>e2350</v>
      </c>
      <c r="L128" s="142" t="str">
        <f t="shared" si="11"/>
        <v>Hôpitaux du secteur privé (hors USLD)</v>
      </c>
      <c r="M128" s="155" t="s">
        <v>190</v>
      </c>
      <c r="N128" s="155" t="s">
        <v>192</v>
      </c>
      <c r="O128" s="154" t="s">
        <v>426</v>
      </c>
      <c r="P128" s="147"/>
      <c r="Q128" s="147"/>
      <c r="R128" s="100"/>
    </row>
    <row r="129" spans="10:18">
      <c r="J129" s="156" t="s">
        <v>2248</v>
      </c>
      <c r="K129" s="100" t="str">
        <f t="shared" si="10"/>
        <v>e2306</v>
      </c>
      <c r="L129" s="142" t="str">
        <f t="shared" si="11"/>
        <v>Honoraires - cliniques privées</v>
      </c>
      <c r="M129" s="155" t="s">
        <v>190</v>
      </c>
      <c r="N129" s="155" t="s">
        <v>192</v>
      </c>
      <c r="O129" s="154" t="s">
        <v>426</v>
      </c>
      <c r="P129" s="147"/>
      <c r="Q129" s="147"/>
      <c r="R129" s="100"/>
    </row>
    <row r="130" spans="10:18">
      <c r="J130" s="156" t="s">
        <v>2352</v>
      </c>
      <c r="K130" s="100" t="str">
        <f t="shared" si="10"/>
        <v>e2305</v>
      </c>
      <c r="L130" s="142" t="str">
        <f t="shared" si="11"/>
        <v>Forfait journalier, ticket modérateur… - cliniques privées (hors USLD)</v>
      </c>
      <c r="M130" s="155" t="s">
        <v>190</v>
      </c>
      <c r="N130" s="155" t="s">
        <v>192</v>
      </c>
      <c r="O130" s="154" t="s">
        <v>426</v>
      </c>
      <c r="P130" s="147"/>
      <c r="Q130" s="147"/>
      <c r="R130" s="100"/>
    </row>
    <row r="131" spans="10:18">
      <c r="J131" s="156" t="s">
        <v>2353</v>
      </c>
      <c r="K131" s="100" t="str">
        <f t="shared" si="10"/>
        <v>e2310</v>
      </c>
      <c r="L131" s="142" t="str">
        <f t="shared" si="11"/>
        <v>Supplément chambres particulières, lit accompagnant… - cliniques privées (hors USLD)</v>
      </c>
      <c r="M131" s="155" t="s">
        <v>190</v>
      </c>
      <c r="N131" s="155" t="s">
        <v>192</v>
      </c>
      <c r="O131" s="154" t="s">
        <v>426</v>
      </c>
      <c r="P131" s="147"/>
      <c r="Q131" s="147"/>
      <c r="R131" s="100"/>
    </row>
    <row r="132" spans="10:18">
      <c r="J132" s="112" t="s">
        <v>2333</v>
      </c>
      <c r="K132" s="100" t="str">
        <f t="shared" si="10"/>
        <v>e2351</v>
      </c>
      <c r="L132" s="142" t="str">
        <f t="shared" si="11"/>
        <v>Soins en USLD</v>
      </c>
      <c r="M132" s="155" t="s">
        <v>190</v>
      </c>
      <c r="N132" s="155" t="s">
        <v>192</v>
      </c>
      <c r="O132" s="154" t="s">
        <v>426</v>
      </c>
      <c r="P132" s="147"/>
      <c r="Q132" s="147"/>
      <c r="R132" s="100"/>
    </row>
    <row r="133" spans="10:18">
      <c r="J133" s="156" t="s">
        <v>2250</v>
      </c>
      <c r="K133" s="100" t="s">
        <v>2251</v>
      </c>
      <c r="L133" s="142" t="str">
        <f t="shared" si="11"/>
        <v>Forfait soins - USLD</v>
      </c>
      <c r="M133" s="155"/>
      <c r="N133" s="155" t="s">
        <v>192</v>
      </c>
      <c r="O133" s="154" t="s">
        <v>426</v>
      </c>
      <c r="P133" s="147"/>
      <c r="Q133" s="147"/>
      <c r="R133" s="100"/>
    </row>
    <row r="134" spans="10:18">
      <c r="J134" s="156" t="s">
        <v>2255</v>
      </c>
      <c r="K134" s="100" t="s">
        <v>2256</v>
      </c>
      <c r="L134" s="142" t="str">
        <f t="shared" si="11"/>
        <v>Frais d'hébergement, suppléments chambres particulières... - USLD</v>
      </c>
      <c r="M134" s="155"/>
      <c r="N134" s="155" t="s">
        <v>192</v>
      </c>
      <c r="O134" s="154" t="s">
        <v>426</v>
      </c>
      <c r="P134" s="147"/>
      <c r="Q134" s="147"/>
      <c r="R134" s="100"/>
    </row>
    <row r="135" spans="10:18">
      <c r="J135" s="111" t="s">
        <v>2334</v>
      </c>
      <c r="K135" s="100" t="str">
        <f>VLOOKUP(J135,A:B,2,FALSE)</f>
        <v>e2352</v>
      </c>
      <c r="L135" s="142" t="str">
        <f t="shared" si="11"/>
        <v>Prestations autres qu'hôpitaux (publics, privés ou unités de soins de longue durée)</v>
      </c>
      <c r="M135" s="155" t="s">
        <v>190</v>
      </c>
      <c r="N135" s="155" t="s">
        <v>192</v>
      </c>
      <c r="O135" s="154" t="s">
        <v>426</v>
      </c>
      <c r="P135" s="147"/>
      <c r="Q135" s="147"/>
      <c r="R135" s="100"/>
    </row>
    <row r="136" spans="10:18">
      <c r="M136" s="139"/>
    </row>
    <row r="137" spans="10:18">
      <c r="M137" s="139"/>
    </row>
    <row r="138" spans="10:18">
      <c r="M138" s="139"/>
    </row>
    <row r="139" spans="10:18">
      <c r="K139" s="142"/>
      <c r="L139"/>
      <c r="M139" s="139"/>
    </row>
    <row r="140" spans="10:18">
      <c r="K140" s="142"/>
      <c r="L140"/>
      <c r="M140" s="139"/>
    </row>
    <row r="141" spans="10:18">
      <c r="K141" s="142"/>
      <c r="L141"/>
      <c r="M141" s="139"/>
    </row>
    <row r="142" spans="10:18">
      <c r="K142" s="142"/>
      <c r="L142"/>
      <c r="M142" s="139"/>
    </row>
    <row r="143" spans="10:18">
      <c r="K143" s="142"/>
      <c r="L143"/>
      <c r="M143" s="139"/>
    </row>
    <row r="144" spans="10:18">
      <c r="K144" s="142"/>
      <c r="L144"/>
      <c r="M144" s="139"/>
    </row>
    <row r="145" spans="11:13">
      <c r="K145" s="142"/>
      <c r="L145"/>
      <c r="M145" s="139"/>
    </row>
    <row r="146" spans="11:13">
      <c r="K146" s="142"/>
      <c r="L146"/>
      <c r="M146" s="139"/>
    </row>
    <row r="147" spans="11:13">
      <c r="K147" s="142"/>
      <c r="L147"/>
      <c r="M147" s="139"/>
    </row>
    <row r="148" spans="11:13">
      <c r="K148" s="142"/>
      <c r="L148"/>
      <c r="M148" s="139"/>
    </row>
    <row r="149" spans="11:13">
      <c r="K149" s="142"/>
      <c r="L149"/>
      <c r="M149" s="139"/>
    </row>
    <row r="150" spans="11:13">
      <c r="K150" s="142"/>
      <c r="L150"/>
      <c r="M150" s="139"/>
    </row>
    <row r="151" spans="11:13">
      <c r="K151" s="142"/>
      <c r="L151"/>
      <c r="M151" s="139"/>
    </row>
    <row r="152" spans="11:13">
      <c r="K152" s="142"/>
      <c r="L152"/>
      <c r="M152" s="139"/>
    </row>
    <row r="153" spans="11:13">
      <c r="K153" s="142"/>
      <c r="L153"/>
      <c r="M153" s="139"/>
    </row>
    <row r="154" spans="11:13">
      <c r="K154" s="142"/>
      <c r="L154"/>
      <c r="M154" s="139"/>
    </row>
    <row r="155" spans="11:13">
      <c r="K155" s="142"/>
      <c r="L155"/>
      <c r="M155" s="139"/>
    </row>
    <row r="156" spans="11:13">
      <c r="K156" s="142"/>
      <c r="L156"/>
      <c r="M156" s="139"/>
    </row>
    <row r="157" spans="11:13">
      <c r="K157" s="142"/>
      <c r="L157"/>
      <c r="M157" s="139"/>
    </row>
    <row r="158" spans="11:13">
      <c r="K158" s="142"/>
      <c r="L158"/>
    </row>
    <row r="159" spans="11:13">
      <c r="K159" s="142"/>
      <c r="L159"/>
    </row>
    <row r="160" spans="11:13">
      <c r="K160" s="142"/>
      <c r="L160"/>
    </row>
    <row r="161" spans="11:12">
      <c r="K161" s="142"/>
      <c r="L161"/>
    </row>
    <row r="162" spans="11:12">
      <c r="K162" s="142"/>
      <c r="L162"/>
    </row>
    <row r="163" spans="11:12">
      <c r="K163" s="142"/>
      <c r="L163"/>
    </row>
    <row r="164" spans="11:12">
      <c r="K164" s="142"/>
      <c r="L164"/>
    </row>
    <row r="165" spans="11:12">
      <c r="K165" s="142"/>
      <c r="L165"/>
    </row>
    <row r="166" spans="11:12">
      <c r="K166" s="142"/>
      <c r="L166"/>
    </row>
    <row r="167" spans="11:12">
      <c r="K167" s="142"/>
      <c r="L167"/>
    </row>
    <row r="168" spans="11:12">
      <c r="K168" s="142"/>
      <c r="L168"/>
    </row>
    <row r="169" spans="11:12">
      <c r="K169" s="142"/>
      <c r="L169"/>
    </row>
    <row r="170" spans="11:12">
      <c r="K170" s="142"/>
      <c r="L170"/>
    </row>
    <row r="171" spans="11:12">
      <c r="K171" s="142"/>
      <c r="L171"/>
    </row>
    <row r="172" spans="11:12">
      <c r="K172" s="142"/>
      <c r="L172"/>
    </row>
    <row r="173" spans="11:12">
      <c r="K173" s="142"/>
      <c r="L173"/>
    </row>
    <row r="174" spans="11:12">
      <c r="K174" s="142"/>
      <c r="L174"/>
    </row>
    <row r="175" spans="11:12">
      <c r="K175" s="142"/>
      <c r="L175"/>
    </row>
    <row r="176" spans="11:12">
      <c r="K176" s="142"/>
      <c r="L176"/>
    </row>
    <row r="177" spans="11:12">
      <c r="K177" s="142"/>
      <c r="L177"/>
    </row>
    <row r="178" spans="11:12">
      <c r="K178" s="142"/>
      <c r="L178"/>
    </row>
    <row r="179" spans="11:12">
      <c r="K179" s="142"/>
      <c r="L179"/>
    </row>
    <row r="180" spans="11:12">
      <c r="K180" s="142"/>
      <c r="L180"/>
    </row>
    <row r="181" spans="11:12">
      <c r="K181" s="142"/>
      <c r="L181"/>
    </row>
    <row r="182" spans="11:12">
      <c r="K182" s="142"/>
      <c r="L182"/>
    </row>
    <row r="183" spans="11:12">
      <c r="K183" s="142"/>
      <c r="L183"/>
    </row>
    <row r="184" spans="11:12">
      <c r="K184" s="142"/>
      <c r="L184"/>
    </row>
    <row r="185" spans="11:12">
      <c r="K185" s="142"/>
      <c r="L185"/>
    </row>
    <row r="186" spans="11:12">
      <c r="K186" s="142"/>
      <c r="L186"/>
    </row>
    <row r="187" spans="11:12">
      <c r="K187" s="142"/>
      <c r="L187"/>
    </row>
    <row r="188" spans="11:12">
      <c r="K188" s="142"/>
      <c r="L188"/>
    </row>
    <row r="189" spans="11:12">
      <c r="K189" s="142"/>
      <c r="L189"/>
    </row>
    <row r="190" spans="11:12">
      <c r="K190" s="142"/>
      <c r="L190"/>
    </row>
    <row r="191" spans="11:12">
      <c r="K191" s="142"/>
      <c r="L191"/>
    </row>
    <row r="192" spans="11:12">
      <c r="K192" s="142"/>
      <c r="L192"/>
    </row>
    <row r="193" spans="11:12">
      <c r="K193" s="142"/>
      <c r="L193"/>
    </row>
    <row r="194" spans="11:12">
      <c r="K194" s="142"/>
      <c r="L194"/>
    </row>
    <row r="195" spans="11:12">
      <c r="K195" s="142"/>
      <c r="L195"/>
    </row>
    <row r="196" spans="11:12">
      <c r="K196" s="142"/>
      <c r="L196"/>
    </row>
    <row r="197" spans="11:12">
      <c r="K197" s="142"/>
      <c r="L197"/>
    </row>
    <row r="198" spans="11:12">
      <c r="K198" s="142"/>
      <c r="L198"/>
    </row>
    <row r="199" spans="11:12">
      <c r="K199" s="142"/>
      <c r="L199"/>
    </row>
    <row r="200" spans="11:12">
      <c r="K200" s="142"/>
      <c r="L200"/>
    </row>
    <row r="201" spans="11:12">
      <c r="K201" s="142"/>
      <c r="L201"/>
    </row>
    <row r="202" spans="11:12">
      <c r="K202" s="142"/>
      <c r="L202"/>
    </row>
    <row r="203" spans="11:12">
      <c r="K203" s="142"/>
      <c r="L203"/>
    </row>
    <row r="204" spans="11:12">
      <c r="K204" s="142"/>
      <c r="L204"/>
    </row>
    <row r="205" spans="11:12">
      <c r="K205" s="142"/>
      <c r="L205"/>
    </row>
    <row r="206" spans="11:12">
      <c r="K206" s="142"/>
      <c r="L206"/>
    </row>
    <row r="207" spans="11:12">
      <c r="K207" s="142"/>
      <c r="L207"/>
    </row>
    <row r="208" spans="11:12">
      <c r="K208" s="142"/>
      <c r="L208"/>
    </row>
  </sheetData>
  <autoFilter ref="A1:V66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V16"/>
  <sheetViews>
    <sheetView zoomScale="80" zoomScaleNormal="80" workbookViewId="0">
      <selection activeCell="L36" sqref="L36"/>
    </sheetView>
  </sheetViews>
  <sheetFormatPr baseColWidth="10" defaultRowHeight="14.4"/>
  <cols>
    <col min="1" max="1" width="41" bestFit="1" customWidth="1"/>
    <col min="2" max="2" width="6.5546875" bestFit="1" customWidth="1"/>
    <col min="4" max="4" width="7" bestFit="1" customWidth="1"/>
    <col min="5" max="7" width="7" customWidth="1"/>
    <col min="8" max="8" width="6.44140625" bestFit="1" customWidth="1"/>
    <col min="10" max="10" width="76.6640625" customWidth="1"/>
    <col min="11" max="11" width="6.33203125" bestFit="1" customWidth="1"/>
    <col min="12" max="12" width="52.44140625" style="159" customWidth="1"/>
    <col min="13" max="13" width="7.33203125" bestFit="1" customWidth="1"/>
    <col min="14" max="14" width="7.6640625" bestFit="1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20" t="s">
        <v>234</v>
      </c>
      <c r="K1" s="37" t="s">
        <v>235</v>
      </c>
      <c r="L1" s="115" t="s">
        <v>2528</v>
      </c>
      <c r="M1" s="37" t="s">
        <v>236</v>
      </c>
      <c r="N1" s="37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19" t="s">
        <v>244</v>
      </c>
      <c r="B2" t="s">
        <v>245</v>
      </c>
      <c r="C2" t="s">
        <v>609</v>
      </c>
      <c r="D2" t="s">
        <v>243</v>
      </c>
      <c r="H2">
        <f t="shared" ref="H2:H13" si="0">COUNTIF($J$2:$J$388,A2)</f>
        <v>2</v>
      </c>
      <c r="J2" s="3" t="s">
        <v>612</v>
      </c>
      <c r="K2" s="4"/>
      <c r="L2" s="198"/>
      <c r="O2" t="s">
        <v>426</v>
      </c>
      <c r="Q2" t="s">
        <v>299</v>
      </c>
    </row>
    <row r="3" spans="1:22">
      <c r="A3" s="1" t="s">
        <v>1386</v>
      </c>
      <c r="B3" t="s">
        <v>1555</v>
      </c>
      <c r="D3" t="s">
        <v>426</v>
      </c>
      <c r="H3">
        <f t="shared" si="0"/>
        <v>1</v>
      </c>
      <c r="J3" s="10" t="s">
        <v>244</v>
      </c>
      <c r="K3" s="1" t="str">
        <f>VLOOKUP(J3,$A$1:$I$287,2,FALSE)</f>
        <v>x0</v>
      </c>
      <c r="L3" s="183" t="str">
        <f>J3</f>
        <v>Total/NA</v>
      </c>
      <c r="M3" s="8" t="s">
        <v>190</v>
      </c>
      <c r="N3" s="8"/>
      <c r="O3" t="s">
        <v>243</v>
      </c>
      <c r="R3" s="5"/>
    </row>
    <row r="4" spans="1:22">
      <c r="A4" s="1" t="s">
        <v>1612</v>
      </c>
      <c r="B4" t="s">
        <v>1556</v>
      </c>
      <c r="D4" t="s">
        <v>426</v>
      </c>
      <c r="H4">
        <f t="shared" si="0"/>
        <v>1</v>
      </c>
      <c r="J4" s="16" t="s">
        <v>1386</v>
      </c>
      <c r="K4" s="1" t="str">
        <f>VLOOKUP(J4,$A$1:$I$287,2,FALSE)</f>
        <v>e500</v>
      </c>
      <c r="L4" s="172" t="str">
        <f>J4</f>
        <v>Placements nets de transferts ou alloués</v>
      </c>
      <c r="M4" s="51" t="s">
        <v>190</v>
      </c>
      <c r="N4" s="51" t="s">
        <v>192</v>
      </c>
      <c r="O4" t="s">
        <v>426</v>
      </c>
    </row>
    <row r="5" spans="1:22">
      <c r="A5" s="1" t="s">
        <v>1387</v>
      </c>
      <c r="B5" t="s">
        <v>1557</v>
      </c>
      <c r="D5" t="s">
        <v>426</v>
      </c>
      <c r="E5" s="140"/>
      <c r="H5">
        <f t="shared" si="0"/>
        <v>1</v>
      </c>
      <c r="J5" s="17" t="s">
        <v>1612</v>
      </c>
      <c r="K5" s="1" t="str">
        <f>VLOOKUP(J5,$A$1:$I$287,2,FALSE)</f>
        <v>e501</v>
      </c>
      <c r="L5" s="172" t="str">
        <f>J5</f>
        <v>Placements non transférés ou alloués</v>
      </c>
      <c r="M5" s="51"/>
      <c r="N5" s="51" t="s">
        <v>192</v>
      </c>
      <c r="O5" t="s">
        <v>426</v>
      </c>
    </row>
    <row r="6" spans="1:22">
      <c r="A6" s="145" t="s">
        <v>2842</v>
      </c>
      <c r="B6" s="145" t="s">
        <v>247</v>
      </c>
      <c r="C6" s="145"/>
      <c r="D6" s="145" t="s">
        <v>243</v>
      </c>
      <c r="E6" s="140"/>
      <c r="F6" s="140"/>
      <c r="G6" s="140"/>
      <c r="H6" s="140">
        <f t="shared" si="0"/>
        <v>1</v>
      </c>
      <c r="I6" s="140"/>
      <c r="J6" s="22" t="s">
        <v>1387</v>
      </c>
      <c r="K6" s="1" t="str">
        <f>VLOOKUP(J6,$A$1:$I$287,2,FALSE)</f>
        <v>e502</v>
      </c>
      <c r="L6" s="172" t="str">
        <f>J6</f>
        <v>Placements transférés ou alloués</v>
      </c>
      <c r="M6" s="51"/>
      <c r="N6" s="51" t="s">
        <v>191</v>
      </c>
      <c r="O6" t="s">
        <v>426</v>
      </c>
    </row>
    <row r="7" spans="1:22">
      <c r="A7" s="145" t="s">
        <v>2843</v>
      </c>
      <c r="B7" s="145" t="s">
        <v>606</v>
      </c>
      <c r="C7" s="145"/>
      <c r="D7" s="145" t="s">
        <v>243</v>
      </c>
      <c r="E7" s="140"/>
      <c r="F7" s="140"/>
      <c r="G7" s="140"/>
      <c r="H7" s="140">
        <f t="shared" si="0"/>
        <v>1</v>
      </c>
      <c r="I7" s="140"/>
      <c r="J7" s="113" t="s">
        <v>2818</v>
      </c>
      <c r="K7" s="138"/>
      <c r="L7" s="172"/>
      <c r="O7" t="s">
        <v>426</v>
      </c>
    </row>
    <row r="8" spans="1:22">
      <c r="A8" s="145" t="s">
        <v>2844</v>
      </c>
      <c r="B8" s="145" t="s">
        <v>2808</v>
      </c>
      <c r="C8" s="145"/>
      <c r="D8" s="145" t="s">
        <v>243</v>
      </c>
      <c r="E8" s="140"/>
      <c r="F8" s="140"/>
      <c r="G8" s="140"/>
      <c r="H8" s="140">
        <f t="shared" si="0"/>
        <v>1</v>
      </c>
      <c r="I8" s="140"/>
      <c r="J8" s="52" t="s">
        <v>244</v>
      </c>
      <c r="K8" s="138" t="str">
        <f t="shared" ref="K8:K16" si="1">VLOOKUP(J8,$A$1:$I$287,2,FALSE)</f>
        <v>x0</v>
      </c>
      <c r="L8" s="172" t="str">
        <f t="shared" ref="L8:L16" si="2">J8</f>
        <v>Total/NA</v>
      </c>
      <c r="M8" s="51" t="s">
        <v>190</v>
      </c>
      <c r="O8" s="145" t="s">
        <v>426</v>
      </c>
      <c r="Q8" t="s">
        <v>2795</v>
      </c>
      <c r="R8" t="s">
        <v>2817</v>
      </c>
    </row>
    <row r="9" spans="1:22">
      <c r="A9" s="145" t="s">
        <v>2845</v>
      </c>
      <c r="B9" s="145" t="s">
        <v>203</v>
      </c>
      <c r="C9" s="145"/>
      <c r="D9" s="145" t="s">
        <v>243</v>
      </c>
      <c r="E9" s="140"/>
      <c r="F9" s="140"/>
      <c r="G9" s="140"/>
      <c r="H9" s="140">
        <f t="shared" si="0"/>
        <v>1</v>
      </c>
      <c r="I9" s="140"/>
      <c r="J9" s="46" t="s">
        <v>2847</v>
      </c>
      <c r="K9" s="138" t="str">
        <f t="shared" si="1"/>
        <v>x48</v>
      </c>
      <c r="L9" s="172" t="str">
        <f t="shared" si="2"/>
        <v>SCR à l'exclusion des exigences de capital supplémentaire</v>
      </c>
      <c r="N9" s="51" t="s">
        <v>192</v>
      </c>
      <c r="O9" s="145" t="s">
        <v>243</v>
      </c>
    </row>
    <row r="10" spans="1:22">
      <c r="A10" s="145" t="s">
        <v>2846</v>
      </c>
      <c r="B10" s="145" t="s">
        <v>2806</v>
      </c>
      <c r="C10" s="145"/>
      <c r="D10" s="145" t="s">
        <v>243</v>
      </c>
      <c r="E10" s="140"/>
      <c r="F10" s="140"/>
      <c r="G10" s="140"/>
      <c r="H10" s="140">
        <f t="shared" si="0"/>
        <v>1</v>
      </c>
      <c r="I10" s="140"/>
      <c r="J10" s="22" t="s">
        <v>2849</v>
      </c>
      <c r="K10" s="138" t="str">
        <f t="shared" si="1"/>
        <v>x24</v>
      </c>
      <c r="L10" s="172" t="str">
        <f t="shared" si="2"/>
        <v>Incluant la capacité d’absorption des pertes des provisions techniques et des impôts différés</v>
      </c>
      <c r="M10" s="51" t="s">
        <v>190</v>
      </c>
      <c r="N10" s="51" t="s">
        <v>192</v>
      </c>
      <c r="O10" s="145" t="s">
        <v>243</v>
      </c>
    </row>
    <row r="11" spans="1:22">
      <c r="A11" s="145" t="s">
        <v>2847</v>
      </c>
      <c r="B11" s="145" t="s">
        <v>2810</v>
      </c>
      <c r="C11" s="145"/>
      <c r="D11" s="145" t="s">
        <v>243</v>
      </c>
      <c r="E11" s="140"/>
      <c r="F11" s="140"/>
      <c r="G11" s="140"/>
      <c r="H11" s="140">
        <f t="shared" si="0"/>
        <v>1</v>
      </c>
      <c r="I11" s="140"/>
      <c r="J11" s="55" t="s">
        <v>2842</v>
      </c>
      <c r="K11" s="138" t="str">
        <f t="shared" si="1"/>
        <v>x23</v>
      </c>
      <c r="L11" s="172" t="str">
        <f t="shared" si="2"/>
        <v>Incluant la capacité d’absorption des pertes des provisions techniques</v>
      </c>
      <c r="M11" s="51" t="s">
        <v>190</v>
      </c>
      <c r="N11" s="51" t="s">
        <v>192</v>
      </c>
      <c r="O11" s="145" t="s">
        <v>243</v>
      </c>
    </row>
    <row r="12" spans="1:22">
      <c r="A12" s="145" t="s">
        <v>2848</v>
      </c>
      <c r="B12" s="145" t="s">
        <v>2805</v>
      </c>
      <c r="C12" s="145"/>
      <c r="D12" s="145" t="s">
        <v>243</v>
      </c>
      <c r="E12" s="140"/>
      <c r="F12" s="140"/>
      <c r="G12" s="140"/>
      <c r="H12" s="140">
        <f t="shared" si="0"/>
        <v>1</v>
      </c>
      <c r="I12" s="140"/>
      <c r="J12" s="69" t="s">
        <v>2843</v>
      </c>
      <c r="K12" s="138" t="str">
        <f t="shared" si="1"/>
        <v>x20</v>
      </c>
      <c r="L12" s="172" t="str">
        <f t="shared" si="2"/>
        <v>Excluant la capacité d’absorption des pertes des provisions techniques</v>
      </c>
      <c r="N12" s="51" t="s">
        <v>192</v>
      </c>
      <c r="O12" s="145" t="s">
        <v>243</v>
      </c>
    </row>
    <row r="13" spans="1:22">
      <c r="A13" s="145" t="s">
        <v>2849</v>
      </c>
      <c r="B13" s="145" t="s">
        <v>1923</v>
      </c>
      <c r="C13" s="145"/>
      <c r="D13" s="145" t="s">
        <v>243</v>
      </c>
      <c r="E13" s="140"/>
      <c r="F13" s="140"/>
      <c r="G13" s="140"/>
      <c r="H13" s="140">
        <f t="shared" si="0"/>
        <v>1</v>
      </c>
      <c r="I13" s="140"/>
      <c r="J13" s="69" t="s">
        <v>2844</v>
      </c>
      <c r="K13" s="138" t="str">
        <f t="shared" si="1"/>
        <v>x32</v>
      </c>
      <c r="L13" s="172" t="str">
        <f t="shared" si="2"/>
        <v>Capacité d’absorption des pertes des provisions techniques</v>
      </c>
      <c r="N13" s="51" t="s">
        <v>191</v>
      </c>
      <c r="O13" s="145" t="s">
        <v>243</v>
      </c>
    </row>
    <row r="14" spans="1:22">
      <c r="A14" s="140"/>
      <c r="B14" s="140"/>
      <c r="C14" s="140"/>
      <c r="D14" s="140"/>
      <c r="E14" s="140"/>
      <c r="F14" s="140"/>
      <c r="G14" s="140"/>
      <c r="H14" s="140"/>
      <c r="I14" s="140"/>
      <c r="J14" s="55" t="s">
        <v>2845</v>
      </c>
      <c r="K14" s="138" t="str">
        <f t="shared" si="1"/>
        <v>x28</v>
      </c>
      <c r="L14" s="172" t="str">
        <f t="shared" si="2"/>
        <v>Capacité d’absorption de pertes des impôts différés</v>
      </c>
      <c r="N14" s="51" t="s">
        <v>191</v>
      </c>
      <c r="O14" s="145" t="s">
        <v>243</v>
      </c>
    </row>
    <row r="15" spans="1:22">
      <c r="A15" s="140"/>
      <c r="B15" s="140"/>
      <c r="C15" s="140"/>
      <c r="D15" s="140"/>
      <c r="E15" s="140"/>
      <c r="F15" s="140"/>
      <c r="G15" s="140"/>
      <c r="H15" s="140"/>
      <c r="I15" s="140"/>
      <c r="J15" s="280" t="s">
        <v>2846</v>
      </c>
      <c r="K15" s="138" t="str">
        <f t="shared" si="1"/>
        <v>x14</v>
      </c>
      <c r="L15" s="172" t="str">
        <f t="shared" si="2"/>
        <v>Capital requis pour les activités exercées conformément à l’article 4 de la directive 2003/41/CE</v>
      </c>
      <c r="N15" s="51" t="s">
        <v>192</v>
      </c>
      <c r="O15" s="145" t="s">
        <v>243</v>
      </c>
    </row>
    <row r="16" spans="1:22">
      <c r="A16" s="140"/>
      <c r="B16" s="140"/>
      <c r="C16" s="140"/>
      <c r="D16" s="140"/>
      <c r="E16" s="140"/>
      <c r="F16" s="140"/>
      <c r="G16" s="140"/>
      <c r="H16" s="140"/>
      <c r="I16" s="140"/>
      <c r="J16" s="281" t="s">
        <v>2848</v>
      </c>
      <c r="K16" s="138" t="str">
        <f t="shared" si="1"/>
        <v>x13</v>
      </c>
      <c r="L16" s="172" t="str">
        <f t="shared" si="2"/>
        <v>Exigence de capital supplémentaire</v>
      </c>
      <c r="N16" s="51" t="s">
        <v>192</v>
      </c>
      <c r="O16" s="145" t="s">
        <v>243</v>
      </c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00"/>
  </sheetPr>
  <dimension ref="A1:Q417"/>
  <sheetViews>
    <sheetView zoomScale="80" zoomScaleNormal="80" workbookViewId="0">
      <pane ySplit="1" topLeftCell="A388" activePane="bottomLeft" state="frozen"/>
      <selection activeCell="C41" sqref="C41:C42"/>
      <selection pane="bottomLeft" activeCell="F414" sqref="F414"/>
    </sheetView>
  </sheetViews>
  <sheetFormatPr baseColWidth="10" defaultColWidth="11.44140625" defaultRowHeight="14.4"/>
  <cols>
    <col min="1" max="1" width="117.6640625" style="9" customWidth="1"/>
    <col min="2" max="2" width="7.6640625" customWidth="1"/>
    <col min="3" max="3" width="9.44140625" style="9" customWidth="1"/>
    <col min="4" max="4" width="38.5546875" style="9" customWidth="1"/>
    <col min="5" max="5" width="10.109375" style="9" bestFit="1" customWidth="1"/>
    <col min="6" max="6" width="10" style="9" customWidth="1"/>
    <col min="7" max="7" width="11" style="9" bestFit="1" customWidth="1"/>
    <col min="8" max="8" width="15.109375" style="9" bestFit="1" customWidth="1"/>
    <col min="9" max="16384" width="11.44140625" style="9"/>
  </cols>
  <sheetData>
    <row r="1" spans="1:17">
      <c r="A1" s="33" t="s">
        <v>576</v>
      </c>
      <c r="B1" s="34" t="s">
        <v>235</v>
      </c>
      <c r="C1" s="33" t="s">
        <v>238</v>
      </c>
      <c r="D1" s="33" t="s">
        <v>577</v>
      </c>
      <c r="E1" s="34" t="s">
        <v>578</v>
      </c>
      <c r="F1" s="34" t="s">
        <v>234</v>
      </c>
      <c r="G1" s="33" t="s">
        <v>579</v>
      </c>
      <c r="H1" s="33" t="s">
        <v>580</v>
      </c>
      <c r="I1" s="123" t="s">
        <v>1822</v>
      </c>
      <c r="J1" s="123" t="s">
        <v>1823</v>
      </c>
      <c r="K1" s="123" t="s">
        <v>1824</v>
      </c>
      <c r="L1" s="123" t="s">
        <v>581</v>
      </c>
      <c r="M1" s="122" t="s">
        <v>234</v>
      </c>
      <c r="N1" s="123" t="s">
        <v>235</v>
      </c>
      <c r="O1" s="123" t="s">
        <v>236</v>
      </c>
      <c r="P1" s="123" t="s">
        <v>237</v>
      </c>
      <c r="Q1" s="123" t="s">
        <v>238</v>
      </c>
    </row>
    <row r="2" spans="1:17">
      <c r="A2" s="9" t="s">
        <v>1562</v>
      </c>
      <c r="B2" t="s">
        <v>1254</v>
      </c>
      <c r="C2" s="9" t="s">
        <v>426</v>
      </c>
      <c r="D2" s="142" t="s">
        <v>587</v>
      </c>
      <c r="H2" s="9" t="s">
        <v>582</v>
      </c>
    </row>
    <row r="3" spans="1:17">
      <c r="A3" s="9" t="s">
        <v>1563</v>
      </c>
      <c r="B3" t="s">
        <v>1606</v>
      </c>
      <c r="C3" s="9" t="s">
        <v>426</v>
      </c>
      <c r="D3" s="9" t="s">
        <v>1132</v>
      </c>
      <c r="H3" s="9" t="s">
        <v>582</v>
      </c>
    </row>
    <row r="4" spans="1:17">
      <c r="A4" s="9" t="s">
        <v>1564</v>
      </c>
      <c r="B4" t="s">
        <v>1255</v>
      </c>
      <c r="C4" s="9" t="s">
        <v>426</v>
      </c>
      <c r="D4" s="142" t="s">
        <v>587</v>
      </c>
      <c r="H4" s="9" t="s">
        <v>582</v>
      </c>
    </row>
    <row r="5" spans="1:17">
      <c r="A5" s="9" t="s">
        <v>1118</v>
      </c>
      <c r="B5" t="s">
        <v>1256</v>
      </c>
      <c r="C5" s="9" t="s">
        <v>426</v>
      </c>
      <c r="D5" s="142" t="s">
        <v>587</v>
      </c>
      <c r="H5" s="9" t="s">
        <v>582</v>
      </c>
    </row>
    <row r="6" spans="1:17">
      <c r="A6" s="9" t="s">
        <v>1538</v>
      </c>
      <c r="B6" t="s">
        <v>1257</v>
      </c>
      <c r="C6" s="9" t="s">
        <v>426</v>
      </c>
      <c r="D6" s="142" t="s">
        <v>587</v>
      </c>
      <c r="H6" s="9" t="s">
        <v>582</v>
      </c>
    </row>
    <row r="7" spans="1:17">
      <c r="A7" s="9" t="s">
        <v>1119</v>
      </c>
      <c r="B7" t="s">
        <v>1258</v>
      </c>
      <c r="C7" s="9" t="s">
        <v>426</v>
      </c>
      <c r="D7" s="142" t="s">
        <v>587</v>
      </c>
      <c r="H7" s="9" t="s">
        <v>582</v>
      </c>
    </row>
    <row r="8" spans="1:17">
      <c r="A8" s="9" t="s">
        <v>470</v>
      </c>
      <c r="B8" s="137" t="s">
        <v>1259</v>
      </c>
      <c r="C8" s="9" t="s">
        <v>426</v>
      </c>
      <c r="D8" s="142" t="s">
        <v>587</v>
      </c>
      <c r="H8" s="9" t="s">
        <v>582</v>
      </c>
    </row>
    <row r="9" spans="1:17">
      <c r="A9" s="9" t="s">
        <v>1539</v>
      </c>
      <c r="B9" s="137" t="s">
        <v>1260</v>
      </c>
      <c r="C9" s="9" t="s">
        <v>426</v>
      </c>
      <c r="D9" s="142" t="s">
        <v>587</v>
      </c>
      <c r="H9" s="9" t="s">
        <v>582</v>
      </c>
    </row>
    <row r="10" spans="1:17">
      <c r="A10" s="9" t="s">
        <v>1840</v>
      </c>
      <c r="B10" s="137" t="s">
        <v>1261</v>
      </c>
      <c r="C10" s="9" t="s">
        <v>426</v>
      </c>
      <c r="D10" s="142" t="s">
        <v>587</v>
      </c>
      <c r="H10" s="9" t="s">
        <v>582</v>
      </c>
    </row>
    <row r="11" spans="1:17">
      <c r="A11" s="9" t="s">
        <v>459</v>
      </c>
      <c r="B11" s="137" t="s">
        <v>1262</v>
      </c>
      <c r="C11" s="9" t="s">
        <v>426</v>
      </c>
      <c r="D11" s="142" t="s">
        <v>587</v>
      </c>
      <c r="H11" s="9" t="s">
        <v>582</v>
      </c>
    </row>
    <row r="12" spans="1:17">
      <c r="A12" s="9" t="s">
        <v>457</v>
      </c>
      <c r="B12" s="137" t="s">
        <v>1263</v>
      </c>
      <c r="C12" s="9" t="s">
        <v>426</v>
      </c>
      <c r="D12" s="142" t="s">
        <v>587</v>
      </c>
      <c r="H12" s="9" t="s">
        <v>582</v>
      </c>
    </row>
    <row r="13" spans="1:17">
      <c r="A13" s="9" t="s">
        <v>458</v>
      </c>
      <c r="B13" s="137" t="s">
        <v>1264</v>
      </c>
      <c r="C13" s="9" t="s">
        <v>426</v>
      </c>
      <c r="D13" s="142" t="s">
        <v>587</v>
      </c>
      <c r="H13" s="9" t="s">
        <v>582</v>
      </c>
    </row>
    <row r="14" spans="1:17">
      <c r="A14" s="9" t="s">
        <v>498</v>
      </c>
      <c r="B14" t="s">
        <v>1265</v>
      </c>
      <c r="C14" s="9" t="s">
        <v>426</v>
      </c>
      <c r="D14" s="142" t="s">
        <v>587</v>
      </c>
      <c r="H14" s="9" t="s">
        <v>582</v>
      </c>
    </row>
    <row r="15" spans="1:17">
      <c r="A15" s="9" t="s">
        <v>1130</v>
      </c>
      <c r="B15" t="s">
        <v>1266</v>
      </c>
      <c r="C15" s="9" t="s">
        <v>426</v>
      </c>
      <c r="D15" s="142" t="s">
        <v>587</v>
      </c>
      <c r="H15" s="9" t="s">
        <v>582</v>
      </c>
    </row>
    <row r="16" spans="1:17">
      <c r="A16" s="9" t="s">
        <v>1251</v>
      </c>
      <c r="B16" t="s">
        <v>1267</v>
      </c>
      <c r="C16" s="9" t="s">
        <v>426</v>
      </c>
      <c r="D16" s="142" t="s">
        <v>587</v>
      </c>
      <c r="H16" s="9" t="s">
        <v>582</v>
      </c>
    </row>
    <row r="17" spans="1:8">
      <c r="A17" s="9" t="s">
        <v>427</v>
      </c>
      <c r="B17" t="s">
        <v>589</v>
      </c>
      <c r="C17" s="9" t="s">
        <v>426</v>
      </c>
      <c r="D17" s="9" t="s">
        <v>583</v>
      </c>
      <c r="E17" s="9" t="s">
        <v>381</v>
      </c>
      <c r="F17" s="132" t="s">
        <v>1925</v>
      </c>
      <c r="H17" s="9" t="s">
        <v>582</v>
      </c>
    </row>
    <row r="18" spans="1:8">
      <c r="A18" s="9" t="s">
        <v>1890</v>
      </c>
      <c r="B18" s="140" t="s">
        <v>590</v>
      </c>
      <c r="C18" s="9" t="s">
        <v>426</v>
      </c>
      <c r="D18" s="9" t="s">
        <v>583</v>
      </c>
      <c r="E18" s="9" t="s">
        <v>381</v>
      </c>
      <c r="F18" s="132" t="s">
        <v>1925</v>
      </c>
      <c r="H18" s="9" t="s">
        <v>582</v>
      </c>
    </row>
    <row r="19" spans="1:8">
      <c r="A19" s="9" t="s">
        <v>1841</v>
      </c>
      <c r="B19" t="s">
        <v>1268</v>
      </c>
      <c r="C19" s="9" t="s">
        <v>426</v>
      </c>
      <c r="D19" s="142" t="s">
        <v>587</v>
      </c>
      <c r="F19" s="140"/>
      <c r="H19" s="9" t="s">
        <v>582</v>
      </c>
    </row>
    <row r="20" spans="1:8">
      <c r="A20" s="9" t="s">
        <v>478</v>
      </c>
      <c r="B20" t="s">
        <v>1269</v>
      </c>
      <c r="C20" s="9" t="s">
        <v>426</v>
      </c>
      <c r="D20" s="145" t="s">
        <v>1611</v>
      </c>
      <c r="F20" s="140"/>
      <c r="H20" s="9" t="s">
        <v>582</v>
      </c>
    </row>
    <row r="21" spans="1:8">
      <c r="A21" s="140" t="s">
        <v>461</v>
      </c>
      <c r="B21" s="140" t="s">
        <v>591</v>
      </c>
      <c r="C21" s="140" t="s">
        <v>426</v>
      </c>
      <c r="D21" s="140" t="s">
        <v>583</v>
      </c>
      <c r="E21" s="140" t="s">
        <v>24</v>
      </c>
      <c r="F21" s="132">
        <v>210</v>
      </c>
      <c r="G21" s="140"/>
      <c r="H21" s="140" t="s">
        <v>582</v>
      </c>
    </row>
    <row r="22" spans="1:8">
      <c r="A22" s="9" t="s">
        <v>397</v>
      </c>
      <c r="B22" t="s">
        <v>1270</v>
      </c>
      <c r="C22" s="9" t="s">
        <v>426</v>
      </c>
      <c r="D22" s="142" t="s">
        <v>587</v>
      </c>
      <c r="F22" s="140"/>
      <c r="H22" s="9" t="s">
        <v>582</v>
      </c>
    </row>
    <row r="23" spans="1:8">
      <c r="A23" s="9" t="s">
        <v>400</v>
      </c>
      <c r="B23" t="s">
        <v>1271</v>
      </c>
      <c r="C23" s="9" t="s">
        <v>426</v>
      </c>
      <c r="D23" s="142" t="s">
        <v>587</v>
      </c>
      <c r="F23" s="140"/>
      <c r="H23" s="9" t="s">
        <v>582</v>
      </c>
    </row>
    <row r="24" spans="1:8">
      <c r="A24" s="9" t="s">
        <v>1247</v>
      </c>
      <c r="B24" t="s">
        <v>1272</v>
      </c>
      <c r="C24" s="9" t="s">
        <v>426</v>
      </c>
      <c r="D24" s="142" t="s">
        <v>587</v>
      </c>
      <c r="F24" s="140"/>
      <c r="H24" s="9" t="s">
        <v>582</v>
      </c>
    </row>
    <row r="25" spans="1:8">
      <c r="A25" s="9" t="s">
        <v>1117</v>
      </c>
      <c r="B25" t="s">
        <v>1273</v>
      </c>
      <c r="C25" s="9" t="s">
        <v>426</v>
      </c>
      <c r="D25" s="142" t="s">
        <v>587</v>
      </c>
      <c r="F25" s="140"/>
      <c r="H25" s="9" t="s">
        <v>582</v>
      </c>
    </row>
    <row r="26" spans="1:8">
      <c r="A26" s="9" t="s">
        <v>1123</v>
      </c>
      <c r="B26" t="s">
        <v>1274</v>
      </c>
      <c r="C26" s="9" t="s">
        <v>426</v>
      </c>
      <c r="D26" s="142" t="s">
        <v>587</v>
      </c>
      <c r="F26" s="140"/>
      <c r="H26" s="9" t="s">
        <v>582</v>
      </c>
    </row>
    <row r="27" spans="1:8">
      <c r="A27" s="9" t="s">
        <v>1122</v>
      </c>
      <c r="B27" t="s">
        <v>1275</v>
      </c>
      <c r="C27" s="9" t="s">
        <v>426</v>
      </c>
      <c r="D27" s="142" t="s">
        <v>587</v>
      </c>
      <c r="F27" s="140"/>
      <c r="H27" s="9" t="s">
        <v>582</v>
      </c>
    </row>
    <row r="28" spans="1:8">
      <c r="A28" s="9" t="s">
        <v>1365</v>
      </c>
      <c r="B28" t="s">
        <v>1276</v>
      </c>
      <c r="C28" s="9" t="s">
        <v>426</v>
      </c>
      <c r="D28" s="142" t="s">
        <v>587</v>
      </c>
      <c r="F28" s="140"/>
      <c r="H28" s="9" t="s">
        <v>582</v>
      </c>
    </row>
    <row r="29" spans="1:8">
      <c r="A29" s="9" t="s">
        <v>1121</v>
      </c>
      <c r="B29" t="s">
        <v>1277</v>
      </c>
      <c r="C29" s="9" t="s">
        <v>426</v>
      </c>
      <c r="D29" s="142" t="s">
        <v>587</v>
      </c>
      <c r="F29" s="140"/>
      <c r="H29" s="9" t="s">
        <v>582</v>
      </c>
    </row>
    <row r="30" spans="1:8">
      <c r="A30" s="9" t="s">
        <v>1120</v>
      </c>
      <c r="B30" t="s">
        <v>1278</v>
      </c>
      <c r="C30" s="9" t="s">
        <v>426</v>
      </c>
      <c r="D30" s="142" t="s">
        <v>587</v>
      </c>
      <c r="F30" s="140"/>
      <c r="H30" s="9" t="s">
        <v>582</v>
      </c>
    </row>
    <row r="31" spans="1:8">
      <c r="A31" s="9" t="s">
        <v>1093</v>
      </c>
      <c r="B31" t="s">
        <v>1279</v>
      </c>
      <c r="C31" s="9" t="s">
        <v>426</v>
      </c>
      <c r="D31" s="9" t="s">
        <v>588</v>
      </c>
      <c r="F31" s="140"/>
      <c r="H31" s="9" t="s">
        <v>582</v>
      </c>
    </row>
    <row r="32" spans="1:8">
      <c r="A32" s="9" t="s">
        <v>1431</v>
      </c>
      <c r="B32" t="s">
        <v>1280</v>
      </c>
      <c r="C32" s="9" t="s">
        <v>426</v>
      </c>
      <c r="D32" s="142" t="s">
        <v>587</v>
      </c>
      <c r="F32" s="140"/>
      <c r="H32" s="9" t="s">
        <v>582</v>
      </c>
    </row>
    <row r="33" spans="1:8">
      <c r="A33" s="9" t="s">
        <v>430</v>
      </c>
      <c r="B33" t="s">
        <v>592</v>
      </c>
      <c r="C33" s="9" t="s">
        <v>426</v>
      </c>
      <c r="D33" s="9" t="s">
        <v>583</v>
      </c>
      <c r="E33" s="9" t="s">
        <v>381</v>
      </c>
      <c r="F33" s="132" t="s">
        <v>1925</v>
      </c>
      <c r="H33" s="9" t="s">
        <v>582</v>
      </c>
    </row>
    <row r="34" spans="1:8">
      <c r="A34" s="9" t="s">
        <v>437</v>
      </c>
      <c r="B34" t="s">
        <v>1281</v>
      </c>
      <c r="C34" s="9" t="s">
        <v>426</v>
      </c>
      <c r="D34" s="9" t="s">
        <v>583</v>
      </c>
      <c r="E34" s="9" t="s">
        <v>381</v>
      </c>
      <c r="F34" s="132" t="s">
        <v>1925</v>
      </c>
      <c r="H34" s="9" t="s">
        <v>582</v>
      </c>
    </row>
    <row r="35" spans="1:8">
      <c r="A35" s="140" t="s">
        <v>440</v>
      </c>
      <c r="B35" s="140" t="s">
        <v>1282</v>
      </c>
      <c r="C35" s="140" t="s">
        <v>426</v>
      </c>
      <c r="D35" s="140" t="s">
        <v>583</v>
      </c>
      <c r="E35" s="140" t="s">
        <v>381</v>
      </c>
      <c r="F35" s="132" t="s">
        <v>1925</v>
      </c>
      <c r="H35" s="9" t="s">
        <v>582</v>
      </c>
    </row>
    <row r="36" spans="1:8">
      <c r="A36" s="140" t="s">
        <v>438</v>
      </c>
      <c r="B36" s="140" t="s">
        <v>1283</v>
      </c>
      <c r="C36" s="140" t="s">
        <v>426</v>
      </c>
      <c r="D36" s="140" t="s">
        <v>583</v>
      </c>
      <c r="E36" s="140" t="s">
        <v>381</v>
      </c>
      <c r="F36" s="132" t="s">
        <v>1925</v>
      </c>
      <c r="H36" s="9" t="s">
        <v>582</v>
      </c>
    </row>
    <row r="37" spans="1:8">
      <c r="A37" s="140" t="s">
        <v>441</v>
      </c>
      <c r="B37" s="140" t="s">
        <v>1284</v>
      </c>
      <c r="C37" s="140" t="s">
        <v>426</v>
      </c>
      <c r="D37" s="140" t="s">
        <v>583</v>
      </c>
      <c r="E37" s="140" t="s">
        <v>381</v>
      </c>
      <c r="F37" s="132" t="s">
        <v>1925</v>
      </c>
      <c r="H37" s="9" t="s">
        <v>582</v>
      </c>
    </row>
    <row r="38" spans="1:8">
      <c r="A38" s="9" t="s">
        <v>439</v>
      </c>
      <c r="B38" s="137" t="s">
        <v>1285</v>
      </c>
      <c r="C38" s="9" t="s">
        <v>426</v>
      </c>
      <c r="D38" s="9" t="s">
        <v>583</v>
      </c>
      <c r="E38" s="9" t="s">
        <v>381</v>
      </c>
      <c r="F38" s="132" t="s">
        <v>1925</v>
      </c>
      <c r="H38" s="9" t="s">
        <v>582</v>
      </c>
    </row>
    <row r="39" spans="1:8">
      <c r="A39" s="9" t="s">
        <v>1889</v>
      </c>
      <c r="B39" s="137" t="s">
        <v>1286</v>
      </c>
      <c r="C39" s="9" t="s">
        <v>426</v>
      </c>
      <c r="D39" s="9" t="s">
        <v>583</v>
      </c>
      <c r="E39" s="9" t="s">
        <v>381</v>
      </c>
      <c r="F39" s="132" t="s">
        <v>1925</v>
      </c>
      <c r="H39" s="9" t="s">
        <v>582</v>
      </c>
    </row>
    <row r="40" spans="1:8">
      <c r="A40" s="9" t="s">
        <v>429</v>
      </c>
      <c r="B40" t="s">
        <v>1287</v>
      </c>
      <c r="C40" s="140" t="s">
        <v>426</v>
      </c>
      <c r="D40" s="9" t="s">
        <v>583</v>
      </c>
      <c r="E40" s="140" t="s">
        <v>381</v>
      </c>
      <c r="F40" s="132" t="s">
        <v>1925</v>
      </c>
      <c r="H40" s="9" t="s">
        <v>582</v>
      </c>
    </row>
    <row r="41" spans="1:8">
      <c r="A41" s="9" t="s">
        <v>428</v>
      </c>
      <c r="B41" s="137" t="s">
        <v>1288</v>
      </c>
      <c r="C41" s="9" t="s">
        <v>426</v>
      </c>
      <c r="D41" s="9" t="s">
        <v>583</v>
      </c>
      <c r="E41" s="9" t="s">
        <v>381</v>
      </c>
      <c r="F41" s="132" t="s">
        <v>1925</v>
      </c>
      <c r="H41" s="9" t="s">
        <v>582</v>
      </c>
    </row>
    <row r="42" spans="1:8">
      <c r="A42" s="9" t="s">
        <v>465</v>
      </c>
      <c r="B42" s="137" t="s">
        <v>1289</v>
      </c>
      <c r="C42" s="9" t="s">
        <v>426</v>
      </c>
      <c r="D42" s="9" t="s">
        <v>584</v>
      </c>
      <c r="F42" s="140"/>
      <c r="H42" s="9" t="s">
        <v>582</v>
      </c>
    </row>
    <row r="43" spans="1:8">
      <c r="A43" s="9" t="s">
        <v>435</v>
      </c>
      <c r="B43" s="137" t="s">
        <v>1290</v>
      </c>
      <c r="C43" s="9" t="s">
        <v>426</v>
      </c>
      <c r="D43" s="9" t="s">
        <v>583</v>
      </c>
      <c r="E43" s="9" t="s">
        <v>381</v>
      </c>
      <c r="F43" s="132" t="s">
        <v>1925</v>
      </c>
      <c r="H43" s="9" t="s">
        <v>582</v>
      </c>
    </row>
    <row r="44" spans="1:8">
      <c r="A44" s="9" t="s">
        <v>1447</v>
      </c>
      <c r="B44" s="137" t="s">
        <v>1186</v>
      </c>
      <c r="C44" s="9" t="s">
        <v>426</v>
      </c>
      <c r="D44" s="142" t="s">
        <v>587</v>
      </c>
      <c r="F44" s="140"/>
      <c r="H44" s="9" t="s">
        <v>582</v>
      </c>
    </row>
    <row r="45" spans="1:8">
      <c r="A45" s="9" t="s">
        <v>1174</v>
      </c>
      <c r="B45" s="137" t="s">
        <v>1187</v>
      </c>
      <c r="C45" s="9" t="s">
        <v>426</v>
      </c>
      <c r="D45" s="142" t="s">
        <v>587</v>
      </c>
      <c r="F45" s="140"/>
      <c r="H45" s="9" t="s">
        <v>582</v>
      </c>
    </row>
    <row r="46" spans="1:8">
      <c r="A46" s="9" t="s">
        <v>475</v>
      </c>
      <c r="B46" t="s">
        <v>1188</v>
      </c>
      <c r="C46" s="9" t="s">
        <v>426</v>
      </c>
      <c r="D46" s="142" t="s">
        <v>587</v>
      </c>
      <c r="F46" s="140"/>
      <c r="H46" s="9" t="s">
        <v>582</v>
      </c>
    </row>
    <row r="47" spans="1:8">
      <c r="A47" s="9" t="s">
        <v>399</v>
      </c>
      <c r="B47" t="s">
        <v>1189</v>
      </c>
      <c r="C47" s="9" t="s">
        <v>426</v>
      </c>
      <c r="D47" s="142" t="s">
        <v>587</v>
      </c>
      <c r="F47" s="140"/>
      <c r="H47" s="9" t="s">
        <v>582</v>
      </c>
    </row>
    <row r="48" spans="1:8">
      <c r="A48" s="9" t="s">
        <v>1533</v>
      </c>
      <c r="B48" t="s">
        <v>1291</v>
      </c>
      <c r="C48" s="9" t="s">
        <v>426</v>
      </c>
      <c r="D48" s="9" t="s">
        <v>585</v>
      </c>
      <c r="F48" s="140"/>
      <c r="H48" s="9" t="s">
        <v>582</v>
      </c>
    </row>
    <row r="49" spans="1:8">
      <c r="A49" s="9" t="s">
        <v>463</v>
      </c>
      <c r="B49" t="s">
        <v>1292</v>
      </c>
      <c r="C49" s="9" t="s">
        <v>426</v>
      </c>
      <c r="D49" s="9" t="s">
        <v>585</v>
      </c>
      <c r="F49" s="140"/>
      <c r="H49" s="9" t="s">
        <v>582</v>
      </c>
    </row>
    <row r="50" spans="1:8">
      <c r="A50" s="9" t="s">
        <v>1095</v>
      </c>
      <c r="B50" t="s">
        <v>1293</v>
      </c>
      <c r="C50" s="9" t="s">
        <v>426</v>
      </c>
      <c r="D50" s="9" t="s">
        <v>585</v>
      </c>
      <c r="F50" s="140"/>
      <c r="H50" s="9" t="s">
        <v>582</v>
      </c>
    </row>
    <row r="51" spans="1:8" ht="15" customHeight="1">
      <c r="A51" s="144" t="s">
        <v>1827</v>
      </c>
      <c r="B51" s="137" t="s">
        <v>1294</v>
      </c>
      <c r="C51" s="9" t="s">
        <v>426</v>
      </c>
      <c r="D51" s="9" t="s">
        <v>583</v>
      </c>
      <c r="E51" s="9" t="s">
        <v>381</v>
      </c>
      <c r="F51" s="132" t="s">
        <v>1925</v>
      </c>
      <c r="H51" s="9" t="s">
        <v>582</v>
      </c>
    </row>
    <row r="52" spans="1:8">
      <c r="A52" s="9" t="s">
        <v>433</v>
      </c>
      <c r="B52" t="s">
        <v>593</v>
      </c>
      <c r="C52" s="9" t="s">
        <v>426</v>
      </c>
      <c r="D52" s="9" t="s">
        <v>583</v>
      </c>
      <c r="E52" s="9" t="s">
        <v>381</v>
      </c>
      <c r="F52" s="132" t="s">
        <v>1925</v>
      </c>
      <c r="H52" s="9" t="s">
        <v>582</v>
      </c>
    </row>
    <row r="53" spans="1:8">
      <c r="A53" s="9" t="s">
        <v>511</v>
      </c>
      <c r="B53" t="s">
        <v>1295</v>
      </c>
      <c r="C53" s="9" t="s">
        <v>426</v>
      </c>
      <c r="D53" s="9" t="s">
        <v>583</v>
      </c>
      <c r="E53" s="9" t="s">
        <v>381</v>
      </c>
      <c r="F53" s="132" t="s">
        <v>1925</v>
      </c>
      <c r="H53" s="9" t="s">
        <v>582</v>
      </c>
    </row>
    <row r="54" spans="1:8">
      <c r="A54" s="9" t="s">
        <v>497</v>
      </c>
      <c r="B54" t="s">
        <v>1296</v>
      </c>
      <c r="C54" s="9" t="s">
        <v>426</v>
      </c>
      <c r="D54" s="142" t="s">
        <v>587</v>
      </c>
      <c r="F54" s="140"/>
      <c r="H54" s="9" t="s">
        <v>582</v>
      </c>
    </row>
    <row r="55" spans="1:8">
      <c r="A55" s="9" t="s">
        <v>1601</v>
      </c>
      <c r="B55" t="s">
        <v>594</v>
      </c>
      <c r="C55" s="9" t="s">
        <v>426</v>
      </c>
      <c r="D55" s="9" t="s">
        <v>588</v>
      </c>
      <c r="F55" s="140"/>
      <c r="H55" s="9" t="s">
        <v>582</v>
      </c>
    </row>
    <row r="56" spans="1:8">
      <c r="A56" s="9" t="s">
        <v>464</v>
      </c>
      <c r="B56" t="s">
        <v>1297</v>
      </c>
      <c r="C56" s="9" t="s">
        <v>426</v>
      </c>
      <c r="D56" s="9" t="s">
        <v>588</v>
      </c>
      <c r="F56" s="140"/>
      <c r="H56" s="9" t="s">
        <v>582</v>
      </c>
    </row>
    <row r="57" spans="1:8">
      <c r="A57" s="9" t="s">
        <v>396</v>
      </c>
      <c r="B57" t="s">
        <v>1298</v>
      </c>
      <c r="C57" s="9" t="s">
        <v>426</v>
      </c>
      <c r="D57" s="142" t="s">
        <v>587</v>
      </c>
      <c r="F57" s="140"/>
      <c r="H57" s="9" t="s">
        <v>582</v>
      </c>
    </row>
    <row r="58" spans="1:8">
      <c r="A58" s="9" t="s">
        <v>434</v>
      </c>
      <c r="B58" t="s">
        <v>1299</v>
      </c>
      <c r="C58" s="9" t="s">
        <v>426</v>
      </c>
      <c r="D58" s="9" t="s">
        <v>583</v>
      </c>
      <c r="E58" s="9" t="s">
        <v>381</v>
      </c>
      <c r="F58" s="132" t="s">
        <v>1925</v>
      </c>
      <c r="H58" s="9" t="s">
        <v>582</v>
      </c>
    </row>
    <row r="59" spans="1:8">
      <c r="A59" s="9" t="s">
        <v>460</v>
      </c>
      <c r="B59" t="s">
        <v>1300</v>
      </c>
      <c r="C59" s="9" t="s">
        <v>426</v>
      </c>
      <c r="D59" s="142" t="s">
        <v>587</v>
      </c>
      <c r="F59" s="140"/>
      <c r="H59" s="9" t="s">
        <v>582</v>
      </c>
    </row>
    <row r="60" spans="1:8">
      <c r="A60" s="9" t="s">
        <v>436</v>
      </c>
      <c r="B60" t="s">
        <v>1301</v>
      </c>
      <c r="C60" s="9" t="s">
        <v>426</v>
      </c>
      <c r="D60" s="9" t="s">
        <v>583</v>
      </c>
      <c r="E60" s="9" t="s">
        <v>381</v>
      </c>
      <c r="F60" s="132" t="s">
        <v>1925</v>
      </c>
      <c r="H60" s="9" t="s">
        <v>582</v>
      </c>
    </row>
    <row r="61" spans="1:8">
      <c r="A61" s="9" t="s">
        <v>452</v>
      </c>
      <c r="B61" t="s">
        <v>1302</v>
      </c>
      <c r="C61" s="9" t="s">
        <v>426</v>
      </c>
      <c r="D61" s="142" t="s">
        <v>587</v>
      </c>
      <c r="F61" s="140"/>
      <c r="H61" s="9" t="s">
        <v>582</v>
      </c>
    </row>
    <row r="62" spans="1:8">
      <c r="A62" s="140" t="s">
        <v>455</v>
      </c>
      <c r="B62" t="s">
        <v>1303</v>
      </c>
      <c r="C62" s="9" t="s">
        <v>426</v>
      </c>
      <c r="D62" s="142" t="s">
        <v>587</v>
      </c>
      <c r="F62" s="140"/>
      <c r="H62" s="9" t="s">
        <v>582</v>
      </c>
    </row>
    <row r="63" spans="1:8">
      <c r="A63" s="9" t="s">
        <v>1172</v>
      </c>
      <c r="B63" t="s">
        <v>1304</v>
      </c>
      <c r="C63" s="9" t="s">
        <v>426</v>
      </c>
      <c r="D63" s="142" t="s">
        <v>587</v>
      </c>
      <c r="F63" s="140"/>
      <c r="H63" s="9" t="s">
        <v>582</v>
      </c>
    </row>
    <row r="64" spans="1:8">
      <c r="A64" s="9" t="s">
        <v>1171</v>
      </c>
      <c r="B64" t="s">
        <v>595</v>
      </c>
      <c r="C64" s="9" t="s">
        <v>426</v>
      </c>
      <c r="D64" s="142" t="s">
        <v>587</v>
      </c>
      <c r="F64" s="140"/>
      <c r="H64" s="9" t="s">
        <v>582</v>
      </c>
    </row>
    <row r="65" spans="1:10">
      <c r="A65" s="9" t="s">
        <v>1129</v>
      </c>
      <c r="B65" t="s">
        <v>1190</v>
      </c>
      <c r="C65" s="9" t="s">
        <v>426</v>
      </c>
      <c r="D65" s="142" t="s">
        <v>587</v>
      </c>
      <c r="F65" s="140"/>
      <c r="H65" s="9" t="s">
        <v>582</v>
      </c>
    </row>
    <row r="66" spans="1:10">
      <c r="A66" s="9" t="s">
        <v>1246</v>
      </c>
      <c r="B66" t="s">
        <v>1191</v>
      </c>
      <c r="C66" s="9" t="s">
        <v>426</v>
      </c>
      <c r="D66" s="142" t="s">
        <v>587</v>
      </c>
      <c r="F66" s="140"/>
      <c r="H66" s="9" t="s">
        <v>582</v>
      </c>
    </row>
    <row r="67" spans="1:10">
      <c r="A67" s="9" t="s">
        <v>1245</v>
      </c>
      <c r="B67" t="s">
        <v>1192</v>
      </c>
      <c r="C67" s="9" t="s">
        <v>426</v>
      </c>
      <c r="D67" s="142" t="s">
        <v>587</v>
      </c>
      <c r="F67" s="140"/>
      <c r="H67" s="9" t="s">
        <v>582</v>
      </c>
    </row>
    <row r="68" spans="1:10">
      <c r="A68" s="9" t="s">
        <v>501</v>
      </c>
      <c r="B68" t="s">
        <v>596</v>
      </c>
      <c r="C68" s="9" t="s">
        <v>426</v>
      </c>
      <c r="D68" s="142" t="s">
        <v>587</v>
      </c>
      <c r="F68" s="140"/>
      <c r="H68" s="9" t="s">
        <v>582</v>
      </c>
    </row>
    <row r="69" spans="1:10">
      <c r="A69" s="9" t="s">
        <v>1244</v>
      </c>
      <c r="B69" s="137" t="s">
        <v>1305</v>
      </c>
      <c r="C69" s="140" t="s">
        <v>426</v>
      </c>
      <c r="D69" s="142" t="s">
        <v>587</v>
      </c>
      <c r="E69" s="140"/>
      <c r="F69" s="140"/>
      <c r="G69" s="140"/>
      <c r="H69" s="9" t="s">
        <v>582</v>
      </c>
      <c r="J69" s="140"/>
    </row>
    <row r="70" spans="1:10">
      <c r="A70" s="9" t="s">
        <v>1689</v>
      </c>
      <c r="B70" t="s">
        <v>1306</v>
      </c>
      <c r="C70" s="9" t="s">
        <v>426</v>
      </c>
      <c r="D70" s="142" t="s">
        <v>587</v>
      </c>
      <c r="H70" s="9" t="s">
        <v>582</v>
      </c>
    </row>
    <row r="71" spans="1:10">
      <c r="A71" s="9" t="s">
        <v>527</v>
      </c>
      <c r="B71" t="s">
        <v>1307</v>
      </c>
      <c r="C71" s="9" t="s">
        <v>426</v>
      </c>
      <c r="D71" s="9" t="s">
        <v>583</v>
      </c>
      <c r="E71" s="9" t="s">
        <v>381</v>
      </c>
      <c r="F71" s="132" t="s">
        <v>1925</v>
      </c>
      <c r="H71" s="9" t="s">
        <v>582</v>
      </c>
    </row>
    <row r="72" spans="1:10">
      <c r="A72" s="9" t="s">
        <v>1363</v>
      </c>
      <c r="B72" t="s">
        <v>1308</v>
      </c>
      <c r="C72" s="9" t="s">
        <v>426</v>
      </c>
      <c r="D72" s="9" t="s">
        <v>583</v>
      </c>
      <c r="E72" s="9" t="s">
        <v>381</v>
      </c>
      <c r="F72" s="132" t="s">
        <v>1925</v>
      </c>
      <c r="H72" s="9" t="s">
        <v>582</v>
      </c>
    </row>
    <row r="73" spans="1:10">
      <c r="A73" s="9" t="s">
        <v>533</v>
      </c>
      <c r="B73" t="s">
        <v>1309</v>
      </c>
      <c r="C73" s="9" t="s">
        <v>426</v>
      </c>
      <c r="D73" s="142" t="s">
        <v>587</v>
      </c>
      <c r="H73" s="9" t="s">
        <v>582</v>
      </c>
    </row>
    <row r="74" spans="1:10">
      <c r="A74" s="9" t="s">
        <v>398</v>
      </c>
      <c r="B74" t="s">
        <v>1310</v>
      </c>
      <c r="C74" s="9" t="s">
        <v>426</v>
      </c>
      <c r="D74" s="142" t="s">
        <v>587</v>
      </c>
      <c r="H74" s="9" t="s">
        <v>582</v>
      </c>
    </row>
    <row r="75" spans="1:10">
      <c r="A75" s="140" t="s">
        <v>499</v>
      </c>
      <c r="B75" t="s">
        <v>1311</v>
      </c>
      <c r="C75" s="9" t="s">
        <v>426</v>
      </c>
      <c r="D75" s="142" t="s">
        <v>587</v>
      </c>
      <c r="H75" s="9" t="s">
        <v>582</v>
      </c>
    </row>
    <row r="76" spans="1:10">
      <c r="A76" s="140" t="s">
        <v>495</v>
      </c>
      <c r="B76" s="140" t="s">
        <v>597</v>
      </c>
      <c r="C76" s="140" t="s">
        <v>426</v>
      </c>
      <c r="D76" s="136" t="s">
        <v>587</v>
      </c>
      <c r="E76" s="140"/>
      <c r="H76" s="9" t="s">
        <v>582</v>
      </c>
    </row>
    <row r="77" spans="1:10">
      <c r="A77" s="140" t="s">
        <v>1905</v>
      </c>
      <c r="B77" s="140" t="s">
        <v>598</v>
      </c>
      <c r="C77" s="140" t="s">
        <v>426</v>
      </c>
      <c r="D77" s="136" t="s">
        <v>587</v>
      </c>
      <c r="E77" s="140"/>
      <c r="H77" s="9" t="s">
        <v>582</v>
      </c>
    </row>
    <row r="78" spans="1:10">
      <c r="A78" s="140" t="s">
        <v>528</v>
      </c>
      <c r="B78" s="140" t="s">
        <v>599</v>
      </c>
      <c r="C78" s="140" t="s">
        <v>426</v>
      </c>
      <c r="D78" s="136" t="s">
        <v>587</v>
      </c>
      <c r="E78" s="140"/>
      <c r="H78" s="9" t="s">
        <v>582</v>
      </c>
    </row>
    <row r="79" spans="1:10">
      <c r="A79" s="9" t="s">
        <v>494</v>
      </c>
      <c r="B79" t="s">
        <v>1312</v>
      </c>
      <c r="C79" s="9" t="s">
        <v>426</v>
      </c>
      <c r="D79" s="142" t="s">
        <v>587</v>
      </c>
      <c r="H79" s="9" t="s">
        <v>582</v>
      </c>
    </row>
    <row r="80" spans="1:10">
      <c r="A80" s="9" t="s">
        <v>462</v>
      </c>
      <c r="B80" s="140" t="s">
        <v>2452</v>
      </c>
      <c r="C80" s="136" t="s">
        <v>426</v>
      </c>
      <c r="D80" s="140" t="s">
        <v>583</v>
      </c>
      <c r="E80" s="136" t="s">
        <v>24</v>
      </c>
      <c r="F80" s="132">
        <v>220</v>
      </c>
      <c r="G80" s="136"/>
      <c r="H80" s="140" t="s">
        <v>582</v>
      </c>
      <c r="I80" s="140"/>
      <c r="J80" s="163" t="s">
        <v>2453</v>
      </c>
    </row>
    <row r="81" spans="1:8">
      <c r="A81" s="9" t="s">
        <v>1127</v>
      </c>
      <c r="B81" t="s">
        <v>1607</v>
      </c>
      <c r="C81" s="9" t="s">
        <v>426</v>
      </c>
      <c r="D81" s="9" t="s">
        <v>1132</v>
      </c>
      <c r="H81" s="9" t="s">
        <v>582</v>
      </c>
    </row>
    <row r="82" spans="1:8">
      <c r="A82" s="140" t="s">
        <v>471</v>
      </c>
      <c r="B82" t="s">
        <v>1313</v>
      </c>
      <c r="C82" s="9" t="s">
        <v>426</v>
      </c>
      <c r="D82" s="142" t="s">
        <v>587</v>
      </c>
      <c r="H82" s="9" t="s">
        <v>582</v>
      </c>
    </row>
    <row r="83" spans="1:8">
      <c r="A83" s="9" t="s">
        <v>341</v>
      </c>
      <c r="B83" t="s">
        <v>1193</v>
      </c>
      <c r="C83" s="9" t="s">
        <v>426</v>
      </c>
      <c r="D83" s="142" t="s">
        <v>587</v>
      </c>
      <c r="H83" s="9" t="s">
        <v>582</v>
      </c>
    </row>
    <row r="84" spans="1:8">
      <c r="A84" s="9" t="s">
        <v>342</v>
      </c>
      <c r="B84" t="s">
        <v>1194</v>
      </c>
      <c r="C84" s="9" t="s">
        <v>426</v>
      </c>
      <c r="D84" s="142" t="s">
        <v>587</v>
      </c>
      <c r="H84" s="9" t="s">
        <v>582</v>
      </c>
    </row>
    <row r="85" spans="1:8">
      <c r="A85" s="9" t="s">
        <v>469</v>
      </c>
      <c r="B85" t="s">
        <v>1195</v>
      </c>
      <c r="C85" s="9" t="s">
        <v>426</v>
      </c>
      <c r="D85" s="142" t="s">
        <v>587</v>
      </c>
      <c r="H85" s="9" t="s">
        <v>582</v>
      </c>
    </row>
    <row r="86" spans="1:8">
      <c r="A86" s="9" t="s">
        <v>1243</v>
      </c>
      <c r="B86" t="s">
        <v>600</v>
      </c>
      <c r="C86" s="9" t="s">
        <v>426</v>
      </c>
      <c r="D86" s="142" t="s">
        <v>587</v>
      </c>
      <c r="H86" s="9" t="s">
        <v>582</v>
      </c>
    </row>
    <row r="87" spans="1:8">
      <c r="A87" s="9" t="s">
        <v>393</v>
      </c>
      <c r="B87" t="s">
        <v>601</v>
      </c>
      <c r="C87" s="9" t="s">
        <v>426</v>
      </c>
      <c r="D87" s="142" t="s">
        <v>587</v>
      </c>
      <c r="H87" s="9" t="s">
        <v>582</v>
      </c>
    </row>
    <row r="88" spans="1:8">
      <c r="A88" s="9" t="s">
        <v>482</v>
      </c>
      <c r="B88" t="s">
        <v>1196</v>
      </c>
      <c r="C88" s="9" t="s">
        <v>426</v>
      </c>
      <c r="D88" s="142" t="s">
        <v>587</v>
      </c>
      <c r="H88" s="9" t="s">
        <v>582</v>
      </c>
    </row>
    <row r="89" spans="1:8">
      <c r="A89" s="9" t="s">
        <v>481</v>
      </c>
      <c r="B89" t="s">
        <v>1197</v>
      </c>
      <c r="C89" s="9" t="s">
        <v>426</v>
      </c>
      <c r="D89" s="142" t="s">
        <v>587</v>
      </c>
      <c r="H89" s="9" t="s">
        <v>582</v>
      </c>
    </row>
    <row r="90" spans="1:8">
      <c r="A90" s="9" t="s">
        <v>1125</v>
      </c>
      <c r="B90" t="s">
        <v>1198</v>
      </c>
      <c r="C90" s="9" t="s">
        <v>426</v>
      </c>
      <c r="D90" s="142" t="s">
        <v>587</v>
      </c>
      <c r="H90" s="9" t="s">
        <v>582</v>
      </c>
    </row>
    <row r="91" spans="1:8">
      <c r="A91" s="9" t="s">
        <v>384</v>
      </c>
      <c r="B91" t="s">
        <v>1199</v>
      </c>
      <c r="C91" s="9" t="s">
        <v>426</v>
      </c>
      <c r="D91" s="35" t="s">
        <v>587</v>
      </c>
      <c r="H91" s="9" t="s">
        <v>582</v>
      </c>
    </row>
    <row r="92" spans="1:8">
      <c r="A92" s="9" t="s">
        <v>485</v>
      </c>
      <c r="B92" t="s">
        <v>1200</v>
      </c>
      <c r="C92" s="9" t="s">
        <v>426</v>
      </c>
      <c r="D92" s="35" t="s">
        <v>587</v>
      </c>
      <c r="H92" s="9" t="s">
        <v>582</v>
      </c>
    </row>
    <row r="93" spans="1:8">
      <c r="A93" s="9" t="s">
        <v>1413</v>
      </c>
      <c r="B93" t="s">
        <v>1201</v>
      </c>
      <c r="C93" s="9" t="s">
        <v>426</v>
      </c>
      <c r="D93" s="35" t="s">
        <v>587</v>
      </c>
      <c r="H93" s="9" t="s">
        <v>582</v>
      </c>
    </row>
    <row r="94" spans="1:8">
      <c r="A94" s="9" t="s">
        <v>504</v>
      </c>
      <c r="B94" t="s">
        <v>1314</v>
      </c>
      <c r="C94" s="9" t="s">
        <v>426</v>
      </c>
      <c r="D94" s="145" t="s">
        <v>1611</v>
      </c>
      <c r="H94" s="9" t="s">
        <v>582</v>
      </c>
    </row>
    <row r="95" spans="1:8">
      <c r="A95" s="9" t="s">
        <v>1092</v>
      </c>
      <c r="B95" t="s">
        <v>1315</v>
      </c>
      <c r="C95" s="9" t="s">
        <v>426</v>
      </c>
      <c r="D95" s="140" t="s">
        <v>588</v>
      </c>
      <c r="H95" s="9" t="s">
        <v>582</v>
      </c>
    </row>
    <row r="96" spans="1:8">
      <c r="A96" s="9" t="s">
        <v>472</v>
      </c>
      <c r="B96" t="s">
        <v>1316</v>
      </c>
      <c r="C96" s="9" t="s">
        <v>426</v>
      </c>
      <c r="D96" s="140" t="s">
        <v>586</v>
      </c>
      <c r="H96" s="9" t="s">
        <v>582</v>
      </c>
    </row>
    <row r="97" spans="1:8">
      <c r="A97" s="9" t="s">
        <v>514</v>
      </c>
      <c r="B97" t="s">
        <v>1317</v>
      </c>
      <c r="C97" s="9" t="s">
        <v>426</v>
      </c>
      <c r="D97" s="140" t="s">
        <v>586</v>
      </c>
      <c r="H97" s="9" t="s">
        <v>582</v>
      </c>
    </row>
    <row r="98" spans="1:8">
      <c r="A98" s="9" t="s">
        <v>502</v>
      </c>
      <c r="B98" t="s">
        <v>1565</v>
      </c>
      <c r="C98" s="9" t="s">
        <v>426</v>
      </c>
      <c r="D98" s="140" t="s">
        <v>586</v>
      </c>
      <c r="H98" s="9" t="s">
        <v>582</v>
      </c>
    </row>
    <row r="99" spans="1:8">
      <c r="A99" s="9" t="s">
        <v>467</v>
      </c>
      <c r="B99" t="s">
        <v>1566</v>
      </c>
      <c r="C99" s="9" t="s">
        <v>426</v>
      </c>
      <c r="D99" s="140" t="s">
        <v>586</v>
      </c>
      <c r="H99" s="9" t="s">
        <v>582</v>
      </c>
    </row>
    <row r="100" spans="1:8">
      <c r="A100" s="9" t="s">
        <v>1906</v>
      </c>
      <c r="B100" t="s">
        <v>1608</v>
      </c>
      <c r="C100" s="9" t="s">
        <v>426</v>
      </c>
      <c r="D100" s="140" t="s">
        <v>1132</v>
      </c>
      <c r="H100" s="9" t="s">
        <v>582</v>
      </c>
    </row>
    <row r="101" spans="1:8">
      <c r="A101" s="9" t="s">
        <v>1124</v>
      </c>
      <c r="B101" t="s">
        <v>1609</v>
      </c>
      <c r="C101" s="9" t="s">
        <v>426</v>
      </c>
      <c r="D101" s="140" t="s">
        <v>1132</v>
      </c>
      <c r="H101" s="9" t="s">
        <v>582</v>
      </c>
    </row>
    <row r="102" spans="1:8">
      <c r="A102" s="9" t="s">
        <v>1126</v>
      </c>
      <c r="B102" t="s">
        <v>1610</v>
      </c>
      <c r="C102" s="9" t="s">
        <v>426</v>
      </c>
      <c r="D102" s="140" t="s">
        <v>1132</v>
      </c>
      <c r="H102" s="9" t="s">
        <v>582</v>
      </c>
    </row>
    <row r="103" spans="1:8">
      <c r="A103" s="9" t="s">
        <v>473</v>
      </c>
      <c r="B103" t="s">
        <v>1318</v>
      </c>
      <c r="C103" s="9" t="s">
        <v>426</v>
      </c>
      <c r="D103" s="140" t="s">
        <v>586</v>
      </c>
      <c r="H103" s="9" t="s">
        <v>582</v>
      </c>
    </row>
    <row r="104" spans="1:8">
      <c r="A104" s="9" t="s">
        <v>474</v>
      </c>
      <c r="B104" t="s">
        <v>1319</v>
      </c>
      <c r="C104" s="9" t="s">
        <v>426</v>
      </c>
      <c r="D104" s="140" t="s">
        <v>586</v>
      </c>
      <c r="H104" s="9" t="s">
        <v>582</v>
      </c>
    </row>
    <row r="105" spans="1:8">
      <c r="A105" s="9" t="s">
        <v>447</v>
      </c>
      <c r="B105" t="s">
        <v>1320</v>
      </c>
      <c r="C105" s="9" t="s">
        <v>426</v>
      </c>
      <c r="D105" s="140" t="s">
        <v>583</v>
      </c>
      <c r="E105" s="9" t="s">
        <v>381</v>
      </c>
      <c r="F105" s="132" t="s">
        <v>1925</v>
      </c>
      <c r="H105" s="9" t="s">
        <v>582</v>
      </c>
    </row>
    <row r="106" spans="1:8">
      <c r="A106" s="9" t="s">
        <v>487</v>
      </c>
      <c r="B106" t="s">
        <v>602</v>
      </c>
      <c r="C106" s="9" t="s">
        <v>426</v>
      </c>
      <c r="D106" s="35" t="s">
        <v>587</v>
      </c>
      <c r="H106" s="9" t="s">
        <v>582</v>
      </c>
    </row>
    <row r="107" spans="1:8">
      <c r="A107" s="9" t="s">
        <v>479</v>
      </c>
      <c r="B107" t="s">
        <v>1202</v>
      </c>
      <c r="C107" s="9" t="s">
        <v>426</v>
      </c>
      <c r="D107" s="35" t="s">
        <v>587</v>
      </c>
      <c r="H107" s="9" t="s">
        <v>582</v>
      </c>
    </row>
    <row r="108" spans="1:8">
      <c r="A108" s="9" t="s">
        <v>484</v>
      </c>
      <c r="B108" t="s">
        <v>1203</v>
      </c>
      <c r="C108" s="9" t="s">
        <v>426</v>
      </c>
      <c r="D108" s="35" t="s">
        <v>587</v>
      </c>
      <c r="H108" s="9" t="s">
        <v>582</v>
      </c>
    </row>
    <row r="109" spans="1:8">
      <c r="A109" s="9" t="s">
        <v>1828</v>
      </c>
      <c r="B109" t="s">
        <v>1321</v>
      </c>
      <c r="C109" s="9" t="s">
        <v>426</v>
      </c>
      <c r="D109" s="140" t="s">
        <v>583</v>
      </c>
      <c r="E109" s="9" t="s">
        <v>381</v>
      </c>
      <c r="F109" s="132" t="s">
        <v>1925</v>
      </c>
      <c r="H109" s="9" t="s">
        <v>582</v>
      </c>
    </row>
    <row r="110" spans="1:8">
      <c r="A110" s="9" t="s">
        <v>1829</v>
      </c>
      <c r="B110" t="s">
        <v>1322</v>
      </c>
      <c r="C110" s="9" t="s">
        <v>426</v>
      </c>
      <c r="D110" s="140" t="s">
        <v>583</v>
      </c>
      <c r="E110" s="9" t="s">
        <v>381</v>
      </c>
      <c r="F110" s="132" t="s">
        <v>1925</v>
      </c>
      <c r="H110" s="9" t="s">
        <v>582</v>
      </c>
    </row>
    <row r="111" spans="1:8">
      <c r="A111" s="9" t="s">
        <v>1837</v>
      </c>
      <c r="B111" t="s">
        <v>1323</v>
      </c>
      <c r="C111" s="9" t="s">
        <v>426</v>
      </c>
      <c r="D111" s="140" t="s">
        <v>583</v>
      </c>
      <c r="E111" s="9" t="s">
        <v>381</v>
      </c>
      <c r="F111" s="132" t="s">
        <v>1925</v>
      </c>
      <c r="H111" s="9" t="s">
        <v>582</v>
      </c>
    </row>
    <row r="112" spans="1:8">
      <c r="A112" s="9" t="s">
        <v>1178</v>
      </c>
      <c r="B112" t="s">
        <v>1204</v>
      </c>
      <c r="C112" s="9" t="s">
        <v>426</v>
      </c>
      <c r="D112" s="35" t="s">
        <v>587</v>
      </c>
      <c r="H112" s="9" t="s">
        <v>582</v>
      </c>
    </row>
    <row r="113" spans="1:8">
      <c r="A113" s="9" t="s">
        <v>531</v>
      </c>
      <c r="B113" t="s">
        <v>1324</v>
      </c>
      <c r="C113" s="9" t="s">
        <v>426</v>
      </c>
      <c r="D113" s="35" t="s">
        <v>587</v>
      </c>
      <c r="H113" s="9" t="s">
        <v>582</v>
      </c>
    </row>
    <row r="114" spans="1:8">
      <c r="A114" s="9" t="s">
        <v>529</v>
      </c>
      <c r="B114" t="s">
        <v>1205</v>
      </c>
      <c r="C114" s="9" t="s">
        <v>426</v>
      </c>
      <c r="D114" s="35" t="s">
        <v>587</v>
      </c>
      <c r="H114" s="9" t="s">
        <v>582</v>
      </c>
    </row>
    <row r="115" spans="1:8">
      <c r="A115" s="140" t="s">
        <v>513</v>
      </c>
      <c r="B115" t="s">
        <v>1325</v>
      </c>
      <c r="C115" s="9" t="s">
        <v>426</v>
      </c>
      <c r="D115" s="140" t="s">
        <v>584</v>
      </c>
      <c r="H115" s="9" t="s">
        <v>582</v>
      </c>
    </row>
    <row r="116" spans="1:8">
      <c r="A116" s="9" t="s">
        <v>340</v>
      </c>
      <c r="B116" t="s">
        <v>1206</v>
      </c>
      <c r="C116" s="9" t="s">
        <v>426</v>
      </c>
      <c r="D116" s="35" t="s">
        <v>587</v>
      </c>
      <c r="H116" s="9" t="s">
        <v>582</v>
      </c>
    </row>
    <row r="117" spans="1:8">
      <c r="A117" s="9" t="s">
        <v>483</v>
      </c>
      <c r="B117" t="s">
        <v>1207</v>
      </c>
      <c r="C117" s="9" t="s">
        <v>426</v>
      </c>
      <c r="D117" s="35" t="s">
        <v>587</v>
      </c>
      <c r="H117" s="9" t="s">
        <v>582</v>
      </c>
    </row>
    <row r="118" spans="1:8">
      <c r="A118" s="9" t="s">
        <v>388</v>
      </c>
      <c r="B118" t="s">
        <v>1208</v>
      </c>
      <c r="C118" s="9" t="s">
        <v>426</v>
      </c>
      <c r="D118" s="35" t="s">
        <v>587</v>
      </c>
      <c r="H118" s="9" t="s">
        <v>582</v>
      </c>
    </row>
    <row r="119" spans="1:8">
      <c r="A119" s="9" t="s">
        <v>389</v>
      </c>
      <c r="B119" t="s">
        <v>1209</v>
      </c>
      <c r="C119" s="9" t="s">
        <v>426</v>
      </c>
      <c r="D119" s="35" t="s">
        <v>587</v>
      </c>
      <c r="H119" s="9" t="s">
        <v>582</v>
      </c>
    </row>
    <row r="120" spans="1:8">
      <c r="A120" s="9" t="s">
        <v>391</v>
      </c>
      <c r="B120" t="s">
        <v>1210</v>
      </c>
      <c r="C120" s="9" t="s">
        <v>426</v>
      </c>
      <c r="D120" s="35" t="s">
        <v>587</v>
      </c>
      <c r="H120" s="9" t="s">
        <v>582</v>
      </c>
    </row>
    <row r="121" spans="1:8">
      <c r="A121" s="9" t="s">
        <v>530</v>
      </c>
      <c r="B121" t="s">
        <v>1211</v>
      </c>
      <c r="C121" s="9" t="s">
        <v>426</v>
      </c>
      <c r="D121" s="35" t="s">
        <v>587</v>
      </c>
      <c r="H121" s="9" t="s">
        <v>582</v>
      </c>
    </row>
    <row r="122" spans="1:8">
      <c r="A122" s="9" t="s">
        <v>390</v>
      </c>
      <c r="B122" t="s">
        <v>1212</v>
      </c>
      <c r="C122" s="9" t="s">
        <v>426</v>
      </c>
      <c r="D122" s="35" t="s">
        <v>587</v>
      </c>
      <c r="H122" s="9" t="s">
        <v>582</v>
      </c>
    </row>
    <row r="123" spans="1:8">
      <c r="A123" s="9" t="s">
        <v>446</v>
      </c>
      <c r="B123" t="s">
        <v>1326</v>
      </c>
      <c r="C123" s="9" t="s">
        <v>426</v>
      </c>
      <c r="D123" s="140" t="s">
        <v>583</v>
      </c>
      <c r="E123" s="9" t="s">
        <v>381</v>
      </c>
      <c r="F123" s="132" t="s">
        <v>1925</v>
      </c>
      <c r="H123" s="9" t="s">
        <v>582</v>
      </c>
    </row>
    <row r="124" spans="1:8">
      <c r="A124" s="9" t="s">
        <v>476</v>
      </c>
      <c r="B124" t="s">
        <v>1327</v>
      </c>
      <c r="C124" s="9" t="s">
        <v>426</v>
      </c>
      <c r="D124" s="145" t="s">
        <v>1611</v>
      </c>
      <c r="H124" s="9" t="s">
        <v>582</v>
      </c>
    </row>
    <row r="125" spans="1:8">
      <c r="A125" s="9" t="s">
        <v>444</v>
      </c>
      <c r="B125" t="s">
        <v>1328</v>
      </c>
      <c r="C125" s="9" t="s">
        <v>426</v>
      </c>
      <c r="D125" s="140" t="s">
        <v>583</v>
      </c>
      <c r="E125" s="9" t="s">
        <v>381</v>
      </c>
      <c r="F125" s="132" t="s">
        <v>1925</v>
      </c>
      <c r="H125" s="9" t="s">
        <v>582</v>
      </c>
    </row>
    <row r="126" spans="1:8">
      <c r="A126" s="9" t="s">
        <v>500</v>
      </c>
      <c r="B126" t="s">
        <v>1213</v>
      </c>
      <c r="C126" s="9" t="s">
        <v>426</v>
      </c>
      <c r="D126" s="35" t="s">
        <v>587</v>
      </c>
      <c r="H126" s="9" t="s">
        <v>582</v>
      </c>
    </row>
    <row r="127" spans="1:8">
      <c r="A127" s="9" t="s">
        <v>1131</v>
      </c>
      <c r="B127" t="s">
        <v>1214</v>
      </c>
      <c r="C127" s="9" t="s">
        <v>426</v>
      </c>
      <c r="D127" s="35" t="s">
        <v>587</v>
      </c>
      <c r="H127" s="9" t="s">
        <v>582</v>
      </c>
    </row>
    <row r="128" spans="1:8">
      <c r="A128" s="9" t="s">
        <v>1128</v>
      </c>
      <c r="B128" t="s">
        <v>1217</v>
      </c>
      <c r="C128" s="9" t="s">
        <v>426</v>
      </c>
      <c r="D128" s="35" t="s">
        <v>587</v>
      </c>
      <c r="H128" s="9" t="s">
        <v>582</v>
      </c>
    </row>
    <row r="129" spans="1:8">
      <c r="A129" s="9" t="s">
        <v>453</v>
      </c>
      <c r="B129" t="s">
        <v>1218</v>
      </c>
      <c r="C129" s="9" t="s">
        <v>426</v>
      </c>
      <c r="D129" s="35" t="s">
        <v>587</v>
      </c>
      <c r="H129" s="9" t="s">
        <v>582</v>
      </c>
    </row>
    <row r="130" spans="1:8">
      <c r="A130" s="9" t="s">
        <v>395</v>
      </c>
      <c r="B130" t="s">
        <v>1219</v>
      </c>
      <c r="C130" s="9" t="s">
        <v>426</v>
      </c>
      <c r="D130" s="35" t="s">
        <v>587</v>
      </c>
      <c r="H130" s="9" t="s">
        <v>582</v>
      </c>
    </row>
    <row r="131" spans="1:8">
      <c r="A131" s="9" t="s">
        <v>1441</v>
      </c>
      <c r="B131" t="s">
        <v>1220</v>
      </c>
      <c r="C131" s="9" t="s">
        <v>426</v>
      </c>
      <c r="D131" s="35" t="s">
        <v>587</v>
      </c>
      <c r="H131" s="9" t="s">
        <v>582</v>
      </c>
    </row>
    <row r="132" spans="1:8">
      <c r="A132" s="92" t="s">
        <v>1446</v>
      </c>
      <c r="B132" t="s">
        <v>1221</v>
      </c>
      <c r="C132" s="9" t="s">
        <v>426</v>
      </c>
      <c r="D132" s="35" t="s">
        <v>587</v>
      </c>
      <c r="H132" s="9" t="s">
        <v>582</v>
      </c>
    </row>
    <row r="133" spans="1:8">
      <c r="A133" s="9" t="s">
        <v>1173</v>
      </c>
      <c r="B133" t="s">
        <v>1222</v>
      </c>
      <c r="C133" s="9" t="s">
        <v>426</v>
      </c>
      <c r="D133" s="35" t="s">
        <v>587</v>
      </c>
      <c r="H133" s="9" t="s">
        <v>582</v>
      </c>
    </row>
    <row r="134" spans="1:8">
      <c r="A134" s="9" t="s">
        <v>456</v>
      </c>
      <c r="B134" t="s">
        <v>1223</v>
      </c>
      <c r="C134" s="9" t="s">
        <v>426</v>
      </c>
      <c r="D134" s="35" t="s">
        <v>587</v>
      </c>
      <c r="H134" s="9" t="s">
        <v>582</v>
      </c>
    </row>
    <row r="135" spans="1:8">
      <c r="A135" s="9" t="s">
        <v>442</v>
      </c>
      <c r="B135" t="s">
        <v>1329</v>
      </c>
      <c r="C135" s="9" t="s">
        <v>426</v>
      </c>
      <c r="D135" s="140" t="s">
        <v>583</v>
      </c>
      <c r="E135" s="9" t="s">
        <v>381</v>
      </c>
      <c r="F135" s="132" t="s">
        <v>1925</v>
      </c>
      <c r="H135" s="9" t="s">
        <v>582</v>
      </c>
    </row>
    <row r="136" spans="1:8">
      <c r="A136" s="9" t="s">
        <v>1830</v>
      </c>
      <c r="B136" t="s">
        <v>1330</v>
      </c>
      <c r="C136" s="9" t="s">
        <v>426</v>
      </c>
      <c r="D136" s="140" t="s">
        <v>583</v>
      </c>
      <c r="E136" s="9" t="s">
        <v>381</v>
      </c>
      <c r="F136" s="132" t="s">
        <v>1925</v>
      </c>
      <c r="H136" s="9" t="s">
        <v>582</v>
      </c>
    </row>
    <row r="137" spans="1:8">
      <c r="A137" s="9" t="s">
        <v>443</v>
      </c>
      <c r="B137" t="s">
        <v>1331</v>
      </c>
      <c r="C137" s="9" t="s">
        <v>426</v>
      </c>
      <c r="D137" s="140" t="s">
        <v>583</v>
      </c>
      <c r="E137" s="9" t="s">
        <v>381</v>
      </c>
      <c r="F137" s="132" t="s">
        <v>1925</v>
      </c>
      <c r="H137" s="9" t="s">
        <v>582</v>
      </c>
    </row>
    <row r="138" spans="1:8">
      <c r="A138" s="9" t="s">
        <v>512</v>
      </c>
      <c r="B138" t="s">
        <v>1332</v>
      </c>
      <c r="C138" s="9" t="s">
        <v>426</v>
      </c>
      <c r="D138" s="140" t="s">
        <v>583</v>
      </c>
      <c r="E138" s="9" t="s">
        <v>381</v>
      </c>
      <c r="F138" s="132" t="s">
        <v>1925</v>
      </c>
      <c r="H138" s="9" t="s">
        <v>582</v>
      </c>
    </row>
    <row r="139" spans="1:8">
      <c r="A139" s="9" t="s">
        <v>1831</v>
      </c>
      <c r="B139" t="s">
        <v>1333</v>
      </c>
      <c r="C139" s="9" t="s">
        <v>426</v>
      </c>
      <c r="D139" s="140" t="s">
        <v>583</v>
      </c>
      <c r="E139" s="9" t="s">
        <v>381</v>
      </c>
      <c r="F139" s="132" t="s">
        <v>1925</v>
      </c>
      <c r="H139" s="9" t="s">
        <v>582</v>
      </c>
    </row>
    <row r="140" spans="1:8">
      <c r="A140" s="9" t="s">
        <v>486</v>
      </c>
      <c r="B140" t="s">
        <v>1334</v>
      </c>
      <c r="C140" s="9" t="s">
        <v>426</v>
      </c>
      <c r="D140" s="35" t="s">
        <v>587</v>
      </c>
      <c r="H140" s="9" t="s">
        <v>582</v>
      </c>
    </row>
    <row r="141" spans="1:8">
      <c r="A141" s="9" t="s">
        <v>394</v>
      </c>
      <c r="B141" t="s">
        <v>1335</v>
      </c>
      <c r="C141" s="9" t="s">
        <v>426</v>
      </c>
      <c r="D141" s="35" t="s">
        <v>587</v>
      </c>
      <c r="H141" s="9" t="s">
        <v>582</v>
      </c>
    </row>
    <row r="142" spans="1:8">
      <c r="A142" s="9" t="s">
        <v>492</v>
      </c>
      <c r="B142" t="s">
        <v>1336</v>
      </c>
      <c r="C142" s="9" t="s">
        <v>426</v>
      </c>
      <c r="D142" s="35" t="s">
        <v>587</v>
      </c>
      <c r="H142" s="9" t="s">
        <v>582</v>
      </c>
    </row>
    <row r="143" spans="1:8">
      <c r="A143" s="9" t="s">
        <v>491</v>
      </c>
      <c r="B143" t="s">
        <v>1337</v>
      </c>
      <c r="C143" s="9" t="s">
        <v>426</v>
      </c>
      <c r="D143" s="35" t="s">
        <v>587</v>
      </c>
      <c r="H143" s="9" t="s">
        <v>582</v>
      </c>
    </row>
    <row r="144" spans="1:8">
      <c r="A144" s="9" t="s">
        <v>488</v>
      </c>
      <c r="B144" t="s">
        <v>1224</v>
      </c>
      <c r="C144" s="9" t="s">
        <v>426</v>
      </c>
      <c r="D144" s="35" t="s">
        <v>587</v>
      </c>
      <c r="H144" s="9" t="s">
        <v>582</v>
      </c>
    </row>
    <row r="145" spans="1:8">
      <c r="A145" s="9" t="s">
        <v>490</v>
      </c>
      <c r="B145" t="s">
        <v>1225</v>
      </c>
      <c r="C145" s="9" t="s">
        <v>426</v>
      </c>
      <c r="D145" s="35" t="s">
        <v>587</v>
      </c>
      <c r="H145" s="9" t="s">
        <v>582</v>
      </c>
    </row>
    <row r="146" spans="1:8">
      <c r="A146" s="9" t="s">
        <v>1177</v>
      </c>
      <c r="B146" t="s">
        <v>1226</v>
      </c>
      <c r="C146" s="9" t="s">
        <v>426</v>
      </c>
      <c r="D146" s="35" t="s">
        <v>587</v>
      </c>
      <c r="H146" s="9" t="s">
        <v>582</v>
      </c>
    </row>
    <row r="147" spans="1:8">
      <c r="A147" s="9" t="s">
        <v>489</v>
      </c>
      <c r="B147" t="s">
        <v>1227</v>
      </c>
      <c r="C147" s="9" t="s">
        <v>426</v>
      </c>
      <c r="D147" s="35" t="s">
        <v>587</v>
      </c>
      <c r="H147" s="9" t="s">
        <v>582</v>
      </c>
    </row>
    <row r="148" spans="1:8">
      <c r="A148" s="9" t="s">
        <v>480</v>
      </c>
      <c r="B148" t="s">
        <v>1228</v>
      </c>
      <c r="C148" s="9" t="s">
        <v>426</v>
      </c>
      <c r="D148" s="35" t="s">
        <v>587</v>
      </c>
      <c r="H148" s="9" t="s">
        <v>582</v>
      </c>
    </row>
    <row r="149" spans="1:8">
      <c r="A149" s="9" t="s">
        <v>448</v>
      </c>
      <c r="B149" t="s">
        <v>1338</v>
      </c>
      <c r="C149" s="9" t="s">
        <v>426</v>
      </c>
      <c r="D149" s="140" t="s">
        <v>583</v>
      </c>
      <c r="E149" s="9" t="s">
        <v>381</v>
      </c>
      <c r="F149" s="132" t="s">
        <v>1925</v>
      </c>
      <c r="H149" s="9" t="s">
        <v>582</v>
      </c>
    </row>
    <row r="150" spans="1:8">
      <c r="A150" s="9" t="s">
        <v>392</v>
      </c>
      <c r="B150" t="s">
        <v>1229</v>
      </c>
      <c r="C150" s="9" t="s">
        <v>426</v>
      </c>
      <c r="D150" s="35" t="s">
        <v>587</v>
      </c>
      <c r="H150" s="9" t="s">
        <v>582</v>
      </c>
    </row>
    <row r="151" spans="1:8">
      <c r="A151" s="9" t="s">
        <v>496</v>
      </c>
      <c r="B151" t="s">
        <v>1339</v>
      </c>
      <c r="C151" s="9" t="s">
        <v>426</v>
      </c>
      <c r="D151" s="145" t="s">
        <v>1611</v>
      </c>
      <c r="H151" s="9" t="s">
        <v>582</v>
      </c>
    </row>
    <row r="152" spans="1:8">
      <c r="A152" s="9" t="s">
        <v>339</v>
      </c>
      <c r="B152" t="s">
        <v>1340</v>
      </c>
      <c r="C152" s="9" t="s">
        <v>426</v>
      </c>
      <c r="D152" s="145" t="s">
        <v>1611</v>
      </c>
      <c r="H152" s="9" t="s">
        <v>582</v>
      </c>
    </row>
    <row r="153" spans="1:8">
      <c r="A153" s="9" t="s">
        <v>503</v>
      </c>
      <c r="B153" t="s">
        <v>1341</v>
      </c>
      <c r="C153" s="9" t="s">
        <v>426</v>
      </c>
      <c r="D153" s="145" t="s">
        <v>1611</v>
      </c>
      <c r="H153" s="9" t="s">
        <v>582</v>
      </c>
    </row>
    <row r="154" spans="1:8">
      <c r="A154" s="9" t="s">
        <v>445</v>
      </c>
      <c r="B154" t="s">
        <v>1342</v>
      </c>
      <c r="C154" s="9" t="s">
        <v>426</v>
      </c>
      <c r="D154" s="140" t="s">
        <v>583</v>
      </c>
      <c r="E154" s="9" t="s">
        <v>381</v>
      </c>
      <c r="F154" s="132" t="s">
        <v>1925</v>
      </c>
      <c r="H154" s="9" t="s">
        <v>582</v>
      </c>
    </row>
    <row r="155" spans="1:8">
      <c r="A155" s="9" t="s">
        <v>477</v>
      </c>
      <c r="B155" t="s">
        <v>1343</v>
      </c>
      <c r="C155" s="9" t="s">
        <v>426</v>
      </c>
      <c r="D155" s="145" t="s">
        <v>1611</v>
      </c>
      <c r="H155" s="9" t="s">
        <v>582</v>
      </c>
    </row>
    <row r="156" spans="1:8">
      <c r="A156" s="9" t="s">
        <v>468</v>
      </c>
      <c r="B156" t="s">
        <v>1344</v>
      </c>
      <c r="C156" s="9" t="s">
        <v>426</v>
      </c>
      <c r="D156" s="145" t="s">
        <v>1611</v>
      </c>
      <c r="H156" s="9" t="s">
        <v>582</v>
      </c>
    </row>
    <row r="157" spans="1:8">
      <c r="A157" s="140" t="s">
        <v>466</v>
      </c>
      <c r="B157" t="s">
        <v>1133</v>
      </c>
      <c r="C157" s="9" t="s">
        <v>426</v>
      </c>
      <c r="D157" s="145" t="s">
        <v>1611</v>
      </c>
      <c r="H157" s="9" t="s">
        <v>582</v>
      </c>
    </row>
    <row r="158" spans="1:8">
      <c r="A158" s="140" t="s">
        <v>515</v>
      </c>
      <c r="B158" t="s">
        <v>1345</v>
      </c>
      <c r="C158" s="9" t="s">
        <v>426</v>
      </c>
      <c r="D158" s="145" t="s">
        <v>1611</v>
      </c>
      <c r="H158" s="9" t="s">
        <v>582</v>
      </c>
    </row>
    <row r="159" spans="1:8">
      <c r="A159" s="140" t="s">
        <v>385</v>
      </c>
      <c r="B159" t="s">
        <v>1346</v>
      </c>
      <c r="C159" s="9" t="s">
        <v>426</v>
      </c>
      <c r="D159" s="35" t="s">
        <v>587</v>
      </c>
      <c r="H159" s="9" t="s">
        <v>582</v>
      </c>
    </row>
    <row r="160" spans="1:8">
      <c r="A160" s="9" t="s">
        <v>1250</v>
      </c>
      <c r="B160" t="s">
        <v>1347</v>
      </c>
      <c r="C160" s="9" t="s">
        <v>426</v>
      </c>
      <c r="D160" s="35" t="s">
        <v>587</v>
      </c>
      <c r="H160" s="9" t="s">
        <v>582</v>
      </c>
    </row>
    <row r="161" spans="1:8">
      <c r="A161" s="9" t="s">
        <v>1249</v>
      </c>
      <c r="B161" t="s">
        <v>1230</v>
      </c>
      <c r="C161" s="9" t="s">
        <v>426</v>
      </c>
      <c r="D161" s="35" t="s">
        <v>587</v>
      </c>
      <c r="H161" s="9" t="s">
        <v>582</v>
      </c>
    </row>
    <row r="162" spans="1:8">
      <c r="A162" s="9" t="s">
        <v>1094</v>
      </c>
      <c r="B162" t="s">
        <v>1348</v>
      </c>
      <c r="C162" s="9" t="s">
        <v>426</v>
      </c>
      <c r="D162" s="140" t="s">
        <v>583</v>
      </c>
      <c r="E162" s="9" t="s">
        <v>249</v>
      </c>
      <c r="F162" s="132">
        <v>100</v>
      </c>
      <c r="H162" s="9" t="s">
        <v>582</v>
      </c>
    </row>
    <row r="163" spans="1:8">
      <c r="A163" s="9" t="s">
        <v>449</v>
      </c>
      <c r="B163" t="s">
        <v>1231</v>
      </c>
      <c r="C163" s="9" t="s">
        <v>426</v>
      </c>
      <c r="D163" s="35" t="s">
        <v>587</v>
      </c>
      <c r="H163" s="9" t="s">
        <v>582</v>
      </c>
    </row>
    <row r="164" spans="1:8">
      <c r="A164" s="9" t="s">
        <v>450</v>
      </c>
      <c r="B164" t="s">
        <v>1232</v>
      </c>
      <c r="C164" s="9" t="s">
        <v>426</v>
      </c>
      <c r="D164" s="35" t="s">
        <v>587</v>
      </c>
      <c r="H164" s="9" t="s">
        <v>582</v>
      </c>
    </row>
    <row r="165" spans="1:8">
      <c r="A165" s="9" t="s">
        <v>493</v>
      </c>
      <c r="B165" t="s">
        <v>1233</v>
      </c>
      <c r="C165" s="9" t="s">
        <v>426</v>
      </c>
      <c r="D165" s="35" t="s">
        <v>587</v>
      </c>
      <c r="H165" s="9" t="s">
        <v>582</v>
      </c>
    </row>
    <row r="166" spans="1:8">
      <c r="A166" s="9" t="s">
        <v>451</v>
      </c>
      <c r="B166" t="s">
        <v>1234</v>
      </c>
      <c r="C166" s="9" t="s">
        <v>426</v>
      </c>
      <c r="D166" s="35" t="s">
        <v>587</v>
      </c>
      <c r="H166" s="9" t="s">
        <v>582</v>
      </c>
    </row>
    <row r="167" spans="1:8">
      <c r="A167" s="9" t="s">
        <v>454</v>
      </c>
      <c r="B167" t="s">
        <v>1349</v>
      </c>
      <c r="C167" s="9" t="s">
        <v>426</v>
      </c>
      <c r="D167" s="35" t="s">
        <v>587</v>
      </c>
      <c r="H167" s="9" t="s">
        <v>582</v>
      </c>
    </row>
    <row r="168" spans="1:8">
      <c r="A168" s="9" t="s">
        <v>532</v>
      </c>
      <c r="B168" t="s">
        <v>1215</v>
      </c>
      <c r="C168" s="9" t="s">
        <v>426</v>
      </c>
      <c r="D168" s="35" t="s">
        <v>587</v>
      </c>
      <c r="H168" s="9" t="s">
        <v>582</v>
      </c>
    </row>
    <row r="169" spans="1:8">
      <c r="A169" s="9" t="s">
        <v>1941</v>
      </c>
      <c r="B169" t="s">
        <v>1216</v>
      </c>
      <c r="C169" s="9" t="s">
        <v>426</v>
      </c>
      <c r="D169" s="35" t="s">
        <v>587</v>
      </c>
      <c r="H169" s="9" t="s">
        <v>582</v>
      </c>
    </row>
    <row r="170" spans="1:8">
      <c r="A170" s="9" t="s">
        <v>1364</v>
      </c>
      <c r="B170" t="s">
        <v>1350</v>
      </c>
      <c r="C170" s="9" t="s">
        <v>426</v>
      </c>
      <c r="D170" s="140" t="s">
        <v>583</v>
      </c>
      <c r="E170" s="9" t="s">
        <v>381</v>
      </c>
      <c r="F170" s="132" t="s">
        <v>1925</v>
      </c>
      <c r="H170" s="9" t="s">
        <v>582</v>
      </c>
    </row>
    <row r="171" spans="1:8">
      <c r="A171" s="140" t="s">
        <v>431</v>
      </c>
      <c r="B171" t="s">
        <v>1351</v>
      </c>
      <c r="C171" s="9" t="s">
        <v>426</v>
      </c>
      <c r="D171" s="140" t="s">
        <v>583</v>
      </c>
      <c r="E171" s="9" t="s">
        <v>381</v>
      </c>
      <c r="F171" s="132" t="s">
        <v>1925</v>
      </c>
      <c r="H171" s="9" t="s">
        <v>582</v>
      </c>
    </row>
    <row r="172" spans="1:8">
      <c r="A172" s="9" t="s">
        <v>1540</v>
      </c>
      <c r="B172" t="s">
        <v>1352</v>
      </c>
      <c r="C172" s="9" t="s">
        <v>426</v>
      </c>
      <c r="D172" s="140" t="s">
        <v>583</v>
      </c>
      <c r="E172" s="9" t="s">
        <v>381</v>
      </c>
      <c r="F172" s="132" t="s">
        <v>1925</v>
      </c>
      <c r="H172" s="9" t="s">
        <v>582</v>
      </c>
    </row>
    <row r="173" spans="1:8">
      <c r="A173" s="9" t="s">
        <v>432</v>
      </c>
      <c r="B173" t="s">
        <v>1353</v>
      </c>
      <c r="C173" s="9" t="s">
        <v>426</v>
      </c>
      <c r="D173" s="140" t="s">
        <v>583</v>
      </c>
      <c r="E173" s="9" t="s">
        <v>381</v>
      </c>
      <c r="F173" s="132" t="s">
        <v>1925</v>
      </c>
      <c r="H173" s="9" t="s">
        <v>582</v>
      </c>
    </row>
    <row r="174" spans="1:8">
      <c r="A174" s="9" t="s">
        <v>1354</v>
      </c>
      <c r="B174" t="s">
        <v>1252</v>
      </c>
      <c r="C174" s="9" t="s">
        <v>426</v>
      </c>
      <c r="D174" s="35" t="s">
        <v>587</v>
      </c>
      <c r="H174" s="9" t="s">
        <v>582</v>
      </c>
    </row>
    <row r="175" spans="1:8">
      <c r="A175" s="9" t="s">
        <v>1366</v>
      </c>
      <c r="B175" t="s">
        <v>1367</v>
      </c>
      <c r="C175" s="9" t="s">
        <v>426</v>
      </c>
      <c r="D175" s="35" t="s">
        <v>587</v>
      </c>
      <c r="H175" s="9" t="s">
        <v>582</v>
      </c>
    </row>
    <row r="176" spans="1:8">
      <c r="A176" s="9" t="s">
        <v>1380</v>
      </c>
      <c r="B176" t="s">
        <v>1382</v>
      </c>
      <c r="C176" s="9" t="s">
        <v>426</v>
      </c>
      <c r="D176" s="35" t="s">
        <v>587</v>
      </c>
      <c r="H176" s="9" t="s">
        <v>582</v>
      </c>
    </row>
    <row r="177" spans="1:8">
      <c r="A177" s="9" t="s">
        <v>1381</v>
      </c>
      <c r="B177" t="s">
        <v>1383</v>
      </c>
      <c r="C177" s="9" t="s">
        <v>426</v>
      </c>
      <c r="D177" s="35" t="s">
        <v>587</v>
      </c>
      <c r="H177" s="9" t="s">
        <v>582</v>
      </c>
    </row>
    <row r="178" spans="1:8">
      <c r="A178" s="9" t="s">
        <v>1414</v>
      </c>
      <c r="B178" t="s">
        <v>1415</v>
      </c>
      <c r="C178" s="9" t="s">
        <v>426</v>
      </c>
      <c r="D178" s="35" t="s">
        <v>587</v>
      </c>
      <c r="H178" s="9" t="s">
        <v>582</v>
      </c>
    </row>
    <row r="179" spans="1:8">
      <c r="A179" s="9" t="s">
        <v>1416</v>
      </c>
      <c r="B179" t="s">
        <v>1417</v>
      </c>
      <c r="C179" s="9" t="s">
        <v>426</v>
      </c>
      <c r="D179" s="35" t="s">
        <v>587</v>
      </c>
      <c r="H179" s="9" t="s">
        <v>582</v>
      </c>
    </row>
    <row r="180" spans="1:8">
      <c r="A180" s="9" t="s">
        <v>1418</v>
      </c>
      <c r="B180" t="s">
        <v>1419</v>
      </c>
      <c r="C180" s="9" t="s">
        <v>426</v>
      </c>
      <c r="D180" s="35" t="s">
        <v>587</v>
      </c>
      <c r="H180" s="9" t="s">
        <v>582</v>
      </c>
    </row>
    <row r="181" spans="1:8">
      <c r="A181" s="9" t="s">
        <v>1420</v>
      </c>
      <c r="B181" t="s">
        <v>1422</v>
      </c>
      <c r="C181" s="9" t="s">
        <v>426</v>
      </c>
      <c r="D181" s="35" t="s">
        <v>587</v>
      </c>
      <c r="H181" s="9" t="s">
        <v>582</v>
      </c>
    </row>
    <row r="182" spans="1:8">
      <c r="A182" s="9" t="s">
        <v>1421</v>
      </c>
      <c r="B182" t="s">
        <v>1423</v>
      </c>
      <c r="C182" s="9" t="s">
        <v>426</v>
      </c>
      <c r="D182" s="35" t="s">
        <v>587</v>
      </c>
      <c r="H182" s="9" t="s">
        <v>582</v>
      </c>
    </row>
    <row r="183" spans="1:8">
      <c r="A183" s="9" t="s">
        <v>1433</v>
      </c>
      <c r="B183" t="s">
        <v>1432</v>
      </c>
      <c r="C183" s="9" t="s">
        <v>426</v>
      </c>
      <c r="D183" s="35" t="s">
        <v>587</v>
      </c>
      <c r="H183" s="9" t="s">
        <v>582</v>
      </c>
    </row>
    <row r="184" spans="1:8">
      <c r="A184" s="9" t="s">
        <v>1434</v>
      </c>
      <c r="B184" t="s">
        <v>1435</v>
      </c>
      <c r="C184" s="9" t="s">
        <v>426</v>
      </c>
      <c r="D184" s="35" t="s">
        <v>587</v>
      </c>
      <c r="H184" s="9" t="s">
        <v>582</v>
      </c>
    </row>
    <row r="185" spans="1:8">
      <c r="A185" s="9" t="s">
        <v>1541</v>
      </c>
      <c r="B185" t="s">
        <v>1436</v>
      </c>
      <c r="C185" s="9" t="s">
        <v>426</v>
      </c>
      <c r="D185" s="35" t="s">
        <v>587</v>
      </c>
      <c r="H185" s="9" t="s">
        <v>582</v>
      </c>
    </row>
    <row r="186" spans="1:8">
      <c r="A186" s="9" t="s">
        <v>1444</v>
      </c>
      <c r="B186" t="s">
        <v>1445</v>
      </c>
      <c r="C186" s="9" t="s">
        <v>426</v>
      </c>
      <c r="D186" s="35" t="s">
        <v>587</v>
      </c>
      <c r="H186" s="9" t="s">
        <v>582</v>
      </c>
    </row>
    <row r="187" spans="1:8">
      <c r="A187" s="9" t="s">
        <v>1448</v>
      </c>
      <c r="B187" t="s">
        <v>1449</v>
      </c>
      <c r="C187" s="9" t="s">
        <v>426</v>
      </c>
      <c r="D187" s="35" t="s">
        <v>587</v>
      </c>
      <c r="H187" s="9" t="s">
        <v>582</v>
      </c>
    </row>
    <row r="188" spans="1:8">
      <c r="A188" s="96" t="s">
        <v>1542</v>
      </c>
      <c r="B188" t="s">
        <v>1545</v>
      </c>
      <c r="C188" s="9" t="s">
        <v>426</v>
      </c>
      <c r="D188" s="35" t="s">
        <v>587</v>
      </c>
      <c r="H188" s="9" t="s">
        <v>582</v>
      </c>
    </row>
    <row r="189" spans="1:8">
      <c r="A189" s="96" t="s">
        <v>1544</v>
      </c>
      <c r="B189" t="s">
        <v>1546</v>
      </c>
      <c r="C189" s="9" t="s">
        <v>426</v>
      </c>
      <c r="D189" s="35" t="s">
        <v>587</v>
      </c>
      <c r="H189" s="9" t="s">
        <v>582</v>
      </c>
    </row>
    <row r="190" spans="1:8">
      <c r="A190" s="96" t="s">
        <v>1543</v>
      </c>
      <c r="B190" t="s">
        <v>1547</v>
      </c>
      <c r="C190" s="9" t="s">
        <v>426</v>
      </c>
      <c r="D190" s="35" t="s">
        <v>587</v>
      </c>
      <c r="H190" s="9" t="s">
        <v>582</v>
      </c>
    </row>
    <row r="191" spans="1:8">
      <c r="A191" s="97" t="s">
        <v>1549</v>
      </c>
      <c r="B191" t="s">
        <v>1548</v>
      </c>
      <c r="C191" s="9" t="s">
        <v>426</v>
      </c>
      <c r="D191" s="140" t="s">
        <v>586</v>
      </c>
      <c r="H191" s="9" t="s">
        <v>582</v>
      </c>
    </row>
    <row r="192" spans="1:8">
      <c r="A192" s="9" t="s">
        <v>1550</v>
      </c>
      <c r="B192" t="s">
        <v>1551</v>
      </c>
      <c r="C192" s="9" t="s">
        <v>426</v>
      </c>
      <c r="D192" s="35" t="s">
        <v>587</v>
      </c>
      <c r="H192" s="9" t="s">
        <v>582</v>
      </c>
    </row>
    <row r="193" spans="1:8">
      <c r="A193" s="97" t="s">
        <v>1552</v>
      </c>
      <c r="B193" t="s">
        <v>1942</v>
      </c>
      <c r="C193" s="9" t="s">
        <v>426</v>
      </c>
      <c r="D193" s="35" t="s">
        <v>587</v>
      </c>
      <c r="H193" s="9" t="s">
        <v>582</v>
      </c>
    </row>
    <row r="194" spans="1:8">
      <c r="A194" s="9" t="s">
        <v>1553</v>
      </c>
      <c r="B194" t="s">
        <v>1554</v>
      </c>
      <c r="C194" s="9" t="s">
        <v>426</v>
      </c>
      <c r="D194" s="35" t="s">
        <v>587</v>
      </c>
      <c r="H194" s="9" t="s">
        <v>582</v>
      </c>
    </row>
    <row r="195" spans="1:8">
      <c r="A195" s="9" t="s">
        <v>1569</v>
      </c>
      <c r="B195" t="s">
        <v>1568</v>
      </c>
      <c r="C195" s="9" t="s">
        <v>426</v>
      </c>
      <c r="D195" s="35" t="s">
        <v>587</v>
      </c>
      <c r="H195" s="9" t="s">
        <v>582</v>
      </c>
    </row>
    <row r="196" spans="1:8">
      <c r="A196" s="9" t="s">
        <v>1576</v>
      </c>
      <c r="B196" t="s">
        <v>1577</v>
      </c>
      <c r="C196" s="9" t="s">
        <v>426</v>
      </c>
      <c r="D196" s="35" t="s">
        <v>587</v>
      </c>
      <c r="H196" s="9" t="s">
        <v>582</v>
      </c>
    </row>
    <row r="197" spans="1:8">
      <c r="A197" s="9" t="s">
        <v>1571</v>
      </c>
      <c r="B197" t="s">
        <v>1578</v>
      </c>
      <c r="C197" s="9" t="s">
        <v>426</v>
      </c>
      <c r="D197" s="35" t="s">
        <v>587</v>
      </c>
      <c r="H197" s="9" t="s">
        <v>582</v>
      </c>
    </row>
    <row r="198" spans="1:8">
      <c r="A198" s="9" t="s">
        <v>1570</v>
      </c>
      <c r="B198" t="s">
        <v>1579</v>
      </c>
      <c r="C198" s="9" t="s">
        <v>426</v>
      </c>
      <c r="D198" s="35" t="s">
        <v>587</v>
      </c>
      <c r="H198" s="9" t="s">
        <v>582</v>
      </c>
    </row>
    <row r="199" spans="1:8">
      <c r="A199" s="9" t="s">
        <v>1575</v>
      </c>
      <c r="B199" t="s">
        <v>1580</v>
      </c>
      <c r="C199" s="9" t="s">
        <v>426</v>
      </c>
      <c r="D199" s="35" t="s">
        <v>587</v>
      </c>
      <c r="H199" s="9" t="s">
        <v>582</v>
      </c>
    </row>
    <row r="200" spans="1:8">
      <c r="A200" s="9" t="s">
        <v>1573</v>
      </c>
      <c r="B200" t="s">
        <v>1581</v>
      </c>
      <c r="C200" s="9" t="s">
        <v>426</v>
      </c>
      <c r="D200" s="35" t="s">
        <v>587</v>
      </c>
      <c r="H200" s="9" t="s">
        <v>582</v>
      </c>
    </row>
    <row r="201" spans="1:8">
      <c r="A201" s="9" t="s">
        <v>1574</v>
      </c>
      <c r="B201" t="s">
        <v>1582</v>
      </c>
      <c r="C201" s="9" t="s">
        <v>426</v>
      </c>
      <c r="D201" s="35" t="s">
        <v>587</v>
      </c>
      <c r="H201" s="9" t="s">
        <v>582</v>
      </c>
    </row>
    <row r="202" spans="1:8">
      <c r="A202" s="9" t="s">
        <v>1572</v>
      </c>
      <c r="B202" t="s">
        <v>1583</v>
      </c>
      <c r="C202" s="9" t="s">
        <v>426</v>
      </c>
      <c r="D202" s="35" t="s">
        <v>587</v>
      </c>
      <c r="H202" s="9" t="s">
        <v>582</v>
      </c>
    </row>
    <row r="203" spans="1:8">
      <c r="A203" s="9" t="s">
        <v>1597</v>
      </c>
      <c r="B203" t="s">
        <v>1919</v>
      </c>
      <c r="C203" s="9" t="s">
        <v>426</v>
      </c>
      <c r="D203" s="140" t="s">
        <v>584</v>
      </c>
      <c r="H203" s="9" t="s">
        <v>582</v>
      </c>
    </row>
    <row r="204" spans="1:8">
      <c r="A204" s="9" t="s">
        <v>1598</v>
      </c>
      <c r="B204" t="s">
        <v>1920</v>
      </c>
      <c r="C204" s="9" t="s">
        <v>426</v>
      </c>
      <c r="D204" s="140" t="s">
        <v>584</v>
      </c>
      <c r="H204" s="9" t="s">
        <v>582</v>
      </c>
    </row>
    <row r="205" spans="1:8">
      <c r="A205" s="9" t="s">
        <v>1599</v>
      </c>
      <c r="B205" t="s">
        <v>1921</v>
      </c>
      <c r="C205" s="9" t="s">
        <v>426</v>
      </c>
      <c r="D205" s="140" t="s">
        <v>584</v>
      </c>
      <c r="H205" s="9" t="s">
        <v>582</v>
      </c>
    </row>
    <row r="206" spans="1:8">
      <c r="A206" s="9" t="s">
        <v>1600</v>
      </c>
      <c r="B206" t="s">
        <v>1922</v>
      </c>
      <c r="C206" s="9" t="s">
        <v>426</v>
      </c>
      <c r="D206" s="140" t="s">
        <v>584</v>
      </c>
      <c r="H206" s="9" t="s">
        <v>582</v>
      </c>
    </row>
    <row r="207" spans="1:8">
      <c r="A207" s="9" t="s">
        <v>1602</v>
      </c>
      <c r="B207" t="s">
        <v>1604</v>
      </c>
      <c r="C207" s="9" t="s">
        <v>426</v>
      </c>
      <c r="D207" s="140" t="s">
        <v>588</v>
      </c>
      <c r="H207" s="9" t="s">
        <v>582</v>
      </c>
    </row>
    <row r="208" spans="1:8">
      <c r="A208" s="9" t="s">
        <v>1603</v>
      </c>
      <c r="B208" s="145" t="s">
        <v>1605</v>
      </c>
      <c r="C208" s="145" t="s">
        <v>426</v>
      </c>
      <c r="D208" s="145" t="s">
        <v>1132</v>
      </c>
      <c r="E208" s="145"/>
      <c r="F208" s="145"/>
      <c r="G208" s="145"/>
      <c r="H208" s="145" t="s">
        <v>582</v>
      </c>
    </row>
    <row r="209" spans="1:8">
      <c r="A209" s="9" t="s">
        <v>1649</v>
      </c>
      <c r="B209" t="s">
        <v>1654</v>
      </c>
      <c r="C209" s="9" t="s">
        <v>426</v>
      </c>
      <c r="D209" s="35" t="s">
        <v>587</v>
      </c>
      <c r="H209" s="9" t="s">
        <v>582</v>
      </c>
    </row>
    <row r="210" spans="1:8">
      <c r="A210" s="9" t="s">
        <v>1650</v>
      </c>
      <c r="B210" t="s">
        <v>1655</v>
      </c>
      <c r="C210" s="9" t="s">
        <v>426</v>
      </c>
      <c r="D210" s="140" t="s">
        <v>586</v>
      </c>
      <c r="H210" s="9" t="s">
        <v>582</v>
      </c>
    </row>
    <row r="211" spans="1:8">
      <c r="A211" s="9" t="s">
        <v>1651</v>
      </c>
      <c r="B211" t="s">
        <v>1656</v>
      </c>
      <c r="C211" s="9" t="s">
        <v>426</v>
      </c>
      <c r="D211" s="140" t="s">
        <v>586</v>
      </c>
      <c r="H211" s="9" t="s">
        <v>582</v>
      </c>
    </row>
    <row r="212" spans="1:8">
      <c r="A212" s="9" t="s">
        <v>1652</v>
      </c>
      <c r="B212" t="s">
        <v>1657</v>
      </c>
      <c r="C212" s="9" t="s">
        <v>426</v>
      </c>
      <c r="D212" s="35" t="s">
        <v>587</v>
      </c>
      <c r="H212" s="9" t="s">
        <v>582</v>
      </c>
    </row>
    <row r="213" spans="1:8">
      <c r="A213" s="9" t="s">
        <v>1653</v>
      </c>
      <c r="B213" t="s">
        <v>1658</v>
      </c>
      <c r="C213" s="9" t="s">
        <v>426</v>
      </c>
      <c r="D213" s="35" t="s">
        <v>587</v>
      </c>
      <c r="H213" s="9" t="s">
        <v>582</v>
      </c>
    </row>
    <row r="214" spans="1:8">
      <c r="A214" s="9" t="s">
        <v>1873</v>
      </c>
      <c r="B214" t="s">
        <v>1673</v>
      </c>
      <c r="C214" s="9" t="s">
        <v>426</v>
      </c>
      <c r="D214" s="35" t="s">
        <v>587</v>
      </c>
      <c r="H214" s="9" t="s">
        <v>582</v>
      </c>
    </row>
    <row r="215" spans="1:8">
      <c r="A215" s="9" t="s">
        <v>1874</v>
      </c>
      <c r="B215" s="137" t="s">
        <v>1674</v>
      </c>
      <c r="C215" s="9" t="s">
        <v>426</v>
      </c>
      <c r="D215" s="142" t="s">
        <v>587</v>
      </c>
      <c r="H215" s="9" t="s">
        <v>582</v>
      </c>
    </row>
    <row r="216" spans="1:8">
      <c r="A216" s="9" t="s">
        <v>1875</v>
      </c>
      <c r="B216" t="s">
        <v>1675</v>
      </c>
      <c r="C216" s="9" t="s">
        <v>426</v>
      </c>
      <c r="D216" s="35" t="s">
        <v>587</v>
      </c>
      <c r="H216" s="9" t="s">
        <v>582</v>
      </c>
    </row>
    <row r="217" spans="1:8">
      <c r="A217" s="9" t="s">
        <v>1876</v>
      </c>
      <c r="B217" t="s">
        <v>1676</v>
      </c>
      <c r="C217" s="9" t="s">
        <v>426</v>
      </c>
      <c r="D217" s="35" t="s">
        <v>587</v>
      </c>
      <c r="H217" s="9" t="s">
        <v>582</v>
      </c>
    </row>
    <row r="218" spans="1:8">
      <c r="A218" s="9" t="s">
        <v>1877</v>
      </c>
      <c r="B218" s="137" t="s">
        <v>1677</v>
      </c>
      <c r="C218" s="9" t="s">
        <v>426</v>
      </c>
      <c r="D218" s="142" t="s">
        <v>587</v>
      </c>
      <c r="H218" s="9" t="s">
        <v>582</v>
      </c>
    </row>
    <row r="219" spans="1:8">
      <c r="A219" s="9" t="s">
        <v>1878</v>
      </c>
      <c r="B219" s="137" t="s">
        <v>1678</v>
      </c>
      <c r="C219" s="9" t="s">
        <v>426</v>
      </c>
      <c r="D219" s="142" t="s">
        <v>587</v>
      </c>
      <c r="H219" s="9" t="s">
        <v>582</v>
      </c>
    </row>
    <row r="220" spans="1:8">
      <c r="A220" s="9" t="s">
        <v>1879</v>
      </c>
      <c r="B220" t="s">
        <v>1679</v>
      </c>
      <c r="C220" s="9" t="s">
        <v>426</v>
      </c>
      <c r="D220" s="35" t="s">
        <v>587</v>
      </c>
      <c r="H220" s="9" t="s">
        <v>582</v>
      </c>
    </row>
    <row r="221" spans="1:8">
      <c r="A221" s="9" t="s">
        <v>1880</v>
      </c>
      <c r="B221" t="s">
        <v>1680</v>
      </c>
      <c r="C221" s="9" t="s">
        <v>426</v>
      </c>
      <c r="D221" s="35" t="s">
        <v>587</v>
      </c>
      <c r="H221" s="9" t="s">
        <v>582</v>
      </c>
    </row>
    <row r="222" spans="1:8">
      <c r="A222" s="9" t="s">
        <v>1881</v>
      </c>
      <c r="B222" t="s">
        <v>1681</v>
      </c>
      <c r="C222" s="9" t="s">
        <v>426</v>
      </c>
      <c r="D222" s="35" t="s">
        <v>587</v>
      </c>
      <c r="H222" s="9" t="s">
        <v>582</v>
      </c>
    </row>
    <row r="223" spans="1:8">
      <c r="A223" s="9" t="s">
        <v>1882</v>
      </c>
      <c r="B223" t="s">
        <v>1682</v>
      </c>
      <c r="C223" s="9" t="s">
        <v>426</v>
      </c>
      <c r="D223" s="35" t="s">
        <v>587</v>
      </c>
      <c r="H223" s="9" t="s">
        <v>582</v>
      </c>
    </row>
    <row r="224" spans="1:8">
      <c r="A224" s="9" t="s">
        <v>1883</v>
      </c>
      <c r="B224" t="s">
        <v>1683</v>
      </c>
      <c r="C224" s="9" t="s">
        <v>426</v>
      </c>
      <c r="D224" s="35" t="s">
        <v>587</v>
      </c>
      <c r="H224" s="9" t="s">
        <v>582</v>
      </c>
    </row>
    <row r="225" spans="1:8">
      <c r="A225" s="9" t="s">
        <v>1884</v>
      </c>
      <c r="B225" t="s">
        <v>1684</v>
      </c>
      <c r="C225" s="9" t="s">
        <v>426</v>
      </c>
      <c r="D225" s="35" t="s">
        <v>587</v>
      </c>
      <c r="H225" s="9" t="s">
        <v>582</v>
      </c>
    </row>
    <row r="226" spans="1:8">
      <c r="A226" s="9" t="s">
        <v>1885</v>
      </c>
      <c r="B226" t="s">
        <v>1685</v>
      </c>
      <c r="C226" s="9" t="s">
        <v>426</v>
      </c>
      <c r="D226" s="35" t="s">
        <v>587</v>
      </c>
      <c r="H226" s="9" t="s">
        <v>582</v>
      </c>
    </row>
    <row r="227" spans="1:8">
      <c r="A227" s="9" t="s">
        <v>1745</v>
      </c>
      <c r="B227" t="s">
        <v>1751</v>
      </c>
      <c r="C227" s="9" t="s">
        <v>426</v>
      </c>
      <c r="D227" s="35" t="s">
        <v>587</v>
      </c>
      <c r="H227" s="9" t="s">
        <v>582</v>
      </c>
    </row>
    <row r="228" spans="1:8">
      <c r="A228" s="9" t="s">
        <v>1746</v>
      </c>
      <c r="B228" t="s">
        <v>1752</v>
      </c>
      <c r="C228" s="9" t="s">
        <v>426</v>
      </c>
      <c r="D228" s="35" t="s">
        <v>587</v>
      </c>
      <c r="H228" s="9" t="s">
        <v>582</v>
      </c>
    </row>
    <row r="229" spans="1:8">
      <c r="A229" s="9" t="s">
        <v>1747</v>
      </c>
      <c r="B229" t="s">
        <v>1753</v>
      </c>
      <c r="C229" s="9" t="s">
        <v>426</v>
      </c>
      <c r="D229" s="35" t="s">
        <v>587</v>
      </c>
      <c r="H229" s="9" t="s">
        <v>582</v>
      </c>
    </row>
    <row r="230" spans="1:8">
      <c r="A230" s="9" t="s">
        <v>1748</v>
      </c>
      <c r="B230" t="s">
        <v>1754</v>
      </c>
      <c r="C230" s="9" t="s">
        <v>426</v>
      </c>
      <c r="D230" s="35" t="s">
        <v>587</v>
      </c>
      <c r="H230" s="9" t="s">
        <v>582</v>
      </c>
    </row>
    <row r="231" spans="1:8">
      <c r="A231" s="9" t="s">
        <v>1749</v>
      </c>
      <c r="B231" t="s">
        <v>1755</v>
      </c>
      <c r="C231" s="9" t="s">
        <v>426</v>
      </c>
      <c r="D231" s="35" t="s">
        <v>587</v>
      </c>
      <c r="H231" s="9" t="s">
        <v>582</v>
      </c>
    </row>
    <row r="232" spans="1:8">
      <c r="A232" s="9" t="s">
        <v>1750</v>
      </c>
      <c r="B232" t="s">
        <v>1756</v>
      </c>
      <c r="C232" s="9" t="s">
        <v>426</v>
      </c>
      <c r="D232" s="35" t="s">
        <v>587</v>
      </c>
      <c r="H232" s="9" t="s">
        <v>582</v>
      </c>
    </row>
    <row r="233" spans="1:8">
      <c r="A233" s="9" t="s">
        <v>1742</v>
      </c>
      <c r="B233" t="s">
        <v>1757</v>
      </c>
      <c r="C233" s="9" t="s">
        <v>426</v>
      </c>
      <c r="D233" s="35" t="s">
        <v>587</v>
      </c>
      <c r="H233" s="9" t="s">
        <v>582</v>
      </c>
    </row>
    <row r="234" spans="1:8">
      <c r="A234" s="9" t="s">
        <v>1743</v>
      </c>
      <c r="B234" t="s">
        <v>1758</v>
      </c>
      <c r="C234" s="9" t="s">
        <v>426</v>
      </c>
      <c r="D234" s="35" t="s">
        <v>587</v>
      </c>
      <c r="H234" s="9" t="s">
        <v>582</v>
      </c>
    </row>
    <row r="235" spans="1:8">
      <c r="A235" s="9" t="s">
        <v>1744</v>
      </c>
      <c r="B235" t="s">
        <v>1759</v>
      </c>
      <c r="C235" s="9" t="s">
        <v>426</v>
      </c>
      <c r="D235" s="35" t="s">
        <v>587</v>
      </c>
      <c r="H235" s="9" t="s">
        <v>582</v>
      </c>
    </row>
    <row r="236" spans="1:8">
      <c r="A236" s="9" t="s">
        <v>1762</v>
      </c>
      <c r="B236" t="s">
        <v>1763</v>
      </c>
      <c r="C236" s="136" t="s">
        <v>426</v>
      </c>
      <c r="D236" s="140" t="s">
        <v>583</v>
      </c>
      <c r="E236" s="136" t="s">
        <v>24</v>
      </c>
      <c r="F236" s="132">
        <v>240</v>
      </c>
      <c r="H236" s="9" t="s">
        <v>582</v>
      </c>
    </row>
    <row r="237" spans="1:8">
      <c r="A237" s="9" t="s">
        <v>1806</v>
      </c>
      <c r="B237" t="s">
        <v>1807</v>
      </c>
      <c r="C237" s="9" t="s">
        <v>426</v>
      </c>
      <c r="D237" s="140" t="s">
        <v>588</v>
      </c>
      <c r="H237" s="9" t="s">
        <v>582</v>
      </c>
    </row>
    <row r="238" spans="1:8">
      <c r="A238" s="9" t="s">
        <v>1808</v>
      </c>
      <c r="B238" t="s">
        <v>1810</v>
      </c>
      <c r="C238" s="9" t="s">
        <v>426</v>
      </c>
      <c r="D238" s="140" t="s">
        <v>586</v>
      </c>
      <c r="H238" s="9" t="s">
        <v>582</v>
      </c>
    </row>
    <row r="239" spans="1:8">
      <c r="A239" s="9" t="s">
        <v>1809</v>
      </c>
      <c r="B239" t="s">
        <v>1811</v>
      </c>
      <c r="C239" s="9" t="s">
        <v>426</v>
      </c>
      <c r="D239" s="140" t="s">
        <v>586</v>
      </c>
      <c r="H239" s="9" t="s">
        <v>582</v>
      </c>
    </row>
    <row r="240" spans="1:8">
      <c r="A240" s="9" t="s">
        <v>1812</v>
      </c>
      <c r="B240" t="s">
        <v>1814</v>
      </c>
      <c r="C240" s="9" t="s">
        <v>426</v>
      </c>
      <c r="D240" s="35" t="s">
        <v>587</v>
      </c>
      <c r="H240" s="9" t="s">
        <v>582</v>
      </c>
    </row>
    <row r="241" spans="1:8">
      <c r="A241" s="9" t="s">
        <v>1813</v>
      </c>
      <c r="B241" t="s">
        <v>1815</v>
      </c>
      <c r="C241" s="9" t="s">
        <v>426</v>
      </c>
      <c r="D241" s="35" t="s">
        <v>587</v>
      </c>
      <c r="H241" s="9" t="s">
        <v>582</v>
      </c>
    </row>
    <row r="242" spans="1:8">
      <c r="A242" s="9" t="s">
        <v>1818</v>
      </c>
      <c r="B242" t="s">
        <v>1819</v>
      </c>
      <c r="C242" s="9" t="s">
        <v>426</v>
      </c>
      <c r="D242" s="35" t="s">
        <v>587</v>
      </c>
      <c r="H242" s="9" t="s">
        <v>582</v>
      </c>
    </row>
    <row r="243" spans="1:8">
      <c r="A243" s="9" t="s">
        <v>1857</v>
      </c>
      <c r="B243" s="140" t="s">
        <v>1886</v>
      </c>
      <c r="C243" s="9" t="s">
        <v>426</v>
      </c>
      <c r="D243" s="140" t="s">
        <v>583</v>
      </c>
      <c r="E243" s="9" t="s">
        <v>24</v>
      </c>
      <c r="F243" s="132">
        <v>250</v>
      </c>
      <c r="H243" s="9" t="s">
        <v>582</v>
      </c>
    </row>
    <row r="244" spans="1:8">
      <c r="A244" s="9" t="s">
        <v>1891</v>
      </c>
      <c r="B244" s="140" t="s">
        <v>1895</v>
      </c>
      <c r="C244" s="9" t="s">
        <v>426</v>
      </c>
      <c r="D244" s="140" t="s">
        <v>583</v>
      </c>
      <c r="E244" s="9" t="s">
        <v>381</v>
      </c>
      <c r="F244" s="132" t="s">
        <v>1925</v>
      </c>
      <c r="H244" s="9" t="s">
        <v>582</v>
      </c>
    </row>
    <row r="245" spans="1:8">
      <c r="A245" s="9" t="s">
        <v>1892</v>
      </c>
      <c r="B245" s="140" t="s">
        <v>1896</v>
      </c>
      <c r="C245" s="9" t="s">
        <v>426</v>
      </c>
      <c r="D245" s="140" t="s">
        <v>583</v>
      </c>
      <c r="E245" s="9" t="s">
        <v>381</v>
      </c>
      <c r="F245" s="132" t="s">
        <v>1925</v>
      </c>
      <c r="H245" s="9" t="s">
        <v>582</v>
      </c>
    </row>
    <row r="246" spans="1:8">
      <c r="A246" s="9" t="s">
        <v>1893</v>
      </c>
      <c r="B246" s="140" t="s">
        <v>1897</v>
      </c>
      <c r="C246" s="9" t="s">
        <v>426</v>
      </c>
      <c r="D246" s="140" t="s">
        <v>583</v>
      </c>
      <c r="E246" s="9" t="s">
        <v>381</v>
      </c>
      <c r="F246" s="132" t="s">
        <v>1925</v>
      </c>
      <c r="H246" s="9" t="s">
        <v>582</v>
      </c>
    </row>
    <row r="247" spans="1:8">
      <c r="A247" s="9" t="s">
        <v>1894</v>
      </c>
      <c r="B247" s="140" t="s">
        <v>1898</v>
      </c>
      <c r="C247" s="9" t="s">
        <v>426</v>
      </c>
      <c r="D247" s="140" t="s">
        <v>583</v>
      </c>
      <c r="E247" s="9" t="s">
        <v>381</v>
      </c>
      <c r="F247" s="132" t="s">
        <v>1925</v>
      </c>
      <c r="H247" s="9" t="s">
        <v>582</v>
      </c>
    </row>
    <row r="248" spans="1:8">
      <c r="A248" s="9" t="s">
        <v>1902</v>
      </c>
      <c r="B248" t="s">
        <v>1901</v>
      </c>
      <c r="C248" s="9" t="s">
        <v>426</v>
      </c>
      <c r="D248" s="35" t="s">
        <v>587</v>
      </c>
      <c r="H248" s="9" t="s">
        <v>582</v>
      </c>
    </row>
    <row r="249" spans="1:8">
      <c r="A249" s="9" t="s">
        <v>1903</v>
      </c>
      <c r="B249" t="s">
        <v>1904</v>
      </c>
      <c r="C249" s="9" t="s">
        <v>426</v>
      </c>
      <c r="D249" s="35" t="s">
        <v>587</v>
      </c>
      <c r="H249" s="9" t="s">
        <v>582</v>
      </c>
    </row>
    <row r="250" spans="1:8">
      <c r="A250" s="9" t="s">
        <v>1909</v>
      </c>
      <c r="B250" t="s">
        <v>1910</v>
      </c>
      <c r="C250" s="9" t="s">
        <v>426</v>
      </c>
      <c r="D250" s="35" t="s">
        <v>587</v>
      </c>
      <c r="H250" s="9" t="s">
        <v>582</v>
      </c>
    </row>
    <row r="251" spans="1:8">
      <c r="A251" s="9" t="s">
        <v>2400</v>
      </c>
      <c r="B251" t="s">
        <v>1948</v>
      </c>
      <c r="C251" s="9" t="s">
        <v>426</v>
      </c>
      <c r="D251" s="140" t="s">
        <v>583</v>
      </c>
      <c r="E251" s="9" t="s">
        <v>381</v>
      </c>
      <c r="F251" s="132" t="s">
        <v>1925</v>
      </c>
      <c r="H251" s="9" t="s">
        <v>582</v>
      </c>
    </row>
    <row r="252" spans="1:8">
      <c r="A252" s="9" t="s">
        <v>2401</v>
      </c>
      <c r="B252" t="s">
        <v>1949</v>
      </c>
      <c r="C252" s="9" t="s">
        <v>426</v>
      </c>
      <c r="D252" s="140" t="s">
        <v>583</v>
      </c>
      <c r="E252" s="9" t="s">
        <v>381</v>
      </c>
      <c r="F252" s="132" t="s">
        <v>1925</v>
      </c>
      <c r="H252" s="9" t="s">
        <v>582</v>
      </c>
    </row>
    <row r="253" spans="1:8">
      <c r="A253" s="9" t="s">
        <v>1947</v>
      </c>
      <c r="B253" t="s">
        <v>1950</v>
      </c>
      <c r="C253" s="9" t="s">
        <v>426</v>
      </c>
      <c r="D253" s="140" t="s">
        <v>583</v>
      </c>
      <c r="E253" s="9" t="s">
        <v>381</v>
      </c>
      <c r="F253" s="132" t="s">
        <v>1925</v>
      </c>
      <c r="H253" s="9" t="s">
        <v>582</v>
      </c>
    </row>
    <row r="254" spans="1:8">
      <c r="A254" s="9" t="s">
        <v>2402</v>
      </c>
      <c r="B254" t="s">
        <v>1951</v>
      </c>
      <c r="C254" s="9" t="s">
        <v>426</v>
      </c>
      <c r="D254" s="140" t="s">
        <v>583</v>
      </c>
      <c r="E254" s="9" t="s">
        <v>381</v>
      </c>
      <c r="F254" s="132" t="s">
        <v>1925</v>
      </c>
      <c r="H254" s="9" t="s">
        <v>582</v>
      </c>
    </row>
    <row r="255" spans="1:8">
      <c r="A255" s="140" t="s">
        <v>2357</v>
      </c>
      <c r="B255" t="s">
        <v>1981</v>
      </c>
      <c r="C255" s="140" t="s">
        <v>426</v>
      </c>
      <c r="D255" s="140" t="s">
        <v>588</v>
      </c>
      <c r="H255" s="140" t="s">
        <v>582</v>
      </c>
    </row>
    <row r="256" spans="1:8">
      <c r="A256" s="140" t="s">
        <v>1974</v>
      </c>
      <c r="B256" t="s">
        <v>1982</v>
      </c>
      <c r="C256" s="140" t="s">
        <v>426</v>
      </c>
      <c r="D256" s="140" t="s">
        <v>586</v>
      </c>
      <c r="H256" s="140" t="s">
        <v>582</v>
      </c>
    </row>
    <row r="257" spans="1:8">
      <c r="A257" s="9" t="s">
        <v>1975</v>
      </c>
      <c r="B257" t="s">
        <v>1983</v>
      </c>
      <c r="C257" s="140" t="s">
        <v>426</v>
      </c>
      <c r="D257" s="140" t="s">
        <v>586</v>
      </c>
      <c r="H257" s="140" t="s">
        <v>582</v>
      </c>
    </row>
    <row r="258" spans="1:8" ht="15" customHeight="1">
      <c r="A258" s="144" t="s">
        <v>2349</v>
      </c>
      <c r="B258" t="s">
        <v>1984</v>
      </c>
      <c r="C258" s="140" t="s">
        <v>426</v>
      </c>
      <c r="D258" s="140" t="s">
        <v>586</v>
      </c>
      <c r="H258" s="140" t="s">
        <v>582</v>
      </c>
    </row>
    <row r="259" spans="1:8">
      <c r="A259" s="9" t="s">
        <v>1976</v>
      </c>
      <c r="B259" t="s">
        <v>1985</v>
      </c>
      <c r="C259" s="140" t="s">
        <v>426</v>
      </c>
      <c r="D259" s="140" t="s">
        <v>586</v>
      </c>
      <c r="H259" s="140" t="s">
        <v>582</v>
      </c>
    </row>
    <row r="260" spans="1:8">
      <c r="A260" s="140" t="s">
        <v>1977</v>
      </c>
      <c r="B260" t="s">
        <v>1986</v>
      </c>
      <c r="C260" s="140" t="s">
        <v>426</v>
      </c>
      <c r="D260" s="140" t="s">
        <v>586</v>
      </c>
      <c r="H260" s="140" t="s">
        <v>582</v>
      </c>
    </row>
    <row r="261" spans="1:8">
      <c r="A261" s="9" t="s">
        <v>1978</v>
      </c>
      <c r="B261" t="s">
        <v>1987</v>
      </c>
      <c r="C261" s="140" t="s">
        <v>426</v>
      </c>
      <c r="D261" s="140" t="s">
        <v>586</v>
      </c>
      <c r="H261" s="140" t="s">
        <v>582</v>
      </c>
    </row>
    <row r="262" spans="1:8">
      <c r="A262" s="9" t="s">
        <v>1979</v>
      </c>
      <c r="B262" t="s">
        <v>1988</v>
      </c>
      <c r="C262" s="140" t="s">
        <v>426</v>
      </c>
      <c r="D262" s="145" t="s">
        <v>1611</v>
      </c>
      <c r="H262" s="140" t="s">
        <v>582</v>
      </c>
    </row>
    <row r="263" spans="1:8">
      <c r="A263" s="140" t="s">
        <v>1980</v>
      </c>
      <c r="B263" t="s">
        <v>1989</v>
      </c>
      <c r="C263" s="140" t="s">
        <v>426</v>
      </c>
      <c r="D263" s="140" t="s">
        <v>586</v>
      </c>
      <c r="H263" s="140" t="s">
        <v>582</v>
      </c>
    </row>
    <row r="264" spans="1:8">
      <c r="A264" s="140" t="s">
        <v>2358</v>
      </c>
      <c r="B264" t="s">
        <v>1990</v>
      </c>
      <c r="C264" s="140" t="s">
        <v>426</v>
      </c>
      <c r="D264" s="140" t="s">
        <v>586</v>
      </c>
      <c r="H264" s="140" t="s">
        <v>582</v>
      </c>
    </row>
    <row r="265" spans="1:8">
      <c r="A265" s="140" t="s">
        <v>2361</v>
      </c>
      <c r="B265" t="s">
        <v>2360</v>
      </c>
      <c r="C265" s="140" t="s">
        <v>426</v>
      </c>
      <c r="D265" s="145" t="s">
        <v>1611</v>
      </c>
      <c r="H265" s="140" t="s">
        <v>582</v>
      </c>
    </row>
    <row r="266" spans="1:8">
      <c r="A266" s="9" t="s">
        <v>2348</v>
      </c>
      <c r="B266" t="s">
        <v>2362</v>
      </c>
      <c r="C266" s="140" t="s">
        <v>426</v>
      </c>
      <c r="D266" s="142" t="s">
        <v>587</v>
      </c>
      <c r="H266" s="140" t="s">
        <v>582</v>
      </c>
    </row>
    <row r="267" spans="1:8">
      <c r="A267" s="9" t="s">
        <v>2359</v>
      </c>
      <c r="B267" t="s">
        <v>2363</v>
      </c>
      <c r="C267" s="9" t="s">
        <v>426</v>
      </c>
      <c r="D267" s="140" t="s">
        <v>586</v>
      </c>
      <c r="H267" s="9" t="s">
        <v>582</v>
      </c>
    </row>
    <row r="268" spans="1:8">
      <c r="A268" s="9" t="s">
        <v>2417</v>
      </c>
      <c r="B268" s="137" t="s">
        <v>2365</v>
      </c>
      <c r="C268" s="140" t="s">
        <v>426</v>
      </c>
      <c r="D268" s="140" t="s">
        <v>583</v>
      </c>
      <c r="E268" s="140" t="s">
        <v>381</v>
      </c>
      <c r="F268" s="132" t="s">
        <v>1925</v>
      </c>
      <c r="G268" s="140"/>
      <c r="H268" s="140" t="s">
        <v>582</v>
      </c>
    </row>
    <row r="269" spans="1:8">
      <c r="A269" s="9" t="s">
        <v>2393</v>
      </c>
      <c r="B269" s="137" t="s">
        <v>2388</v>
      </c>
      <c r="C269" s="140" t="s">
        <v>426</v>
      </c>
      <c r="D269" s="142" t="s">
        <v>587</v>
      </c>
      <c r="E269" s="140"/>
      <c r="F269" s="140"/>
      <c r="G269" s="140"/>
      <c r="H269" s="140" t="s">
        <v>582</v>
      </c>
    </row>
    <row r="270" spans="1:8">
      <c r="A270" s="9" t="s">
        <v>2392</v>
      </c>
      <c r="B270" s="137" t="s">
        <v>2389</v>
      </c>
      <c r="C270" s="140" t="s">
        <v>426</v>
      </c>
      <c r="D270" s="142" t="s">
        <v>587</v>
      </c>
      <c r="E270" s="140"/>
      <c r="F270" s="140"/>
      <c r="G270" s="140"/>
      <c r="H270" s="140" t="s">
        <v>582</v>
      </c>
    </row>
    <row r="271" spans="1:8">
      <c r="A271" s="9" t="s">
        <v>2387</v>
      </c>
      <c r="B271" s="137" t="s">
        <v>2390</v>
      </c>
      <c r="C271" s="140" t="s">
        <v>426</v>
      </c>
      <c r="D271" s="142" t="s">
        <v>587</v>
      </c>
      <c r="E271" s="140"/>
      <c r="F271" s="140"/>
      <c r="G271" s="140"/>
      <c r="H271" s="140" t="s">
        <v>582</v>
      </c>
    </row>
    <row r="272" spans="1:8">
      <c r="A272" s="140" t="s">
        <v>2456</v>
      </c>
      <c r="B272" t="s">
        <v>2457</v>
      </c>
      <c r="C272" s="140" t="s">
        <v>426</v>
      </c>
      <c r="D272" s="145" t="s">
        <v>1611</v>
      </c>
      <c r="H272" s="140" t="s">
        <v>582</v>
      </c>
    </row>
    <row r="273" spans="1:8">
      <c r="A273" s="140" t="s">
        <v>2464</v>
      </c>
      <c r="B273" t="s">
        <v>2458</v>
      </c>
      <c r="C273" s="140" t="s">
        <v>426</v>
      </c>
      <c r="D273" s="136" t="s">
        <v>584</v>
      </c>
      <c r="H273" s="140" t="s">
        <v>582</v>
      </c>
    </row>
    <row r="274" spans="1:8">
      <c r="A274" s="140" t="s">
        <v>2465</v>
      </c>
      <c r="B274" t="s">
        <v>2459</v>
      </c>
      <c r="C274" s="140" t="s">
        <v>426</v>
      </c>
      <c r="D274" s="136" t="s">
        <v>585</v>
      </c>
      <c r="H274" s="140" t="s">
        <v>582</v>
      </c>
    </row>
    <row r="275" spans="1:8">
      <c r="A275" s="140" t="s">
        <v>2466</v>
      </c>
      <c r="B275" s="137" t="s">
        <v>2460</v>
      </c>
      <c r="C275" s="140" t="s">
        <v>426</v>
      </c>
      <c r="D275" s="136" t="s">
        <v>1132</v>
      </c>
      <c r="H275" s="140" t="s">
        <v>582</v>
      </c>
    </row>
    <row r="276" spans="1:8">
      <c r="A276" s="140" t="s">
        <v>2467</v>
      </c>
      <c r="B276" s="137" t="s">
        <v>2461</v>
      </c>
      <c r="C276" s="140" t="s">
        <v>426</v>
      </c>
      <c r="D276" s="136" t="s">
        <v>586</v>
      </c>
      <c r="H276" s="140" t="s">
        <v>582</v>
      </c>
    </row>
    <row r="277" spans="1:8">
      <c r="A277" s="140" t="s">
        <v>2468</v>
      </c>
      <c r="B277" s="137" t="s">
        <v>2462</v>
      </c>
      <c r="C277" s="140" t="s">
        <v>426</v>
      </c>
      <c r="D277" s="136" t="s">
        <v>587</v>
      </c>
      <c r="H277" s="140" t="s">
        <v>582</v>
      </c>
    </row>
    <row r="278" spans="1:8">
      <c r="A278" s="140" t="s">
        <v>2469</v>
      </c>
      <c r="B278" t="s">
        <v>2463</v>
      </c>
      <c r="C278" s="140" t="s">
        <v>426</v>
      </c>
      <c r="D278" s="136" t="s">
        <v>588</v>
      </c>
      <c r="H278" s="140" t="s">
        <v>582</v>
      </c>
    </row>
    <row r="279" spans="1:8">
      <c r="A279" s="140" t="s">
        <v>2479</v>
      </c>
      <c r="B279" t="s">
        <v>2480</v>
      </c>
      <c r="C279" s="140" t="s">
        <v>426</v>
      </c>
      <c r="D279" s="136" t="s">
        <v>588</v>
      </c>
      <c r="E279" s="140"/>
      <c r="F279" s="140"/>
      <c r="G279" s="140"/>
      <c r="H279" s="140" t="s">
        <v>582</v>
      </c>
    </row>
    <row r="280" spans="1:8">
      <c r="A280" s="140" t="s">
        <v>2482</v>
      </c>
      <c r="B280" s="137" t="s">
        <v>2481</v>
      </c>
      <c r="C280" s="140" t="s">
        <v>426</v>
      </c>
      <c r="D280" s="142" t="s">
        <v>587</v>
      </c>
      <c r="E280" s="140"/>
      <c r="F280" s="140"/>
      <c r="G280" s="140"/>
      <c r="H280" s="140" t="s">
        <v>582</v>
      </c>
    </row>
    <row r="281" spans="1:8">
      <c r="A281" s="9" t="s">
        <v>2487</v>
      </c>
      <c r="B281" s="137" t="s">
        <v>2488</v>
      </c>
      <c r="C281" s="140" t="s">
        <v>426</v>
      </c>
      <c r="D281" s="142" t="s">
        <v>587</v>
      </c>
      <c r="E281" s="140"/>
      <c r="F281" s="140"/>
      <c r="G281" s="140"/>
      <c r="H281" s="140" t="s">
        <v>582</v>
      </c>
    </row>
    <row r="282" spans="1:8">
      <c r="A282" s="140" t="s">
        <v>2495</v>
      </c>
      <c r="B282" s="140" t="s">
        <v>2489</v>
      </c>
      <c r="C282" s="140" t="s">
        <v>426</v>
      </c>
      <c r="D282" s="140" t="s">
        <v>584</v>
      </c>
      <c r="E282" s="140"/>
      <c r="F282" s="140"/>
      <c r="G282" s="140"/>
      <c r="H282" s="140" t="s">
        <v>582</v>
      </c>
    </row>
    <row r="283" spans="1:8">
      <c r="A283" s="140" t="s">
        <v>2496</v>
      </c>
      <c r="B283" s="140" t="s">
        <v>2490</v>
      </c>
      <c r="C283" s="140" t="s">
        <v>426</v>
      </c>
      <c r="D283" s="140" t="s">
        <v>584</v>
      </c>
      <c r="E283" s="140"/>
      <c r="F283" s="140"/>
      <c r="G283" s="140"/>
      <c r="H283" s="140" t="s">
        <v>582</v>
      </c>
    </row>
    <row r="284" spans="1:8">
      <c r="A284" s="140" t="s">
        <v>2497</v>
      </c>
      <c r="B284" s="140" t="s">
        <v>2491</v>
      </c>
      <c r="C284" s="140" t="s">
        <v>426</v>
      </c>
      <c r="D284" s="140" t="s">
        <v>584</v>
      </c>
      <c r="E284" s="140"/>
      <c r="F284" s="140"/>
      <c r="G284" s="140"/>
      <c r="H284" s="140" t="s">
        <v>582</v>
      </c>
    </row>
    <row r="285" spans="1:8">
      <c r="A285" s="140" t="s">
        <v>2498</v>
      </c>
      <c r="B285" s="140" t="s">
        <v>2492</v>
      </c>
      <c r="C285" s="140" t="s">
        <v>426</v>
      </c>
      <c r="D285" s="140" t="s">
        <v>584</v>
      </c>
      <c r="E285" s="140"/>
      <c r="F285" s="140"/>
      <c r="G285" s="140"/>
      <c r="H285" s="140" t="s">
        <v>582</v>
      </c>
    </row>
    <row r="286" spans="1:8">
      <c r="A286" s="140" t="s">
        <v>2499</v>
      </c>
      <c r="B286" s="140" t="s">
        <v>2493</v>
      </c>
      <c r="C286" s="140" t="s">
        <v>426</v>
      </c>
      <c r="D286" s="140" t="s">
        <v>584</v>
      </c>
      <c r="E286" s="140"/>
      <c r="F286" s="140"/>
      <c r="G286" s="140"/>
      <c r="H286" s="140" t="s">
        <v>582</v>
      </c>
    </row>
    <row r="287" spans="1:8">
      <c r="A287" s="140" t="s">
        <v>2500</v>
      </c>
      <c r="B287" s="140" t="s">
        <v>2494</v>
      </c>
      <c r="C287" s="140" t="s">
        <v>426</v>
      </c>
      <c r="D287" s="140" t="s">
        <v>584</v>
      </c>
      <c r="E287" s="140"/>
      <c r="F287" s="140"/>
      <c r="G287" s="140"/>
      <c r="H287" s="140" t="s">
        <v>582</v>
      </c>
    </row>
    <row r="288" spans="1:8">
      <c r="A288" s="140" t="s">
        <v>2501</v>
      </c>
      <c r="B288" s="145" t="s">
        <v>2508</v>
      </c>
      <c r="C288" s="145" t="s">
        <v>426</v>
      </c>
      <c r="D288" s="145" t="s">
        <v>1132</v>
      </c>
      <c r="E288" s="145"/>
      <c r="F288" s="145"/>
      <c r="G288" s="145"/>
      <c r="H288" s="145" t="s">
        <v>582</v>
      </c>
    </row>
    <row r="289" spans="1:11">
      <c r="A289" s="140" t="s">
        <v>2502</v>
      </c>
      <c r="B289" s="140" t="s">
        <v>2505</v>
      </c>
      <c r="C289" s="140" t="s">
        <v>426</v>
      </c>
      <c r="D289" s="140" t="s">
        <v>583</v>
      </c>
      <c r="E289" s="140" t="s">
        <v>2511</v>
      </c>
      <c r="F289" s="132">
        <v>100</v>
      </c>
      <c r="G289" s="140"/>
      <c r="H289" s="140" t="s">
        <v>582</v>
      </c>
    </row>
    <row r="290" spans="1:11">
      <c r="A290" s="140" t="s">
        <v>2503</v>
      </c>
      <c r="B290" s="140" t="s">
        <v>2506</v>
      </c>
      <c r="C290" s="140" t="s">
        <v>426</v>
      </c>
      <c r="D290" s="145" t="s">
        <v>1611</v>
      </c>
      <c r="E290" s="140"/>
      <c r="F290" s="140"/>
      <c r="G290" s="140"/>
      <c r="H290" s="140" t="s">
        <v>582</v>
      </c>
    </row>
    <row r="291" spans="1:11">
      <c r="A291" s="140" t="s">
        <v>2504</v>
      </c>
      <c r="B291" s="140" t="s">
        <v>2507</v>
      </c>
      <c r="C291" s="140" t="s">
        <v>426</v>
      </c>
      <c r="D291" s="136" t="s">
        <v>587</v>
      </c>
      <c r="E291" s="140"/>
      <c r="F291" s="140"/>
      <c r="G291" s="140"/>
      <c r="H291" s="140" t="s">
        <v>582</v>
      </c>
    </row>
    <row r="292" spans="1:11">
      <c r="A292" s="140" t="s">
        <v>2518</v>
      </c>
      <c r="B292" s="140" t="s">
        <v>2519</v>
      </c>
      <c r="C292" s="140" t="s">
        <v>426</v>
      </c>
      <c r="D292" s="140" t="s">
        <v>587</v>
      </c>
      <c r="E292" s="140"/>
      <c r="F292" s="140"/>
      <c r="G292" s="140"/>
      <c r="H292" s="140" t="s">
        <v>582</v>
      </c>
    </row>
    <row r="293" spans="1:11">
      <c r="A293" s="140" t="s">
        <v>2521</v>
      </c>
      <c r="B293" s="140" t="s">
        <v>2522</v>
      </c>
      <c r="C293" s="140" t="s">
        <v>426</v>
      </c>
      <c r="D293" s="140" t="s">
        <v>587</v>
      </c>
      <c r="E293" s="140"/>
      <c r="F293" s="140"/>
      <c r="G293" s="140"/>
      <c r="H293" s="140" t="s">
        <v>582</v>
      </c>
    </row>
    <row r="294" spans="1:11">
      <c r="A294" s="140" t="s">
        <v>2516</v>
      </c>
      <c r="B294" s="140" t="s">
        <v>2514</v>
      </c>
      <c r="C294" s="140" t="s">
        <v>426</v>
      </c>
      <c r="D294" s="145" t="s">
        <v>1611</v>
      </c>
      <c r="E294" s="140"/>
      <c r="F294" s="140"/>
      <c r="G294" s="140"/>
      <c r="H294" s="140" t="s">
        <v>582</v>
      </c>
    </row>
    <row r="295" spans="1:11">
      <c r="A295" s="140" t="s">
        <v>2517</v>
      </c>
      <c r="B295" s="140" t="s">
        <v>2515</v>
      </c>
      <c r="C295" s="140" t="s">
        <v>426</v>
      </c>
      <c r="D295" s="145" t="s">
        <v>1611</v>
      </c>
      <c r="E295" s="140"/>
      <c r="F295" s="140"/>
      <c r="G295" s="140"/>
      <c r="H295" s="140" t="s">
        <v>582</v>
      </c>
    </row>
    <row r="296" spans="1:11">
      <c r="A296" s="140" t="s">
        <v>2526</v>
      </c>
      <c r="B296" s="140" t="s">
        <v>2527</v>
      </c>
      <c r="C296" s="140" t="s">
        <v>426</v>
      </c>
      <c r="D296" s="142" t="s">
        <v>587</v>
      </c>
      <c r="E296" s="140"/>
      <c r="F296" s="140"/>
      <c r="G296" s="140"/>
      <c r="H296" s="140" t="s">
        <v>582</v>
      </c>
    </row>
    <row r="297" spans="1:11">
      <c r="A297" s="140" t="s">
        <v>2538</v>
      </c>
      <c r="B297" s="140" t="s">
        <v>2537</v>
      </c>
      <c r="C297" s="140" t="s">
        <v>426</v>
      </c>
      <c r="D297" s="140" t="s">
        <v>583</v>
      </c>
      <c r="E297" s="140" t="s">
        <v>24</v>
      </c>
      <c r="F297" s="132">
        <v>211</v>
      </c>
      <c r="G297" s="140"/>
      <c r="H297" s="140" t="s">
        <v>582</v>
      </c>
    </row>
    <row r="298" spans="1:11">
      <c r="A298" s="9" t="s">
        <v>2541</v>
      </c>
      <c r="B298" s="140" t="s">
        <v>2540</v>
      </c>
      <c r="C298" s="140" t="s">
        <v>426</v>
      </c>
      <c r="D298" s="145" t="s">
        <v>1611</v>
      </c>
      <c r="E298" s="140"/>
      <c r="F298" s="140"/>
      <c r="G298" s="140"/>
      <c r="H298" s="140" t="s">
        <v>582</v>
      </c>
    </row>
    <row r="299" spans="1:11">
      <c r="A299" s="140" t="s">
        <v>2573</v>
      </c>
      <c r="B299" s="140" t="s">
        <v>2574</v>
      </c>
      <c r="C299" s="140" t="s">
        <v>426</v>
      </c>
      <c r="D299" s="140" t="s">
        <v>586</v>
      </c>
      <c r="E299" s="140"/>
      <c r="F299" s="140"/>
      <c r="G299" s="140"/>
      <c r="H299" s="140" t="s">
        <v>582</v>
      </c>
    </row>
    <row r="300" spans="1:11">
      <c r="A300" s="140" t="s">
        <v>2747</v>
      </c>
      <c r="B300" s="140" t="s">
        <v>2746</v>
      </c>
      <c r="C300" s="140" t="s">
        <v>426</v>
      </c>
      <c r="D300" s="140" t="s">
        <v>584</v>
      </c>
      <c r="E300" s="140"/>
      <c r="F300" s="140"/>
      <c r="G300" s="140"/>
      <c r="H300" s="140" t="s">
        <v>582</v>
      </c>
      <c r="I300" s="140"/>
      <c r="J300" s="140"/>
      <c r="K300" s="140"/>
    </row>
    <row r="301" spans="1:11">
      <c r="A301" s="140" t="s">
        <v>2765</v>
      </c>
      <c r="B301" s="140" t="s">
        <v>2764</v>
      </c>
      <c r="C301" s="140" t="s">
        <v>426</v>
      </c>
      <c r="D301" s="140" t="s">
        <v>586</v>
      </c>
      <c r="E301" s="140"/>
      <c r="F301" s="140"/>
      <c r="G301" s="140"/>
      <c r="H301" s="140" t="s">
        <v>582</v>
      </c>
      <c r="I301" s="140"/>
      <c r="J301" s="140"/>
      <c r="K301" s="140"/>
    </row>
    <row r="302" spans="1:11">
      <c r="A302" s="140" t="s">
        <v>2767</v>
      </c>
      <c r="B302" s="140" t="s">
        <v>2768</v>
      </c>
      <c r="C302" s="140" t="s">
        <v>426</v>
      </c>
      <c r="D302" s="140" t="s">
        <v>586</v>
      </c>
      <c r="E302" s="140"/>
      <c r="F302" s="140"/>
      <c r="G302" s="140"/>
      <c r="H302" s="140" t="s">
        <v>582</v>
      </c>
      <c r="I302" s="140"/>
      <c r="J302" s="140"/>
      <c r="K302" s="140"/>
    </row>
    <row r="303" spans="1:11">
      <c r="A303" s="140" t="s">
        <v>2770</v>
      </c>
      <c r="B303" s="140" t="s">
        <v>2769</v>
      </c>
      <c r="C303" s="140" t="s">
        <v>426</v>
      </c>
      <c r="D303" s="140" t="s">
        <v>586</v>
      </c>
      <c r="E303" s="140"/>
      <c r="F303" s="140"/>
      <c r="G303" s="140"/>
      <c r="H303" s="140" t="s">
        <v>582</v>
      </c>
      <c r="I303" s="140"/>
      <c r="J303" s="140"/>
      <c r="K303" s="140"/>
    </row>
    <row r="304" spans="1:11">
      <c r="A304" s="140" t="s">
        <v>2766</v>
      </c>
      <c r="B304" s="140" t="s">
        <v>2788</v>
      </c>
      <c r="C304" s="140" t="s">
        <v>426</v>
      </c>
      <c r="D304" s="140" t="s">
        <v>584</v>
      </c>
      <c r="E304" s="140"/>
      <c r="F304" s="140"/>
      <c r="G304" s="140"/>
      <c r="H304" s="140" t="s">
        <v>582</v>
      </c>
      <c r="I304" s="140"/>
      <c r="J304" s="140"/>
      <c r="K304" s="140"/>
    </row>
    <row r="305" spans="1:15">
      <c r="A305" s="140" t="s">
        <v>2772</v>
      </c>
      <c r="B305" s="140" t="s">
        <v>2771</v>
      </c>
      <c r="C305" s="140" t="s">
        <v>426</v>
      </c>
      <c r="D305" s="140" t="s">
        <v>587</v>
      </c>
      <c r="E305" s="140"/>
      <c r="F305" s="140"/>
      <c r="G305" s="140"/>
      <c r="H305" s="140" t="s">
        <v>582</v>
      </c>
      <c r="I305" s="140"/>
      <c r="J305" s="140"/>
      <c r="K305" s="140"/>
    </row>
    <row r="306" spans="1:15">
      <c r="A306" s="140" t="s">
        <v>2783</v>
      </c>
      <c r="B306" s="140" t="s">
        <v>2784</v>
      </c>
      <c r="C306" s="140" t="s">
        <v>426</v>
      </c>
      <c r="D306" s="140" t="s">
        <v>583</v>
      </c>
      <c r="E306" s="140" t="s">
        <v>24</v>
      </c>
      <c r="F306" s="132">
        <v>212</v>
      </c>
      <c r="G306" s="140"/>
      <c r="H306" s="140" t="s">
        <v>582</v>
      </c>
      <c r="I306" s="140"/>
      <c r="J306" s="140"/>
      <c r="K306" s="140"/>
    </row>
    <row r="307" spans="1:15">
      <c r="A307" s="140" t="s">
        <v>2786</v>
      </c>
      <c r="B307" s="140" t="s">
        <v>2787</v>
      </c>
      <c r="C307" s="140" t="s">
        <v>426</v>
      </c>
      <c r="D307" s="140" t="s">
        <v>583</v>
      </c>
      <c r="E307" s="140" t="s">
        <v>381</v>
      </c>
      <c r="F307" s="132" t="s">
        <v>1925</v>
      </c>
      <c r="G307" s="140"/>
      <c r="H307" s="140" t="s">
        <v>582</v>
      </c>
      <c r="I307" s="140"/>
      <c r="J307" s="140"/>
      <c r="K307" s="140"/>
      <c r="L307" s="140"/>
      <c r="M307" s="140"/>
      <c r="N307" s="140"/>
      <c r="O307" s="140"/>
    </row>
    <row r="308" spans="1:15">
      <c r="A308" s="145" t="s">
        <v>2830</v>
      </c>
      <c r="B308" s="145" t="s">
        <v>2791</v>
      </c>
      <c r="C308" s="145" t="s">
        <v>418</v>
      </c>
      <c r="D308" s="145" t="s">
        <v>587</v>
      </c>
      <c r="E308" s="140"/>
      <c r="F308" s="140"/>
      <c r="G308" s="140"/>
      <c r="H308" s="140" t="s">
        <v>582</v>
      </c>
      <c r="I308" s="140"/>
      <c r="J308" s="140"/>
      <c r="K308" s="140"/>
      <c r="L308" s="140"/>
      <c r="M308" s="140"/>
      <c r="N308" s="140"/>
      <c r="O308" s="140"/>
    </row>
    <row r="309" spans="1:15">
      <c r="A309" s="145" t="s">
        <v>2852</v>
      </c>
      <c r="B309" s="145" t="s">
        <v>2792</v>
      </c>
      <c r="C309" s="145" t="s">
        <v>418</v>
      </c>
      <c r="D309" s="145" t="s">
        <v>587</v>
      </c>
      <c r="E309" s="140"/>
      <c r="F309" s="140"/>
      <c r="G309" s="140"/>
      <c r="H309" s="140" t="s">
        <v>582</v>
      </c>
      <c r="I309" s="140"/>
      <c r="J309" s="140"/>
      <c r="K309" s="140"/>
      <c r="L309" s="140"/>
      <c r="M309" s="140"/>
      <c r="N309" s="140"/>
      <c r="O309" s="140"/>
    </row>
    <row r="310" spans="1:15">
      <c r="A310" s="145" t="s">
        <v>2831</v>
      </c>
      <c r="B310" s="145" t="s">
        <v>2793</v>
      </c>
      <c r="C310" s="145" t="s">
        <v>418</v>
      </c>
      <c r="D310" s="145" t="s">
        <v>587</v>
      </c>
      <c r="E310" s="140"/>
      <c r="F310" s="140"/>
      <c r="G310" s="140"/>
      <c r="H310" s="140" t="s">
        <v>582</v>
      </c>
      <c r="I310" s="140"/>
      <c r="J310" s="140"/>
      <c r="K310" s="140"/>
      <c r="L310" s="140"/>
      <c r="M310" s="140"/>
      <c r="N310" s="140"/>
      <c r="O310" s="140"/>
    </row>
    <row r="311" spans="1:15">
      <c r="A311" s="140" t="s">
        <v>2868</v>
      </c>
      <c r="B311" s="145" t="s">
        <v>2866</v>
      </c>
      <c r="C311" s="140" t="s">
        <v>426</v>
      </c>
      <c r="D311" s="136" t="s">
        <v>587</v>
      </c>
      <c r="E311" s="140"/>
      <c r="F311" s="140"/>
      <c r="G311" s="140"/>
      <c r="H311" s="140" t="s">
        <v>582</v>
      </c>
      <c r="I311" s="140"/>
      <c r="J311" s="140"/>
      <c r="K311" s="140"/>
      <c r="L311" s="140"/>
      <c r="M311" s="140"/>
      <c r="N311" s="140"/>
      <c r="O311" s="140"/>
    </row>
    <row r="312" spans="1:15">
      <c r="A312" s="140" t="s">
        <v>2869</v>
      </c>
      <c r="B312" s="145" t="s">
        <v>2867</v>
      </c>
      <c r="C312" s="140" t="s">
        <v>426</v>
      </c>
      <c r="D312" s="136" t="s">
        <v>587</v>
      </c>
      <c r="E312" s="140"/>
      <c r="F312" s="140"/>
      <c r="G312" s="140"/>
      <c r="H312" s="140" t="s">
        <v>582</v>
      </c>
      <c r="I312" s="140"/>
      <c r="J312" s="140"/>
      <c r="K312" s="140"/>
      <c r="L312" s="140"/>
      <c r="M312" s="140"/>
      <c r="N312" s="140"/>
      <c r="O312" s="140"/>
    </row>
    <row r="313" spans="1:15">
      <c r="A313" s="140" t="s">
        <v>2901</v>
      </c>
      <c r="B313" s="145" t="s">
        <v>2902</v>
      </c>
      <c r="C313" s="140" t="s">
        <v>426</v>
      </c>
      <c r="D313" s="140" t="s">
        <v>583</v>
      </c>
      <c r="E313" s="140" t="s">
        <v>2877</v>
      </c>
      <c r="F313" s="132">
        <v>100</v>
      </c>
      <c r="G313" s="140"/>
      <c r="H313" s="140" t="s">
        <v>582</v>
      </c>
      <c r="I313" s="140"/>
      <c r="J313" s="140"/>
      <c r="K313" s="140"/>
      <c r="L313" s="140"/>
      <c r="M313" s="140"/>
      <c r="N313" s="140"/>
      <c r="O313" s="140"/>
    </row>
    <row r="314" spans="1:15">
      <c r="A314" s="140" t="s">
        <v>2913</v>
      </c>
      <c r="B314" s="145" t="s">
        <v>2903</v>
      </c>
      <c r="C314" s="140" t="s">
        <v>426</v>
      </c>
      <c r="D314" s="140" t="s">
        <v>585</v>
      </c>
      <c r="E314" s="140"/>
      <c r="F314" s="140"/>
      <c r="G314" s="140"/>
      <c r="H314" s="140" t="s">
        <v>582</v>
      </c>
      <c r="I314" s="140"/>
      <c r="J314" s="140"/>
      <c r="K314" s="140"/>
      <c r="L314" s="140"/>
      <c r="M314" s="140"/>
      <c r="N314" s="140"/>
      <c r="O314" s="140"/>
    </row>
    <row r="315" spans="1:15">
      <c r="A315" s="140" t="s">
        <v>2904</v>
      </c>
      <c r="B315" s="145" t="s">
        <v>2905</v>
      </c>
      <c r="C315" s="140" t="s">
        <v>426</v>
      </c>
      <c r="D315" s="140" t="s">
        <v>587</v>
      </c>
      <c r="E315" s="140"/>
      <c r="F315" s="140"/>
      <c r="G315" s="140"/>
      <c r="H315" s="140" t="s">
        <v>582</v>
      </c>
    </row>
    <row r="316" spans="1:15">
      <c r="A316" s="140" t="s">
        <v>2906</v>
      </c>
      <c r="B316" s="145" t="s">
        <v>2907</v>
      </c>
      <c r="C316" s="140" t="s">
        <v>426</v>
      </c>
      <c r="D316" s="140" t="s">
        <v>1611</v>
      </c>
      <c r="E316" s="140"/>
      <c r="F316" s="140"/>
      <c r="G316" s="140"/>
      <c r="H316" s="140" t="s">
        <v>582</v>
      </c>
    </row>
    <row r="317" spans="1:15">
      <c r="A317" s="140" t="s">
        <v>2912</v>
      </c>
      <c r="B317" s="145" t="s">
        <v>2908</v>
      </c>
      <c r="C317" s="140" t="s">
        <v>426</v>
      </c>
      <c r="D317" s="140" t="s">
        <v>587</v>
      </c>
      <c r="E317" s="140"/>
      <c r="F317" s="140"/>
      <c r="G317" s="140"/>
      <c r="H317" s="140" t="s">
        <v>582</v>
      </c>
    </row>
    <row r="318" spans="1:15">
      <c r="A318" s="140" t="s">
        <v>2909</v>
      </c>
      <c r="B318" s="145" t="s">
        <v>2910</v>
      </c>
      <c r="C318" s="140" t="s">
        <v>426</v>
      </c>
      <c r="D318" s="140" t="s">
        <v>587</v>
      </c>
      <c r="E318" s="140"/>
      <c r="F318" s="140"/>
      <c r="G318" s="140"/>
      <c r="H318" s="140" t="s">
        <v>582</v>
      </c>
    </row>
    <row r="319" spans="1:15">
      <c r="A319" s="140" t="s">
        <v>2914</v>
      </c>
      <c r="B319" s="145" t="s">
        <v>2911</v>
      </c>
      <c r="C319" s="140" t="s">
        <v>426</v>
      </c>
      <c r="D319" s="140" t="s">
        <v>1132</v>
      </c>
      <c r="E319" s="140"/>
      <c r="F319" s="140"/>
      <c r="G319" s="140"/>
      <c r="H319" s="140" t="s">
        <v>582</v>
      </c>
    </row>
    <row r="320" spans="1:15">
      <c r="A320" s="140" t="s">
        <v>2916</v>
      </c>
      <c r="B320" s="145" t="s">
        <v>2915</v>
      </c>
      <c r="C320" s="140" t="s">
        <v>426</v>
      </c>
      <c r="D320" s="136" t="s">
        <v>588</v>
      </c>
      <c r="E320" s="140"/>
      <c r="F320" s="140"/>
      <c r="G320" s="140"/>
      <c r="H320" s="140" t="s">
        <v>582</v>
      </c>
    </row>
    <row r="321" spans="1:9">
      <c r="A321" s="140" t="s">
        <v>3367</v>
      </c>
      <c r="B321" s="145" t="s">
        <v>3368</v>
      </c>
      <c r="C321" s="140" t="s">
        <v>426</v>
      </c>
      <c r="D321" s="140" t="s">
        <v>583</v>
      </c>
      <c r="E321" s="140" t="s">
        <v>323</v>
      </c>
      <c r="F321" s="140">
        <v>101</v>
      </c>
      <c r="G321" s="140"/>
      <c r="H321" s="140" t="s">
        <v>582</v>
      </c>
    </row>
    <row r="322" spans="1:9">
      <c r="A322" s="140" t="s">
        <v>3369</v>
      </c>
      <c r="B322" s="145" t="s">
        <v>3370</v>
      </c>
      <c r="C322" s="140" t="s">
        <v>426</v>
      </c>
      <c r="D322" s="140" t="s">
        <v>585</v>
      </c>
      <c r="E322" s="140"/>
      <c r="F322" s="140"/>
      <c r="G322" s="140"/>
      <c r="H322" s="140" t="s">
        <v>582</v>
      </c>
    </row>
    <row r="323" spans="1:9">
      <c r="A323" s="140" t="s">
        <v>3371</v>
      </c>
      <c r="B323" s="145" t="s">
        <v>3372</v>
      </c>
      <c r="C323" s="140" t="s">
        <v>426</v>
      </c>
      <c r="D323" s="140" t="s">
        <v>585</v>
      </c>
      <c r="E323" s="140"/>
      <c r="F323" s="140"/>
      <c r="G323" s="140"/>
      <c r="H323" s="140" t="s">
        <v>582</v>
      </c>
    </row>
    <row r="324" spans="1:9">
      <c r="A324" s="140" t="s">
        <v>3373</v>
      </c>
      <c r="B324" s="145" t="s">
        <v>3374</v>
      </c>
      <c r="C324" s="140" t="s">
        <v>426</v>
      </c>
      <c r="D324" s="140" t="s">
        <v>583</v>
      </c>
      <c r="E324" s="140" t="s">
        <v>608</v>
      </c>
      <c r="F324" s="140">
        <v>100</v>
      </c>
      <c r="G324" s="140"/>
      <c r="H324" s="140" t="s">
        <v>582</v>
      </c>
    </row>
    <row r="325" spans="1:9">
      <c r="A325" s="140" t="s">
        <v>5367</v>
      </c>
      <c r="B325" s="140" t="s">
        <v>5368</v>
      </c>
      <c r="C325" s="140" t="s">
        <v>426</v>
      </c>
      <c r="D325" s="140" t="s">
        <v>583</v>
      </c>
      <c r="E325" s="140" t="s">
        <v>381</v>
      </c>
      <c r="F325" s="132" t="s">
        <v>1925</v>
      </c>
      <c r="G325" s="140"/>
      <c r="H325" s="140" t="s">
        <v>582</v>
      </c>
    </row>
    <row r="326" spans="1:9">
      <c r="A326" s="201" t="s">
        <v>5390</v>
      </c>
      <c r="B326" s="304" t="s">
        <v>5392</v>
      </c>
      <c r="C326" s="201" t="s">
        <v>5382</v>
      </c>
      <c r="D326" s="201" t="s">
        <v>587</v>
      </c>
      <c r="E326" s="201"/>
      <c r="F326" s="201"/>
      <c r="G326" s="201"/>
      <c r="H326" s="201" t="s">
        <v>582</v>
      </c>
    </row>
    <row r="327" spans="1:9">
      <c r="A327" s="201" t="s">
        <v>5391</v>
      </c>
      <c r="B327" s="304" t="s">
        <v>5393</v>
      </c>
      <c r="C327" s="201" t="s">
        <v>5382</v>
      </c>
      <c r="D327" s="201" t="s">
        <v>587</v>
      </c>
      <c r="E327" s="201"/>
      <c r="F327" s="201"/>
      <c r="G327" s="201"/>
      <c r="H327" s="201" t="s">
        <v>582</v>
      </c>
      <c r="I327" s="140"/>
    </row>
    <row r="328" spans="1:9">
      <c r="A328" s="201" t="s">
        <v>5394</v>
      </c>
      <c r="B328" s="304" t="s">
        <v>5395</v>
      </c>
      <c r="C328" s="201" t="s">
        <v>5382</v>
      </c>
      <c r="D328" s="201" t="s">
        <v>587</v>
      </c>
      <c r="E328" s="201"/>
      <c r="F328" s="201"/>
      <c r="G328" s="201"/>
      <c r="H328" s="201" t="s">
        <v>582</v>
      </c>
      <c r="I328" s="140"/>
    </row>
    <row r="329" spans="1:9">
      <c r="A329" s="201" t="s">
        <v>5629</v>
      </c>
      <c r="B329" s="304" t="s">
        <v>5396</v>
      </c>
      <c r="C329" s="201" t="s">
        <v>5382</v>
      </c>
      <c r="D329" s="201" t="s">
        <v>587</v>
      </c>
      <c r="E329" s="201"/>
      <c r="F329" s="201"/>
      <c r="G329" s="201"/>
      <c r="H329" s="201" t="s">
        <v>582</v>
      </c>
      <c r="I329" s="140"/>
    </row>
    <row r="330" spans="1:9">
      <c r="A330" s="201" t="s">
        <v>5397</v>
      </c>
      <c r="B330" s="304" t="s">
        <v>5399</v>
      </c>
      <c r="C330" s="201" t="s">
        <v>5382</v>
      </c>
      <c r="D330" s="201" t="s">
        <v>583</v>
      </c>
      <c r="E330" s="201" t="s">
        <v>3020</v>
      </c>
      <c r="F330" s="313" t="s">
        <v>1925</v>
      </c>
      <c r="G330" s="201"/>
      <c r="H330" s="201" t="s">
        <v>582</v>
      </c>
      <c r="I330" s="140"/>
    </row>
    <row r="331" spans="1:9">
      <c r="A331" s="201" t="s">
        <v>5398</v>
      </c>
      <c r="B331" s="304" t="s">
        <v>5400</v>
      </c>
      <c r="C331" s="201" t="s">
        <v>5382</v>
      </c>
      <c r="D331" s="325" t="s">
        <v>588</v>
      </c>
      <c r="E331" s="201"/>
      <c r="F331" s="201"/>
      <c r="G331" s="201"/>
      <c r="H331" s="201" t="s">
        <v>582</v>
      </c>
      <c r="I331" s="140"/>
    </row>
    <row r="332" spans="1:9">
      <c r="A332" s="201" t="s">
        <v>5401</v>
      </c>
      <c r="B332" s="304" t="s">
        <v>5414</v>
      </c>
      <c r="C332" s="201" t="s">
        <v>5382</v>
      </c>
      <c r="D332" s="326" t="s">
        <v>584</v>
      </c>
      <c r="E332" s="201"/>
      <c r="F332" s="201"/>
      <c r="G332" s="201"/>
      <c r="H332" s="201" t="s">
        <v>582</v>
      </c>
      <c r="I332" s="140"/>
    </row>
    <row r="333" spans="1:9">
      <c r="A333" s="201" t="s">
        <v>5402</v>
      </c>
      <c r="B333" s="304" t="s">
        <v>5403</v>
      </c>
      <c r="C333" s="201" t="s">
        <v>5382</v>
      </c>
      <c r="D333" s="201" t="s">
        <v>585</v>
      </c>
      <c r="E333" s="201"/>
      <c r="F333" s="201"/>
      <c r="G333" s="201"/>
      <c r="H333" s="201" t="s">
        <v>582</v>
      </c>
      <c r="I333" s="140"/>
    </row>
    <row r="334" spans="1:9">
      <c r="A334" s="201" t="s">
        <v>5404</v>
      </c>
      <c r="B334" s="304" t="s">
        <v>5408</v>
      </c>
      <c r="C334" s="201" t="s">
        <v>5382</v>
      </c>
      <c r="D334" s="201" t="s">
        <v>585</v>
      </c>
      <c r="E334" s="201"/>
      <c r="F334" s="201"/>
      <c r="G334" s="201"/>
      <c r="H334" s="201" t="s">
        <v>582</v>
      </c>
      <c r="I334" s="140"/>
    </row>
    <row r="335" spans="1:9">
      <c r="A335" s="201" t="s">
        <v>5941</v>
      </c>
      <c r="B335" s="304" t="s">
        <v>5409</v>
      </c>
      <c r="C335" s="201" t="s">
        <v>5382</v>
      </c>
      <c r="D335" s="201" t="s">
        <v>585</v>
      </c>
      <c r="E335" s="201"/>
      <c r="F335" s="201"/>
      <c r="G335" s="201"/>
      <c r="H335" s="201" t="s">
        <v>582</v>
      </c>
      <c r="I335" s="140"/>
    </row>
    <row r="336" spans="1:9">
      <c r="A336" s="201" t="s">
        <v>5942</v>
      </c>
      <c r="B336" s="304" t="s">
        <v>5410</v>
      </c>
      <c r="C336" s="201" t="s">
        <v>5382</v>
      </c>
      <c r="D336" s="201" t="s">
        <v>585</v>
      </c>
      <c r="E336" s="201"/>
      <c r="F336" s="201"/>
      <c r="G336" s="201"/>
      <c r="H336" s="201" t="s">
        <v>582</v>
      </c>
      <c r="I336" s="140"/>
    </row>
    <row r="337" spans="1:9">
      <c r="A337" s="201" t="s">
        <v>5405</v>
      </c>
      <c r="B337" s="304" t="s">
        <v>5418</v>
      </c>
      <c r="C337" s="201" t="s">
        <v>5382</v>
      </c>
      <c r="D337" s="201" t="s">
        <v>587</v>
      </c>
      <c r="E337" s="201"/>
      <c r="F337" s="201"/>
      <c r="G337" s="201"/>
      <c r="H337" s="201" t="s">
        <v>582</v>
      </c>
      <c r="I337" s="140"/>
    </row>
    <row r="338" spans="1:9">
      <c r="A338" s="201" t="s">
        <v>5406</v>
      </c>
      <c r="B338" s="304" t="s">
        <v>5416</v>
      </c>
      <c r="C338" s="201" t="s">
        <v>5382</v>
      </c>
      <c r="D338" s="201" t="s">
        <v>1611</v>
      </c>
      <c r="E338" s="201"/>
      <c r="F338" s="201"/>
      <c r="G338" s="201"/>
      <c r="H338" s="201" t="s">
        <v>582</v>
      </c>
      <c r="I338" s="140"/>
    </row>
    <row r="339" spans="1:9">
      <c r="A339" s="201" t="s">
        <v>5865</v>
      </c>
      <c r="B339" s="304" t="s">
        <v>5417</v>
      </c>
      <c r="C339" s="201" t="s">
        <v>5382</v>
      </c>
      <c r="D339" s="201" t="s">
        <v>1611</v>
      </c>
      <c r="E339" s="201"/>
      <c r="F339" s="201"/>
      <c r="G339" s="201"/>
      <c r="H339" s="201" t="s">
        <v>582</v>
      </c>
      <c r="I339" s="140"/>
    </row>
    <row r="340" spans="1:9">
      <c r="A340" s="201" t="s">
        <v>5407</v>
      </c>
      <c r="B340" s="304" t="s">
        <v>5411</v>
      </c>
      <c r="C340" s="201" t="s">
        <v>5382</v>
      </c>
      <c r="D340" s="325" t="s">
        <v>588</v>
      </c>
      <c r="E340" s="201"/>
      <c r="F340" s="201"/>
      <c r="G340" s="201"/>
      <c r="H340" s="201" t="s">
        <v>582</v>
      </c>
      <c r="I340" s="140"/>
    </row>
    <row r="341" spans="1:9">
      <c r="A341" s="201" t="s">
        <v>5628</v>
      </c>
      <c r="B341" s="304" t="s">
        <v>5412</v>
      </c>
      <c r="C341" s="201" t="s">
        <v>5382</v>
      </c>
      <c r="D341" s="327" t="s">
        <v>588</v>
      </c>
      <c r="E341" s="201"/>
      <c r="F341" s="201"/>
      <c r="G341" s="201"/>
      <c r="H341" s="201" t="s">
        <v>582</v>
      </c>
      <c r="I341" s="140"/>
    </row>
    <row r="342" spans="1:9" s="140" customFormat="1">
      <c r="A342" s="201" t="s">
        <v>5419</v>
      </c>
      <c r="B342" s="304" t="s">
        <v>5420</v>
      </c>
      <c r="C342" s="201" t="s">
        <v>5382</v>
      </c>
      <c r="D342" s="201" t="s">
        <v>587</v>
      </c>
      <c r="E342" s="201"/>
      <c r="F342" s="201"/>
      <c r="G342" s="201"/>
      <c r="H342" s="201" t="s">
        <v>582</v>
      </c>
    </row>
    <row r="343" spans="1:9">
      <c r="A343" s="201" t="s">
        <v>5415</v>
      </c>
      <c r="B343" s="304" t="s">
        <v>5421</v>
      </c>
      <c r="C343" s="201" t="s">
        <v>5382</v>
      </c>
      <c r="D343" s="201" t="s">
        <v>1611</v>
      </c>
      <c r="E343" s="201"/>
      <c r="F343" s="201"/>
      <c r="G343" s="201"/>
      <c r="H343" s="201" t="s">
        <v>582</v>
      </c>
      <c r="I343" s="140"/>
    </row>
    <row r="344" spans="1:9">
      <c r="A344" s="201" t="s">
        <v>5647</v>
      </c>
      <c r="B344" s="304" t="s">
        <v>5648</v>
      </c>
      <c r="C344" s="201" t="s">
        <v>5382</v>
      </c>
      <c r="D344" s="201" t="s">
        <v>583</v>
      </c>
      <c r="E344" s="201" t="s">
        <v>24</v>
      </c>
      <c r="F344" s="313">
        <v>201</v>
      </c>
      <c r="G344" s="201"/>
      <c r="H344" s="201" t="s">
        <v>582</v>
      </c>
      <c r="I344" s="140"/>
    </row>
    <row r="345" spans="1:9">
      <c r="A345" s="201" t="s">
        <v>5651</v>
      </c>
      <c r="B345" s="304" t="s">
        <v>5655</v>
      </c>
      <c r="C345" s="201" t="s">
        <v>5382</v>
      </c>
      <c r="D345" s="201" t="s">
        <v>584</v>
      </c>
      <c r="E345" s="201"/>
      <c r="F345" s="201"/>
      <c r="G345" s="201"/>
      <c r="H345" s="201" t="s">
        <v>582</v>
      </c>
      <c r="I345" s="140"/>
    </row>
    <row r="346" spans="1:9">
      <c r="A346" s="201" t="s">
        <v>5652</v>
      </c>
      <c r="B346" s="304" t="s">
        <v>5656</v>
      </c>
      <c r="C346" s="201" t="s">
        <v>5382</v>
      </c>
      <c r="D346" s="201" t="s">
        <v>584</v>
      </c>
      <c r="E346" s="201"/>
      <c r="F346" s="201"/>
      <c r="G346" s="201"/>
      <c r="H346" s="201" t="s">
        <v>582</v>
      </c>
      <c r="I346" s="140"/>
    </row>
    <row r="347" spans="1:9">
      <c r="A347" s="201" t="s">
        <v>5653</v>
      </c>
      <c r="B347" s="304" t="s">
        <v>5657</v>
      </c>
      <c r="C347" s="201" t="s">
        <v>5382</v>
      </c>
      <c r="D347" s="201" t="s">
        <v>584</v>
      </c>
      <c r="E347" s="201"/>
      <c r="F347" s="201"/>
      <c r="G347" s="201"/>
      <c r="H347" s="201" t="s">
        <v>582</v>
      </c>
      <c r="I347" s="140"/>
    </row>
    <row r="348" spans="1:9">
      <c r="A348" s="201" t="s">
        <v>5654</v>
      </c>
      <c r="B348" s="304" t="s">
        <v>5658</v>
      </c>
      <c r="C348" s="201" t="s">
        <v>5382</v>
      </c>
      <c r="D348" s="201" t="s">
        <v>584</v>
      </c>
      <c r="E348" s="201"/>
      <c r="F348" s="201"/>
      <c r="G348" s="201"/>
      <c r="H348" s="201" t="s">
        <v>582</v>
      </c>
      <c r="I348" s="140"/>
    </row>
    <row r="349" spans="1:9">
      <c r="A349" s="201" t="s">
        <v>5659</v>
      </c>
      <c r="B349" s="304" t="s">
        <v>5660</v>
      </c>
      <c r="C349" s="201" t="s">
        <v>5382</v>
      </c>
      <c r="D349" s="201" t="s">
        <v>587</v>
      </c>
      <c r="E349" s="201"/>
      <c r="F349" s="201"/>
      <c r="G349" s="201"/>
      <c r="H349" s="201" t="s">
        <v>582</v>
      </c>
      <c r="I349" s="140"/>
    </row>
    <row r="350" spans="1:9">
      <c r="A350" s="201" t="s">
        <v>5661</v>
      </c>
      <c r="B350" s="201" t="s">
        <v>5662</v>
      </c>
      <c r="C350" s="201" t="s">
        <v>5382</v>
      </c>
      <c r="D350" s="201" t="s">
        <v>1132</v>
      </c>
      <c r="E350" s="201"/>
      <c r="F350" s="201"/>
      <c r="G350" s="201"/>
      <c r="H350" s="201" t="s">
        <v>582</v>
      </c>
      <c r="I350" s="140"/>
    </row>
    <row r="351" spans="1:9">
      <c r="A351" s="201" t="s">
        <v>5663</v>
      </c>
      <c r="B351" s="304" t="s">
        <v>5665</v>
      </c>
      <c r="C351" s="201" t="s">
        <v>5382</v>
      </c>
      <c r="D351" s="201" t="s">
        <v>587</v>
      </c>
      <c r="E351" s="201"/>
      <c r="F351" s="201"/>
      <c r="G351" s="201"/>
      <c r="H351" s="201" t="s">
        <v>582</v>
      </c>
      <c r="I351" s="140"/>
    </row>
    <row r="352" spans="1:9">
      <c r="A352" s="201" t="s">
        <v>5664</v>
      </c>
      <c r="B352" s="304" t="s">
        <v>5666</v>
      </c>
      <c r="C352" s="201" t="s">
        <v>5382</v>
      </c>
      <c r="D352" s="201" t="s">
        <v>587</v>
      </c>
      <c r="E352" s="201"/>
      <c r="F352" s="201"/>
      <c r="G352" s="201"/>
      <c r="H352" s="201" t="s">
        <v>582</v>
      </c>
      <c r="I352" s="140"/>
    </row>
    <row r="353" spans="1:17">
      <c r="A353" s="201" t="s">
        <v>5667</v>
      </c>
      <c r="B353" s="304" t="s">
        <v>5668</v>
      </c>
      <c r="C353" s="201" t="s">
        <v>5382</v>
      </c>
      <c r="D353" s="201" t="s">
        <v>587</v>
      </c>
      <c r="E353" s="201"/>
      <c r="F353" s="201"/>
      <c r="G353" s="201"/>
      <c r="H353" s="201" t="s">
        <v>582</v>
      </c>
      <c r="I353" s="140"/>
    </row>
    <row r="354" spans="1:17">
      <c r="A354" s="201" t="s">
        <v>5669</v>
      </c>
      <c r="B354" s="304" t="s">
        <v>5671</v>
      </c>
      <c r="C354" s="201" t="s">
        <v>5382</v>
      </c>
      <c r="D354" s="201" t="s">
        <v>587</v>
      </c>
      <c r="E354" s="201"/>
      <c r="F354" s="201"/>
      <c r="G354" s="201"/>
      <c r="H354" s="201" t="s">
        <v>582</v>
      </c>
      <c r="I354" s="140"/>
    </row>
    <row r="355" spans="1:17">
      <c r="A355" s="201" t="s">
        <v>5670</v>
      </c>
      <c r="B355" s="304" t="s">
        <v>5672</v>
      </c>
      <c r="C355" s="201" t="s">
        <v>5382</v>
      </c>
      <c r="D355" s="201" t="s">
        <v>587</v>
      </c>
      <c r="E355" s="201"/>
      <c r="F355" s="201"/>
      <c r="G355" s="201"/>
      <c r="H355" s="201" t="s">
        <v>582</v>
      </c>
      <c r="I355" s="140"/>
    </row>
    <row r="356" spans="1:17">
      <c r="A356" s="201" t="s">
        <v>5673</v>
      </c>
      <c r="B356" s="304" t="s">
        <v>5674</v>
      </c>
      <c r="C356" s="201" t="s">
        <v>5382</v>
      </c>
      <c r="D356" s="201" t="s">
        <v>587</v>
      </c>
      <c r="E356" s="201"/>
      <c r="F356" s="201"/>
      <c r="G356" s="201"/>
      <c r="H356" s="201" t="s">
        <v>582</v>
      </c>
      <c r="I356" s="140"/>
    </row>
    <row r="357" spans="1:17">
      <c r="A357" s="201" t="s">
        <v>5675</v>
      </c>
      <c r="B357" s="304" t="s">
        <v>5676</v>
      </c>
      <c r="C357" s="201" t="s">
        <v>5382</v>
      </c>
      <c r="D357" s="201" t="s">
        <v>587</v>
      </c>
      <c r="E357" s="201"/>
      <c r="F357" s="201"/>
      <c r="G357" s="201"/>
      <c r="H357" s="201" t="s">
        <v>582</v>
      </c>
      <c r="I357" s="140"/>
    </row>
    <row r="358" spans="1:17">
      <c r="A358" s="201" t="s">
        <v>5679</v>
      </c>
      <c r="B358" s="304" t="s">
        <v>5680</v>
      </c>
      <c r="C358" s="201" t="s">
        <v>5382</v>
      </c>
      <c r="D358" s="201" t="s">
        <v>586</v>
      </c>
      <c r="E358" s="201"/>
      <c r="F358" s="201"/>
      <c r="G358" s="201"/>
      <c r="H358" s="201" t="s">
        <v>582</v>
      </c>
      <c r="I358" s="140"/>
    </row>
    <row r="359" spans="1:17">
      <c r="A359" s="201" t="s">
        <v>5740</v>
      </c>
      <c r="B359" s="304" t="s">
        <v>5742</v>
      </c>
      <c r="C359" s="201" t="s">
        <v>5382</v>
      </c>
      <c r="D359" s="201" t="s">
        <v>1611</v>
      </c>
      <c r="E359" s="201"/>
      <c r="F359" s="201"/>
      <c r="G359" s="201"/>
      <c r="H359" s="201" t="s">
        <v>582</v>
      </c>
      <c r="I359" s="140"/>
      <c r="J359" s="140"/>
      <c r="K359" s="140"/>
      <c r="L359" s="140"/>
      <c r="M359" s="140"/>
      <c r="N359" s="140"/>
      <c r="O359" s="140"/>
      <c r="P359" s="140"/>
      <c r="Q359" s="140"/>
    </row>
    <row r="360" spans="1:17" s="140" customFormat="1">
      <c r="A360" s="201" t="s">
        <v>5741</v>
      </c>
      <c r="B360" s="304" t="s">
        <v>5743</v>
      </c>
      <c r="C360" s="201" t="s">
        <v>5382</v>
      </c>
      <c r="D360" s="201" t="s">
        <v>1611</v>
      </c>
      <c r="E360" s="201"/>
      <c r="F360" s="201"/>
      <c r="G360" s="201"/>
      <c r="H360" s="201" t="s">
        <v>582</v>
      </c>
    </row>
    <row r="361" spans="1:17">
      <c r="A361" s="201" t="s">
        <v>5735</v>
      </c>
      <c r="B361" s="304" t="s">
        <v>5928</v>
      </c>
      <c r="C361" s="201" t="s">
        <v>5382</v>
      </c>
      <c r="D361" s="201" t="s">
        <v>587</v>
      </c>
      <c r="E361" s="201"/>
      <c r="F361" s="201"/>
      <c r="G361" s="201"/>
      <c r="H361" s="201" t="s">
        <v>582</v>
      </c>
      <c r="I361" s="140"/>
      <c r="J361" s="140"/>
      <c r="K361" s="140"/>
      <c r="L361" s="140"/>
      <c r="M361" s="140"/>
      <c r="N361" s="140"/>
      <c r="O361" s="140"/>
      <c r="P361" s="140"/>
      <c r="Q361" s="140"/>
    </row>
    <row r="362" spans="1:17">
      <c r="A362" s="201" t="s">
        <v>5902</v>
      </c>
      <c r="B362" s="304" t="s">
        <v>5745</v>
      </c>
      <c r="C362" s="201" t="s">
        <v>5382</v>
      </c>
      <c r="D362" s="201" t="s">
        <v>587</v>
      </c>
      <c r="E362" s="201"/>
      <c r="F362" s="201"/>
      <c r="G362" s="201"/>
      <c r="H362" s="201" t="s">
        <v>582</v>
      </c>
      <c r="I362" s="140"/>
    </row>
    <row r="363" spans="1:17">
      <c r="A363" s="201" t="s">
        <v>5903</v>
      </c>
      <c r="B363" s="304" t="s">
        <v>5746</v>
      </c>
      <c r="C363" s="201" t="s">
        <v>5382</v>
      </c>
      <c r="D363" s="201" t="s">
        <v>587</v>
      </c>
      <c r="E363" s="201"/>
      <c r="F363" s="201"/>
      <c r="G363" s="201"/>
      <c r="H363" s="201" t="s">
        <v>582</v>
      </c>
      <c r="I363" s="140"/>
    </row>
    <row r="364" spans="1:17">
      <c r="A364" s="201" t="s">
        <v>5904</v>
      </c>
      <c r="B364" s="304" t="s">
        <v>5747</v>
      </c>
      <c r="C364" s="201" t="s">
        <v>5382</v>
      </c>
      <c r="D364" s="201" t="s">
        <v>587</v>
      </c>
      <c r="E364" s="201"/>
      <c r="F364" s="201"/>
      <c r="G364" s="201"/>
      <c r="H364" s="201" t="s">
        <v>582</v>
      </c>
      <c r="I364" s="140"/>
    </row>
    <row r="365" spans="1:17">
      <c r="A365" s="201" t="s">
        <v>5905</v>
      </c>
      <c r="B365" s="304" t="s">
        <v>5748</v>
      </c>
      <c r="C365" s="201" t="s">
        <v>5382</v>
      </c>
      <c r="D365" s="201" t="s">
        <v>587</v>
      </c>
      <c r="E365" s="201"/>
      <c r="F365" s="201"/>
      <c r="G365" s="201"/>
      <c r="H365" s="201" t="s">
        <v>582</v>
      </c>
      <c r="I365" s="140"/>
    </row>
    <row r="366" spans="1:17">
      <c r="A366" s="201" t="s">
        <v>5906</v>
      </c>
      <c r="B366" s="304" t="s">
        <v>5749</v>
      </c>
      <c r="C366" s="201" t="s">
        <v>5382</v>
      </c>
      <c r="D366" s="201" t="s">
        <v>587</v>
      </c>
      <c r="E366" s="201"/>
      <c r="F366" s="201"/>
      <c r="G366" s="201"/>
      <c r="H366" s="201" t="s">
        <v>582</v>
      </c>
      <c r="I366" s="140"/>
    </row>
    <row r="367" spans="1:17">
      <c r="A367" s="201" t="s">
        <v>5907</v>
      </c>
      <c r="B367" s="304" t="s">
        <v>5929</v>
      </c>
      <c r="C367" s="201" t="s">
        <v>5382</v>
      </c>
      <c r="D367" s="201" t="s">
        <v>1611</v>
      </c>
      <c r="E367" s="201"/>
      <c r="F367" s="201"/>
      <c r="G367" s="201"/>
      <c r="H367" s="201" t="s">
        <v>582</v>
      </c>
      <c r="I367" s="140"/>
    </row>
    <row r="368" spans="1:17">
      <c r="A368" s="201" t="s">
        <v>5908</v>
      </c>
      <c r="B368" s="304" t="s">
        <v>5930</v>
      </c>
      <c r="C368" s="201" t="s">
        <v>5382</v>
      </c>
      <c r="D368" s="201" t="s">
        <v>587</v>
      </c>
      <c r="E368" s="201"/>
      <c r="F368" s="201"/>
      <c r="G368" s="201"/>
      <c r="H368" s="201" t="s">
        <v>582</v>
      </c>
      <c r="I368" s="140"/>
    </row>
    <row r="369" spans="1:12">
      <c r="A369" s="201" t="s">
        <v>5909</v>
      </c>
      <c r="B369" s="304" t="s">
        <v>5750</v>
      </c>
      <c r="C369" s="201" t="s">
        <v>5382</v>
      </c>
      <c r="D369" s="201" t="s">
        <v>587</v>
      </c>
      <c r="E369" s="201"/>
      <c r="F369" s="201"/>
      <c r="G369" s="201"/>
      <c r="H369" s="201" t="s">
        <v>582</v>
      </c>
      <c r="I369" s="140"/>
    </row>
    <row r="370" spans="1:12">
      <c r="A370" s="201" t="s">
        <v>5910</v>
      </c>
      <c r="B370" s="304" t="s">
        <v>5751</v>
      </c>
      <c r="C370" s="201" t="s">
        <v>5382</v>
      </c>
      <c r="D370" s="201" t="s">
        <v>587</v>
      </c>
      <c r="E370" s="201"/>
      <c r="F370" s="201"/>
      <c r="G370" s="201"/>
      <c r="H370" s="201" t="s">
        <v>582</v>
      </c>
      <c r="I370" s="140"/>
    </row>
    <row r="371" spans="1:12">
      <c r="A371" s="201" t="s">
        <v>5736</v>
      </c>
      <c r="B371" s="304" t="s">
        <v>5752</v>
      </c>
      <c r="C371" s="201" t="s">
        <v>5382</v>
      </c>
      <c r="D371" s="201" t="s">
        <v>587</v>
      </c>
      <c r="E371" s="201"/>
      <c r="F371" s="201"/>
      <c r="G371" s="201"/>
      <c r="H371" s="201" t="s">
        <v>582</v>
      </c>
      <c r="I371" s="140"/>
    </row>
    <row r="372" spans="1:12">
      <c r="A372" s="201" t="s">
        <v>5911</v>
      </c>
      <c r="B372" s="304" t="s">
        <v>5753</v>
      </c>
      <c r="C372" s="201" t="s">
        <v>5382</v>
      </c>
      <c r="D372" s="201" t="s">
        <v>587</v>
      </c>
      <c r="E372" s="201"/>
      <c r="F372" s="201"/>
      <c r="G372" s="201"/>
      <c r="H372" s="201" t="s">
        <v>582</v>
      </c>
      <c r="I372" s="140"/>
    </row>
    <row r="373" spans="1:12">
      <c r="A373" s="201" t="s">
        <v>5912</v>
      </c>
      <c r="B373" s="304" t="s">
        <v>5754</v>
      </c>
      <c r="C373" s="201" t="s">
        <v>5382</v>
      </c>
      <c r="D373" s="201" t="s">
        <v>587</v>
      </c>
      <c r="E373" s="201"/>
      <c r="F373" s="201"/>
      <c r="G373" s="201"/>
      <c r="H373" s="201" t="s">
        <v>582</v>
      </c>
      <c r="I373" s="140"/>
      <c r="J373" s="140"/>
      <c r="L373" s="140"/>
    </row>
    <row r="374" spans="1:12">
      <c r="A374" s="201" t="s">
        <v>5737</v>
      </c>
      <c r="B374" s="304" t="s">
        <v>5755</v>
      </c>
      <c r="C374" s="201" t="s">
        <v>5382</v>
      </c>
      <c r="D374" s="201" t="s">
        <v>587</v>
      </c>
      <c r="E374" s="201"/>
      <c r="F374" s="201"/>
      <c r="G374" s="201"/>
      <c r="H374" s="201" t="s">
        <v>582</v>
      </c>
      <c r="I374" s="140"/>
      <c r="J374" s="140"/>
      <c r="L374" s="140"/>
    </row>
    <row r="375" spans="1:12">
      <c r="A375" s="201" t="s">
        <v>5738</v>
      </c>
      <c r="B375" s="304" t="s">
        <v>5756</v>
      </c>
      <c r="C375" s="201" t="s">
        <v>5382</v>
      </c>
      <c r="D375" s="201" t="s">
        <v>587</v>
      </c>
      <c r="E375" s="201"/>
      <c r="F375" s="201"/>
      <c r="G375" s="201"/>
      <c r="H375" s="201" t="s">
        <v>582</v>
      </c>
      <c r="I375" s="140"/>
      <c r="J375" s="140"/>
      <c r="L375" s="140"/>
    </row>
    <row r="376" spans="1:12">
      <c r="A376" s="201" t="s">
        <v>5927</v>
      </c>
      <c r="B376" s="304" t="s">
        <v>5757</v>
      </c>
      <c r="C376" s="201" t="s">
        <v>5382</v>
      </c>
      <c r="D376" s="201" t="s">
        <v>587</v>
      </c>
      <c r="E376" s="201"/>
      <c r="F376" s="201"/>
      <c r="G376" s="201"/>
      <c r="H376" s="201" t="s">
        <v>582</v>
      </c>
      <c r="I376" s="140"/>
      <c r="J376" s="140"/>
      <c r="L376" s="140"/>
    </row>
    <row r="377" spans="1:12">
      <c r="A377" s="201" t="s">
        <v>5913</v>
      </c>
      <c r="B377" s="304" t="s">
        <v>5758</v>
      </c>
      <c r="C377" s="201" t="s">
        <v>5382</v>
      </c>
      <c r="D377" s="201" t="s">
        <v>587</v>
      </c>
      <c r="E377" s="201"/>
      <c r="F377" s="201"/>
      <c r="G377" s="201"/>
      <c r="H377" s="201" t="s">
        <v>582</v>
      </c>
      <c r="I377" s="140"/>
      <c r="J377" s="140"/>
      <c r="L377" s="140"/>
    </row>
    <row r="378" spans="1:12">
      <c r="A378" s="201" t="s">
        <v>5914</v>
      </c>
      <c r="B378" s="304" t="s">
        <v>5759</v>
      </c>
      <c r="C378" s="201" t="s">
        <v>5382</v>
      </c>
      <c r="D378" s="201" t="s">
        <v>587</v>
      </c>
      <c r="E378" s="201"/>
      <c r="F378" s="201"/>
      <c r="G378" s="201"/>
      <c r="H378" s="201" t="s">
        <v>582</v>
      </c>
      <c r="I378" s="140"/>
      <c r="J378" s="140"/>
      <c r="L378" s="140"/>
    </row>
    <row r="379" spans="1:12">
      <c r="A379" s="201" t="s">
        <v>5901</v>
      </c>
      <c r="B379" s="304" t="s">
        <v>5931</v>
      </c>
      <c r="C379" s="201" t="s">
        <v>5382</v>
      </c>
      <c r="D379" s="201" t="s">
        <v>1611</v>
      </c>
      <c r="E379" s="201"/>
      <c r="F379" s="201"/>
      <c r="G379" s="201"/>
      <c r="H379" s="201" t="s">
        <v>582</v>
      </c>
      <c r="I379" s="140"/>
      <c r="J379" s="140"/>
      <c r="L379" s="140"/>
    </row>
    <row r="380" spans="1:12">
      <c r="A380" s="201" t="s">
        <v>5915</v>
      </c>
      <c r="B380" s="304" t="s">
        <v>5919</v>
      </c>
      <c r="C380" s="201" t="s">
        <v>5382</v>
      </c>
      <c r="D380" s="201" t="s">
        <v>587</v>
      </c>
      <c r="E380" s="201"/>
      <c r="F380" s="201"/>
      <c r="G380" s="201"/>
      <c r="H380" s="201" t="s">
        <v>582</v>
      </c>
      <c r="I380" s="140"/>
      <c r="J380" s="140"/>
    </row>
    <row r="381" spans="1:12">
      <c r="A381" s="201" t="s">
        <v>5916</v>
      </c>
      <c r="B381" s="304" t="s">
        <v>5920</v>
      </c>
      <c r="C381" s="201" t="s">
        <v>5382</v>
      </c>
      <c r="D381" s="201" t="s">
        <v>1611</v>
      </c>
      <c r="E381" s="201"/>
      <c r="F381" s="201"/>
      <c r="G381" s="201"/>
      <c r="H381" s="201" t="s">
        <v>582</v>
      </c>
      <c r="I381" s="140"/>
      <c r="J381" s="140"/>
      <c r="L381" s="140"/>
    </row>
    <row r="382" spans="1:12">
      <c r="A382" s="201" t="s">
        <v>5918</v>
      </c>
      <c r="B382" s="304" t="s">
        <v>5921</v>
      </c>
      <c r="C382" s="201" t="s">
        <v>5382</v>
      </c>
      <c r="D382" s="201" t="s">
        <v>587</v>
      </c>
      <c r="E382" s="201"/>
      <c r="F382" s="201"/>
      <c r="G382" s="201"/>
      <c r="H382" s="201" t="s">
        <v>582</v>
      </c>
      <c r="I382" s="140"/>
      <c r="J382" s="140"/>
      <c r="L382" s="140"/>
    </row>
    <row r="383" spans="1:12">
      <c r="A383" s="201" t="s">
        <v>5917</v>
      </c>
      <c r="B383" s="304" t="s">
        <v>5922</v>
      </c>
      <c r="C383" s="201" t="s">
        <v>5382</v>
      </c>
      <c r="D383" s="201" t="s">
        <v>1611</v>
      </c>
      <c r="E383" s="201"/>
      <c r="F383" s="201"/>
      <c r="G383" s="201"/>
      <c r="H383" s="201" t="s">
        <v>582</v>
      </c>
      <c r="I383" s="140"/>
      <c r="J383" s="140"/>
      <c r="L383" s="140"/>
    </row>
    <row r="384" spans="1:12">
      <c r="A384" s="201" t="s">
        <v>5739</v>
      </c>
      <c r="B384" s="304" t="s">
        <v>5895</v>
      </c>
      <c r="C384" s="201" t="s">
        <v>5382</v>
      </c>
      <c r="D384" s="201" t="s">
        <v>1611</v>
      </c>
      <c r="E384" s="201"/>
      <c r="F384" s="201"/>
      <c r="G384" s="201"/>
      <c r="H384" s="201" t="s">
        <v>582</v>
      </c>
      <c r="I384" s="140"/>
      <c r="J384" s="140"/>
      <c r="L384" s="140"/>
    </row>
    <row r="385" spans="1:12">
      <c r="A385" s="201" t="s">
        <v>5869</v>
      </c>
      <c r="B385" s="304" t="s">
        <v>5744</v>
      </c>
      <c r="C385" s="201" t="s">
        <v>5382</v>
      </c>
      <c r="D385" s="201" t="s">
        <v>1611</v>
      </c>
      <c r="E385" s="201"/>
      <c r="F385" s="201"/>
      <c r="G385" s="201"/>
      <c r="H385" s="201" t="s">
        <v>582</v>
      </c>
      <c r="I385" s="140"/>
      <c r="J385" s="140"/>
      <c r="L385" s="140"/>
    </row>
    <row r="386" spans="1:12">
      <c r="A386" s="201" t="s">
        <v>5870</v>
      </c>
      <c r="B386" s="304" t="s">
        <v>5932</v>
      </c>
      <c r="C386" s="201" t="s">
        <v>5382</v>
      </c>
      <c r="D386" s="201" t="s">
        <v>587</v>
      </c>
      <c r="E386" s="201"/>
      <c r="F386" s="201"/>
      <c r="G386" s="201"/>
      <c r="H386" s="201" t="s">
        <v>582</v>
      </c>
      <c r="I386" s="140"/>
      <c r="J386" s="140"/>
      <c r="L386" s="140"/>
    </row>
    <row r="387" spans="1:12">
      <c r="A387" s="201" t="s">
        <v>5871</v>
      </c>
      <c r="B387" s="304" t="s">
        <v>5896</v>
      </c>
      <c r="C387" s="201" t="s">
        <v>5382</v>
      </c>
      <c r="D387" s="201" t="s">
        <v>587</v>
      </c>
      <c r="E387" s="201"/>
      <c r="F387" s="201"/>
      <c r="G387" s="201"/>
      <c r="H387" s="201" t="s">
        <v>582</v>
      </c>
      <c r="I387" s="140"/>
      <c r="J387" s="140"/>
      <c r="L387" s="140"/>
    </row>
    <row r="388" spans="1:12">
      <c r="A388" s="201" t="s">
        <v>5872</v>
      </c>
      <c r="B388" s="304" t="s">
        <v>5764</v>
      </c>
      <c r="C388" s="201" t="s">
        <v>5382</v>
      </c>
      <c r="D388" s="201" t="s">
        <v>587</v>
      </c>
      <c r="E388" s="201"/>
      <c r="F388" s="201"/>
      <c r="G388" s="201"/>
      <c r="H388" s="201" t="s">
        <v>582</v>
      </c>
      <c r="I388" s="140"/>
      <c r="J388" s="140"/>
      <c r="L388" s="140"/>
    </row>
    <row r="389" spans="1:12">
      <c r="A389" s="201" t="s">
        <v>5873</v>
      </c>
      <c r="B389" s="304" t="s">
        <v>5933</v>
      </c>
      <c r="C389" s="201" t="s">
        <v>5382</v>
      </c>
      <c r="D389" s="201" t="s">
        <v>1611</v>
      </c>
      <c r="E389" s="201"/>
      <c r="F389" s="201"/>
      <c r="G389" s="201"/>
      <c r="H389" s="201" t="s">
        <v>582</v>
      </c>
      <c r="I389" s="140"/>
      <c r="J389" s="140"/>
      <c r="L389" s="140"/>
    </row>
    <row r="390" spans="1:12">
      <c r="A390" s="201" t="s">
        <v>5874</v>
      </c>
      <c r="B390" s="304" t="s">
        <v>5897</v>
      </c>
      <c r="C390" s="201" t="s">
        <v>5382</v>
      </c>
      <c r="D390" s="201" t="s">
        <v>1611</v>
      </c>
      <c r="E390" s="201"/>
      <c r="F390" s="201"/>
      <c r="G390" s="201"/>
      <c r="H390" s="201" t="s">
        <v>582</v>
      </c>
      <c r="I390" s="140"/>
      <c r="J390" s="140"/>
      <c r="L390" s="140"/>
    </row>
    <row r="391" spans="1:12">
      <c r="A391" s="201" t="s">
        <v>5875</v>
      </c>
      <c r="B391" s="304" t="s">
        <v>5934</v>
      </c>
      <c r="C391" s="201" t="s">
        <v>5382</v>
      </c>
      <c r="D391" s="201" t="s">
        <v>584</v>
      </c>
      <c r="E391" s="201"/>
      <c r="F391" s="201"/>
      <c r="G391" s="201"/>
      <c r="H391" s="201" t="s">
        <v>582</v>
      </c>
      <c r="I391" s="140"/>
      <c r="J391" s="140"/>
      <c r="L391" s="140"/>
    </row>
    <row r="392" spans="1:12">
      <c r="A392" s="201" t="s">
        <v>5876</v>
      </c>
      <c r="B392" s="304" t="s">
        <v>5935</v>
      </c>
      <c r="C392" s="201" t="s">
        <v>5382</v>
      </c>
      <c r="D392" s="201" t="s">
        <v>583</v>
      </c>
      <c r="E392" s="201" t="s">
        <v>2681</v>
      </c>
      <c r="F392" s="201">
        <v>120</v>
      </c>
      <c r="G392" s="201"/>
      <c r="H392" s="201" t="s">
        <v>582</v>
      </c>
      <c r="I392" s="140"/>
      <c r="J392" s="140"/>
      <c r="L392" s="140"/>
    </row>
    <row r="393" spans="1:12">
      <c r="A393" s="201" t="s">
        <v>5877</v>
      </c>
      <c r="B393" s="304" t="s">
        <v>5936</v>
      </c>
      <c r="C393" s="201" t="s">
        <v>5382</v>
      </c>
      <c r="D393" s="201" t="s">
        <v>1611</v>
      </c>
      <c r="E393" s="201"/>
      <c r="F393" s="201"/>
      <c r="G393" s="201"/>
      <c r="H393" s="201" t="s">
        <v>582</v>
      </c>
      <c r="I393" s="140"/>
      <c r="J393" s="140"/>
      <c r="L393" s="140"/>
    </row>
    <row r="394" spans="1:12">
      <c r="A394" s="201" t="s">
        <v>5878</v>
      </c>
      <c r="B394" s="304" t="s">
        <v>5898</v>
      </c>
      <c r="C394" s="201" t="s">
        <v>5382</v>
      </c>
      <c r="D394" s="201" t="s">
        <v>1611</v>
      </c>
      <c r="E394" s="201"/>
      <c r="F394" s="201"/>
      <c r="G394" s="201"/>
      <c r="H394" s="201" t="s">
        <v>582</v>
      </c>
      <c r="I394" s="140"/>
      <c r="J394" s="140"/>
      <c r="L394" s="140"/>
    </row>
    <row r="395" spans="1:12">
      <c r="A395" s="201" t="s">
        <v>5765</v>
      </c>
      <c r="B395" s="304" t="s">
        <v>5937</v>
      </c>
      <c r="C395" s="201" t="s">
        <v>5382</v>
      </c>
      <c r="D395" s="201" t="s">
        <v>587</v>
      </c>
      <c r="E395" s="201"/>
      <c r="F395" s="201"/>
      <c r="G395" s="201"/>
      <c r="H395" s="201" t="s">
        <v>582</v>
      </c>
      <c r="I395" s="140"/>
      <c r="J395" s="140"/>
      <c r="L395" s="140"/>
    </row>
    <row r="396" spans="1:12">
      <c r="A396" s="201" t="s">
        <v>5879</v>
      </c>
      <c r="B396" s="304" t="s">
        <v>5923</v>
      </c>
      <c r="C396" s="201" t="s">
        <v>5382</v>
      </c>
      <c r="D396" s="201" t="s">
        <v>1611</v>
      </c>
      <c r="E396" s="201"/>
      <c r="F396" s="201"/>
      <c r="G396" s="201"/>
      <c r="H396" s="201" t="s">
        <v>582</v>
      </c>
      <c r="I396" s="140"/>
      <c r="J396" s="140"/>
      <c r="L396" s="140"/>
    </row>
    <row r="397" spans="1:12">
      <c r="A397" s="201" t="s">
        <v>5805</v>
      </c>
      <c r="B397" s="304" t="s">
        <v>5924</v>
      </c>
      <c r="C397" s="201" t="s">
        <v>5382</v>
      </c>
      <c r="D397" s="201" t="s">
        <v>587</v>
      </c>
      <c r="E397" s="201"/>
      <c r="F397" s="201"/>
      <c r="G397" s="201"/>
      <c r="H397" s="201" t="s">
        <v>582</v>
      </c>
      <c r="I397" s="140"/>
      <c r="J397" s="140"/>
      <c r="L397" s="140"/>
    </row>
    <row r="398" spans="1:12">
      <c r="A398" s="201" t="s">
        <v>5880</v>
      </c>
      <c r="B398" s="304" t="s">
        <v>5899</v>
      </c>
      <c r="C398" s="201" t="s">
        <v>5382</v>
      </c>
      <c r="D398" s="201" t="s">
        <v>587</v>
      </c>
      <c r="E398" s="201"/>
      <c r="F398" s="201"/>
      <c r="G398" s="201"/>
      <c r="H398" s="201" t="s">
        <v>582</v>
      </c>
      <c r="I398" s="140"/>
      <c r="J398" s="140"/>
      <c r="L398" s="140"/>
    </row>
    <row r="399" spans="1:12">
      <c r="A399" s="201" t="s">
        <v>5881</v>
      </c>
      <c r="B399" s="304" t="s">
        <v>5789</v>
      </c>
      <c r="C399" s="201" t="s">
        <v>5382</v>
      </c>
      <c r="D399" s="201" t="s">
        <v>587</v>
      </c>
      <c r="E399" s="201"/>
      <c r="F399" s="201"/>
      <c r="G399" s="201"/>
      <c r="H399" s="201" t="s">
        <v>582</v>
      </c>
      <c r="I399" s="140"/>
      <c r="J399" s="140"/>
      <c r="L399" s="140"/>
    </row>
    <row r="400" spans="1:12">
      <c r="A400" s="201" t="s">
        <v>5882</v>
      </c>
      <c r="B400" s="304" t="s">
        <v>5790</v>
      </c>
      <c r="C400" s="201" t="s">
        <v>5382</v>
      </c>
      <c r="D400" s="201" t="s">
        <v>587</v>
      </c>
      <c r="E400" s="201"/>
      <c r="F400" s="201"/>
      <c r="G400" s="201"/>
      <c r="H400" s="201" t="s">
        <v>582</v>
      </c>
      <c r="I400" s="140"/>
      <c r="J400" s="140"/>
      <c r="L400" s="140"/>
    </row>
    <row r="401" spans="1:12">
      <c r="A401" s="201" t="s">
        <v>5883</v>
      </c>
      <c r="B401" s="304" t="s">
        <v>5791</v>
      </c>
      <c r="C401" s="201" t="s">
        <v>5382</v>
      </c>
      <c r="D401" s="201" t="s">
        <v>587</v>
      </c>
      <c r="E401" s="201"/>
      <c r="F401" s="201"/>
      <c r="G401" s="201"/>
      <c r="H401" s="201" t="s">
        <v>582</v>
      </c>
      <c r="I401" s="140"/>
      <c r="J401" s="140"/>
      <c r="L401" s="140"/>
    </row>
    <row r="402" spans="1:12">
      <c r="A402" s="201" t="s">
        <v>5884</v>
      </c>
      <c r="B402" s="304" t="s">
        <v>5792</v>
      </c>
      <c r="C402" s="201" t="s">
        <v>5382</v>
      </c>
      <c r="D402" s="201" t="s">
        <v>587</v>
      </c>
      <c r="E402" s="201"/>
      <c r="F402" s="201"/>
      <c r="G402" s="201"/>
      <c r="H402" s="201" t="s">
        <v>582</v>
      </c>
      <c r="I402" s="140"/>
      <c r="J402" s="140"/>
      <c r="L402" s="140"/>
    </row>
    <row r="403" spans="1:12">
      <c r="A403" s="201" t="s">
        <v>5926</v>
      </c>
      <c r="B403" s="304" t="s">
        <v>5793</v>
      </c>
      <c r="C403" s="201" t="s">
        <v>5382</v>
      </c>
      <c r="D403" s="201" t="s">
        <v>587</v>
      </c>
      <c r="E403" s="201"/>
      <c r="F403" s="201"/>
      <c r="G403" s="201"/>
      <c r="H403" s="201" t="s">
        <v>582</v>
      </c>
      <c r="I403" s="140"/>
      <c r="J403" s="140"/>
      <c r="L403" s="140"/>
    </row>
    <row r="404" spans="1:12">
      <c r="A404" s="201" t="s">
        <v>5885</v>
      </c>
      <c r="B404" s="304" t="s">
        <v>5938</v>
      </c>
      <c r="C404" s="201" t="s">
        <v>5382</v>
      </c>
      <c r="D404" s="201" t="s">
        <v>1611</v>
      </c>
      <c r="E404" s="201"/>
      <c r="F404" s="201"/>
      <c r="G404" s="201"/>
      <c r="H404" s="201" t="s">
        <v>582</v>
      </c>
      <c r="I404" s="140"/>
      <c r="J404" s="140"/>
      <c r="L404" s="140"/>
    </row>
    <row r="405" spans="1:12">
      <c r="A405" s="201" t="s">
        <v>5886</v>
      </c>
      <c r="B405" s="304" t="s">
        <v>5794</v>
      </c>
      <c r="C405" s="201" t="s">
        <v>5382</v>
      </c>
      <c r="D405" s="201" t="s">
        <v>587</v>
      </c>
      <c r="E405" s="201"/>
      <c r="F405" s="201"/>
      <c r="G405" s="201"/>
      <c r="H405" s="201" t="s">
        <v>582</v>
      </c>
      <c r="I405" s="140"/>
      <c r="J405" s="140"/>
      <c r="L405" s="140"/>
    </row>
    <row r="406" spans="1:12">
      <c r="A406" s="201" t="s">
        <v>5795</v>
      </c>
      <c r="B406" s="304" t="s">
        <v>5925</v>
      </c>
      <c r="C406" s="201" t="s">
        <v>5382</v>
      </c>
      <c r="D406" s="201" t="s">
        <v>587</v>
      </c>
      <c r="E406" s="201"/>
      <c r="F406" s="201"/>
      <c r="G406" s="201"/>
      <c r="H406" s="201" t="s">
        <v>582</v>
      </c>
      <c r="I406" s="140"/>
      <c r="J406" s="140"/>
      <c r="L406" s="140"/>
    </row>
    <row r="407" spans="1:12">
      <c r="A407" s="201" t="s">
        <v>5796</v>
      </c>
      <c r="B407" s="304" t="s">
        <v>5939</v>
      </c>
      <c r="C407" s="201" t="s">
        <v>5382</v>
      </c>
      <c r="D407" s="201" t="s">
        <v>583</v>
      </c>
      <c r="E407" s="201" t="s">
        <v>381</v>
      </c>
      <c r="F407" s="313" t="s">
        <v>1925</v>
      </c>
      <c r="G407" s="201"/>
      <c r="H407" s="201" t="s">
        <v>582</v>
      </c>
      <c r="I407" s="140"/>
      <c r="J407" s="140"/>
      <c r="L407" s="140"/>
    </row>
    <row r="408" spans="1:12">
      <c r="A408" s="201" t="s">
        <v>5797</v>
      </c>
      <c r="B408" s="304" t="s">
        <v>5940</v>
      </c>
      <c r="C408" s="201" t="s">
        <v>5382</v>
      </c>
      <c r="D408" s="201" t="s">
        <v>583</v>
      </c>
      <c r="E408" s="201" t="s">
        <v>381</v>
      </c>
      <c r="F408" s="313" t="s">
        <v>1925</v>
      </c>
      <c r="G408" s="201"/>
      <c r="H408" s="201" t="s">
        <v>582</v>
      </c>
      <c r="I408" s="140"/>
      <c r="J408" s="140"/>
      <c r="L408" s="140"/>
    </row>
    <row r="409" spans="1:12">
      <c r="A409" s="201" t="s">
        <v>5798</v>
      </c>
      <c r="B409" s="304" t="s">
        <v>5900</v>
      </c>
      <c r="C409" s="201" t="s">
        <v>5382</v>
      </c>
      <c r="D409" s="201" t="s">
        <v>583</v>
      </c>
      <c r="E409" s="201" t="s">
        <v>381</v>
      </c>
      <c r="F409" s="313" t="s">
        <v>1925</v>
      </c>
      <c r="G409" s="201"/>
      <c r="H409" s="201" t="s">
        <v>582</v>
      </c>
      <c r="I409" s="140"/>
      <c r="J409" s="140"/>
      <c r="L409" s="140"/>
    </row>
    <row r="410" spans="1:12">
      <c r="A410" s="201" t="s">
        <v>5802</v>
      </c>
      <c r="B410" s="304" t="s">
        <v>5804</v>
      </c>
      <c r="C410" s="201" t="s">
        <v>5382</v>
      </c>
      <c r="D410" s="201" t="s">
        <v>583</v>
      </c>
      <c r="E410" s="201" t="s">
        <v>381</v>
      </c>
      <c r="F410" s="313" t="s">
        <v>1925</v>
      </c>
      <c r="G410" s="201"/>
      <c r="H410" s="201" t="s">
        <v>582</v>
      </c>
      <c r="I410" s="140"/>
      <c r="J410" s="140"/>
      <c r="L410" s="140"/>
    </row>
    <row r="411" spans="1:12">
      <c r="A411" s="201" t="s">
        <v>5803</v>
      </c>
      <c r="B411" s="304" t="s">
        <v>5799</v>
      </c>
      <c r="C411" s="201" t="s">
        <v>5382</v>
      </c>
      <c r="D411" s="201" t="s">
        <v>583</v>
      </c>
      <c r="E411" s="201" t="s">
        <v>381</v>
      </c>
      <c r="F411" s="313" t="s">
        <v>1925</v>
      </c>
      <c r="G411" s="201"/>
      <c r="H411" s="201" t="s">
        <v>582</v>
      </c>
      <c r="I411" s="140"/>
      <c r="J411" s="140"/>
      <c r="L411" s="140"/>
    </row>
    <row r="412" spans="1:12">
      <c r="A412" s="201" t="s">
        <v>5943</v>
      </c>
      <c r="B412" s="304" t="s">
        <v>5800</v>
      </c>
      <c r="C412" s="201" t="s">
        <v>5382</v>
      </c>
      <c r="D412" s="201" t="s">
        <v>583</v>
      </c>
      <c r="E412" s="201" t="s">
        <v>381</v>
      </c>
      <c r="F412" s="313" t="s">
        <v>1925</v>
      </c>
      <c r="G412" s="201"/>
      <c r="H412" s="201" t="s">
        <v>582</v>
      </c>
      <c r="I412" s="140"/>
      <c r="J412" s="140"/>
      <c r="L412" s="140"/>
    </row>
    <row r="413" spans="1:12">
      <c r="A413" s="201" t="s">
        <v>5944</v>
      </c>
      <c r="B413" s="304" t="s">
        <v>5801</v>
      </c>
      <c r="C413" s="201" t="s">
        <v>5382</v>
      </c>
      <c r="D413" s="201" t="s">
        <v>583</v>
      </c>
      <c r="E413" s="201" t="s">
        <v>381</v>
      </c>
      <c r="F413" s="313" t="s">
        <v>1925</v>
      </c>
      <c r="G413" s="201"/>
      <c r="H413" s="201" t="s">
        <v>582</v>
      </c>
      <c r="I413" s="140"/>
      <c r="J413" s="140"/>
      <c r="L413" s="140"/>
    </row>
    <row r="414" spans="1:12">
      <c r="A414" s="201" t="s">
        <v>5945</v>
      </c>
      <c r="B414" s="304" t="s">
        <v>5946</v>
      </c>
      <c r="C414" s="201" t="s">
        <v>5382</v>
      </c>
      <c r="D414" s="201" t="s">
        <v>583</v>
      </c>
      <c r="E414" s="201" t="s">
        <v>24</v>
      </c>
      <c r="F414" s="313">
        <v>202</v>
      </c>
      <c r="G414" s="201"/>
      <c r="H414" s="201" t="s">
        <v>582</v>
      </c>
      <c r="I414" s="140"/>
      <c r="J414" s="140"/>
      <c r="L414" s="140"/>
    </row>
    <row r="415" spans="1:12">
      <c r="I415" s="140"/>
      <c r="J415" s="140"/>
      <c r="L415" s="140"/>
    </row>
    <row r="417" spans="1:8">
      <c r="A417" s="324"/>
      <c r="B417" s="324"/>
      <c r="C417" s="324"/>
      <c r="D417" s="324"/>
      <c r="E417" s="324"/>
      <c r="F417" s="324"/>
      <c r="G417" s="324"/>
      <c r="H417" s="324"/>
    </row>
  </sheetData>
  <autoFilter ref="A1:Q413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9"/>
  <sheetViews>
    <sheetView topLeftCell="J1" zoomScaleNormal="100" workbookViewId="0">
      <selection activeCell="J24" sqref="J24"/>
    </sheetView>
  </sheetViews>
  <sheetFormatPr baseColWidth="10" defaultRowHeight="14.4"/>
  <cols>
    <col min="1" max="1" width="76.109375" bestFit="1" customWidth="1"/>
    <col min="2" max="2" width="8" bestFit="1" customWidth="1"/>
    <col min="10" max="10" width="72.6640625" bestFit="1" customWidth="1"/>
    <col min="11" max="11" width="8" bestFit="1" customWidth="1"/>
    <col min="12" max="12" width="72.6640625" style="137" bestFit="1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16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s="43" t="s">
        <v>244</v>
      </c>
      <c r="B2" t="s">
        <v>1946</v>
      </c>
      <c r="C2" t="s">
        <v>609</v>
      </c>
      <c r="D2" t="s">
        <v>426</v>
      </c>
      <c r="H2">
        <f>COUNTIF($J$2:$J$405,A2)</f>
        <v>1</v>
      </c>
      <c r="J2" s="106" t="s">
        <v>1672</v>
      </c>
      <c r="L2" s="106"/>
      <c r="O2" t="s">
        <v>426</v>
      </c>
      <c r="Q2" s="9" t="s">
        <v>1670</v>
      </c>
    </row>
    <row r="3" spans="1:22">
      <c r="A3" s="107" t="s">
        <v>1659</v>
      </c>
      <c r="B3" t="s">
        <v>1662</v>
      </c>
      <c r="D3" t="s">
        <v>426</v>
      </c>
      <c r="H3">
        <f t="shared" ref="H3:H8" si="0">COUNTIF($J$2:$J$404,A3)</f>
        <v>1</v>
      </c>
      <c r="J3" s="44" t="s">
        <v>244</v>
      </c>
      <c r="K3" s="1" t="str">
        <f t="shared" ref="K3:K9" si="1">VLOOKUP(J3,$A$1:$I$295,2,FALSE)</f>
        <v>e0</v>
      </c>
      <c r="L3" s="43" t="str">
        <f t="shared" ref="L3:L9" si="2">J3</f>
        <v>Total/NA</v>
      </c>
      <c r="M3" t="s">
        <v>190</v>
      </c>
      <c r="O3" t="s">
        <v>243</v>
      </c>
    </row>
    <row r="4" spans="1:22">
      <c r="A4" s="107" t="s">
        <v>1864</v>
      </c>
      <c r="B4" t="s">
        <v>1663</v>
      </c>
      <c r="D4" t="s">
        <v>426</v>
      </c>
      <c r="H4">
        <f t="shared" si="0"/>
        <v>1</v>
      </c>
      <c r="J4" s="53" t="s">
        <v>1659</v>
      </c>
      <c r="K4" s="1" t="str">
        <f t="shared" si="1"/>
        <v>e2000</v>
      </c>
      <c r="L4" s="43" t="str">
        <f t="shared" si="2"/>
        <v>Prise en charge ponctuelle de la cotisation/prime</v>
      </c>
      <c r="N4" t="s">
        <v>192</v>
      </c>
      <c r="O4" t="s">
        <v>426</v>
      </c>
    </row>
    <row r="5" spans="1:22">
      <c r="A5" s="107" t="s">
        <v>1660</v>
      </c>
      <c r="B5" t="s">
        <v>1664</v>
      </c>
      <c r="D5" t="s">
        <v>426</v>
      </c>
      <c r="H5">
        <f t="shared" si="0"/>
        <v>1</v>
      </c>
      <c r="J5" s="53" t="s">
        <v>1864</v>
      </c>
      <c r="K5" s="1" t="str">
        <f t="shared" si="1"/>
        <v>e2001</v>
      </c>
      <c r="L5" s="43" t="str">
        <f t="shared" si="2"/>
        <v>Aide pour le paiement d'un devis d'optique</v>
      </c>
      <c r="N5" t="s">
        <v>192</v>
      </c>
      <c r="O5" t="s">
        <v>426</v>
      </c>
    </row>
    <row r="6" spans="1:22">
      <c r="A6" s="107" t="s">
        <v>1865</v>
      </c>
      <c r="B6" t="s">
        <v>1665</v>
      </c>
      <c r="D6" t="s">
        <v>426</v>
      </c>
      <c r="H6">
        <f t="shared" si="0"/>
        <v>1</v>
      </c>
      <c r="J6" s="53" t="s">
        <v>1660</v>
      </c>
      <c r="K6" s="1" t="str">
        <f t="shared" si="1"/>
        <v>e2002</v>
      </c>
      <c r="L6" s="43" t="str">
        <f t="shared" si="2"/>
        <v>Aide pour le paiement d'un devis dentaire</v>
      </c>
      <c r="N6" t="s">
        <v>192</v>
      </c>
      <c r="O6" t="s">
        <v>426</v>
      </c>
    </row>
    <row r="7" spans="1:22">
      <c r="A7" s="107" t="s">
        <v>1661</v>
      </c>
      <c r="B7" t="s">
        <v>1666</v>
      </c>
      <c r="D7" t="s">
        <v>426</v>
      </c>
      <c r="H7">
        <f t="shared" si="0"/>
        <v>1</v>
      </c>
      <c r="J7" s="53" t="s">
        <v>1865</v>
      </c>
      <c r="K7" s="1" t="str">
        <f t="shared" si="1"/>
        <v>e2003</v>
      </c>
      <c r="L7" s="43" t="str">
        <f t="shared" si="2"/>
        <v>Aide à l'achat d'équipements médicalisés</v>
      </c>
      <c r="N7" t="s">
        <v>192</v>
      </c>
      <c r="O7" t="s">
        <v>426</v>
      </c>
      <c r="Q7" s="9"/>
    </row>
    <row r="8" spans="1:22">
      <c r="A8" s="107" t="s">
        <v>47</v>
      </c>
      <c r="B8" t="s">
        <v>1667</v>
      </c>
      <c r="D8" t="s">
        <v>426</v>
      </c>
      <c r="H8">
        <f t="shared" si="0"/>
        <v>1</v>
      </c>
      <c r="J8" s="53" t="s">
        <v>1661</v>
      </c>
      <c r="K8" s="1" t="str">
        <f t="shared" si="1"/>
        <v>e2004</v>
      </c>
      <c r="L8" s="43" t="str">
        <f t="shared" si="2"/>
        <v>Aide à l'aménagement du domicile suite à un handicap</v>
      </c>
      <c r="N8" t="s">
        <v>192</v>
      </c>
      <c r="O8" t="s">
        <v>426</v>
      </c>
    </row>
    <row r="9" spans="1:22">
      <c r="A9" s="42"/>
      <c r="J9" s="53" t="s">
        <v>47</v>
      </c>
      <c r="K9" s="1" t="str">
        <f t="shared" si="1"/>
        <v>e2005</v>
      </c>
      <c r="L9" s="43" t="str">
        <f t="shared" si="2"/>
        <v>Autres</v>
      </c>
      <c r="N9" t="s">
        <v>192</v>
      </c>
      <c r="O9" t="s">
        <v>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18"/>
  <sheetViews>
    <sheetView zoomScale="85" zoomScaleNormal="85" workbookViewId="0">
      <selection activeCell="B1" sqref="B1"/>
    </sheetView>
  </sheetViews>
  <sheetFormatPr baseColWidth="10" defaultRowHeight="14.4"/>
  <cols>
    <col min="1" max="1" width="20.109375" bestFit="1" customWidth="1"/>
    <col min="2" max="2" width="6.88671875" bestFit="1" customWidth="1"/>
    <col min="10" max="10" width="25.44140625" bestFit="1" customWidth="1"/>
    <col min="11" max="11" width="6.33203125" bestFit="1" customWidth="1"/>
    <col min="12" max="12" width="39.88671875" style="137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7" t="s">
        <v>242</v>
      </c>
      <c r="J1" s="120" t="s">
        <v>234</v>
      </c>
      <c r="K1" s="37" t="s">
        <v>235</v>
      </c>
      <c r="L1" s="116" t="s">
        <v>2528</v>
      </c>
      <c r="M1" s="37" t="s">
        <v>236</v>
      </c>
      <c r="N1" s="37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>
        <f>COUNTIF($J$2:$J$415,A2)</f>
        <v>0</v>
      </c>
      <c r="I2" s="50"/>
      <c r="J2" s="18" t="s">
        <v>1924</v>
      </c>
      <c r="L2" s="170"/>
      <c r="O2" t="s">
        <v>426</v>
      </c>
      <c r="Q2" t="s">
        <v>82</v>
      </c>
    </row>
    <row r="3" spans="1:22">
      <c r="A3" s="41" t="s">
        <v>79</v>
      </c>
      <c r="B3" t="s">
        <v>611</v>
      </c>
      <c r="D3" t="s">
        <v>243</v>
      </c>
      <c r="H3">
        <f>COUNTIF($J$2:$J$415,A3)</f>
        <v>1</v>
      </c>
      <c r="I3" s="50"/>
      <c r="J3" s="15" t="s">
        <v>79</v>
      </c>
      <c r="K3" t="s">
        <v>611</v>
      </c>
      <c r="L3" s="171" t="str">
        <f>J3</f>
        <v>Comptes statutaires</v>
      </c>
      <c r="O3" t="s">
        <v>243</v>
      </c>
    </row>
    <row r="4" spans="1:22">
      <c r="A4" t="s">
        <v>1816</v>
      </c>
      <c r="B4" t="s">
        <v>1817</v>
      </c>
      <c r="D4" t="s">
        <v>243</v>
      </c>
      <c r="H4">
        <f>COUNTIF($J$2:$J$415,A4)</f>
        <v>1</v>
      </c>
      <c r="J4" s="15" t="s">
        <v>1816</v>
      </c>
      <c r="K4" t="s">
        <v>1817</v>
      </c>
      <c r="L4" s="171" t="str">
        <f>J4</f>
        <v>Solvabilité II</v>
      </c>
      <c r="O4" t="s">
        <v>243</v>
      </c>
    </row>
    <row r="18" spans="12:12">
      <c r="L18" s="137" t="s">
        <v>2539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H54"/>
  <sheetViews>
    <sheetView zoomScale="80" zoomScaleNormal="80" workbookViewId="0">
      <pane ySplit="1" topLeftCell="A2" activePane="bottomLeft" state="frozen"/>
      <selection activeCell="B1" sqref="B1"/>
      <selection pane="bottomLeft" activeCell="L24" sqref="L24"/>
    </sheetView>
  </sheetViews>
  <sheetFormatPr baseColWidth="10" defaultColWidth="9.109375" defaultRowHeight="14.4"/>
  <cols>
    <col min="1" max="1" width="46.5546875" style="142" customWidth="1"/>
    <col min="2" max="4" width="9.109375" style="142"/>
    <col min="5" max="5" width="13.5546875" style="142" bestFit="1" customWidth="1"/>
    <col min="6" max="7" width="9.109375" style="142"/>
    <col min="8" max="8" width="6.44140625" style="142" bestFit="1" customWidth="1"/>
    <col min="9" max="9" width="9.109375" style="142"/>
    <col min="10" max="10" width="12.5546875" style="142" bestFit="1" customWidth="1"/>
    <col min="11" max="11" width="9.109375" style="142"/>
    <col min="12" max="12" width="15.44140625" style="142" customWidth="1"/>
    <col min="13" max="16" width="9.109375" style="142"/>
    <col min="17" max="17" width="9.88671875" style="142" customWidth="1"/>
    <col min="18" max="18" width="22.44140625" style="142" customWidth="1"/>
    <col min="19" max="19" width="13.5546875" style="142" bestFit="1" customWidth="1"/>
    <col min="20" max="20" width="9.109375" style="142"/>
    <col min="21" max="21" width="19.109375" style="142" bestFit="1" customWidth="1"/>
    <col min="22" max="16384" width="9.109375" style="142"/>
  </cols>
  <sheetData>
    <row r="1" spans="1:34">
      <c r="A1" s="124" t="s">
        <v>576</v>
      </c>
      <c r="B1" s="124" t="s">
        <v>235</v>
      </c>
      <c r="C1" s="124" t="s">
        <v>603</v>
      </c>
      <c r="D1" s="124" t="s">
        <v>238</v>
      </c>
      <c r="E1" s="124" t="s">
        <v>1822</v>
      </c>
      <c r="F1" s="124" t="s">
        <v>1823</v>
      </c>
      <c r="G1" s="124" t="s">
        <v>1824</v>
      </c>
      <c r="H1" s="124" t="s">
        <v>581</v>
      </c>
      <c r="I1" s="124" t="s">
        <v>242</v>
      </c>
      <c r="J1" s="240" t="s">
        <v>234</v>
      </c>
      <c r="K1" s="124" t="s">
        <v>235</v>
      </c>
      <c r="L1" s="124" t="s">
        <v>2528</v>
      </c>
      <c r="M1" s="124" t="s">
        <v>236</v>
      </c>
      <c r="N1" s="124" t="s">
        <v>237</v>
      </c>
      <c r="O1" s="124" t="s">
        <v>238</v>
      </c>
      <c r="P1" s="124" t="s">
        <v>239</v>
      </c>
      <c r="Q1" s="124" t="s">
        <v>240</v>
      </c>
      <c r="R1" s="124" t="s">
        <v>241</v>
      </c>
      <c r="S1" s="124" t="s">
        <v>1822</v>
      </c>
      <c r="T1" s="124" t="s">
        <v>1823</v>
      </c>
      <c r="U1" s="124" t="s">
        <v>1824</v>
      </c>
      <c r="V1" s="124" t="s">
        <v>242</v>
      </c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</row>
    <row r="2" spans="1:34">
      <c r="A2" s="250" t="s">
        <v>2802</v>
      </c>
      <c r="B2" s="250" t="s">
        <v>245</v>
      </c>
      <c r="C2" s="250" t="s">
        <v>609</v>
      </c>
      <c r="D2" s="250" t="s">
        <v>243</v>
      </c>
      <c r="E2" s="245"/>
      <c r="F2" s="250"/>
      <c r="G2" s="250"/>
      <c r="H2" s="250">
        <f>COUNTIF(J:J,A2)</f>
        <v>1</v>
      </c>
      <c r="I2" s="250"/>
      <c r="J2" s="275" t="s">
        <v>2799</v>
      </c>
      <c r="K2" s="250"/>
      <c r="L2" s="250"/>
      <c r="M2" s="250"/>
      <c r="N2" s="250"/>
      <c r="O2" s="250" t="s">
        <v>243</v>
      </c>
      <c r="P2" s="250"/>
      <c r="Q2" s="250" t="s">
        <v>2797</v>
      </c>
      <c r="R2" s="250"/>
      <c r="S2" s="245"/>
      <c r="T2" s="245"/>
      <c r="U2" s="245"/>
      <c r="V2" s="250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</row>
    <row r="3" spans="1:34">
      <c r="A3" s="250" t="s">
        <v>2803</v>
      </c>
      <c r="B3" s="250" t="s">
        <v>613</v>
      </c>
      <c r="C3" s="250"/>
      <c r="D3" s="250" t="s">
        <v>243</v>
      </c>
      <c r="E3" s="245"/>
      <c r="F3" s="250"/>
      <c r="G3" s="250"/>
      <c r="H3" s="250">
        <f>COUNTIF(J:J,A3)</f>
        <v>1</v>
      </c>
      <c r="I3" s="250"/>
      <c r="J3" s="276" t="s">
        <v>2802</v>
      </c>
      <c r="K3" s="250" t="str">
        <f>VLOOKUP(J3,$A$2:$B$16,2,0)</f>
        <v>x0</v>
      </c>
      <c r="L3" s="250" t="s">
        <v>2800</v>
      </c>
      <c r="M3" s="250"/>
      <c r="N3" s="250"/>
      <c r="O3" s="250" t="s">
        <v>243</v>
      </c>
      <c r="P3" s="250"/>
      <c r="Q3" s="250"/>
      <c r="R3" s="250"/>
      <c r="S3" s="245"/>
      <c r="T3" s="245"/>
      <c r="U3" s="245"/>
      <c r="V3" s="250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1:34">
      <c r="A4" s="250"/>
      <c r="B4" s="250"/>
      <c r="C4" s="250"/>
      <c r="D4" s="250"/>
      <c r="E4" s="250"/>
      <c r="F4" s="250"/>
      <c r="G4" s="250"/>
      <c r="H4" s="250"/>
      <c r="I4" s="250"/>
      <c r="J4" s="276" t="s">
        <v>2803</v>
      </c>
      <c r="K4" s="250" t="str">
        <f>VLOOKUP(J4,$A$2:$B$16,2,0)</f>
        <v>x1</v>
      </c>
      <c r="L4" s="250" t="s">
        <v>2801</v>
      </c>
      <c r="M4" s="250"/>
      <c r="N4" s="250"/>
      <c r="O4" s="250" t="s">
        <v>243</v>
      </c>
      <c r="P4" s="250"/>
      <c r="Q4" s="250"/>
      <c r="R4" s="250"/>
      <c r="S4" s="245"/>
      <c r="T4" s="245"/>
      <c r="U4" s="245"/>
      <c r="V4" s="250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</row>
    <row r="5" spans="1:34">
      <c r="A5" s="241"/>
      <c r="B5" s="241"/>
      <c r="C5" s="241"/>
      <c r="D5" s="241"/>
      <c r="E5" s="241"/>
      <c r="F5" s="241"/>
      <c r="G5" s="241"/>
      <c r="H5" s="241"/>
      <c r="I5" s="241"/>
      <c r="J5" s="250"/>
      <c r="K5" s="250"/>
      <c r="L5" s="250"/>
      <c r="M5" s="250"/>
      <c r="N5" s="250"/>
      <c r="O5" s="250"/>
      <c r="P5" s="250"/>
      <c r="Q5" s="250"/>
      <c r="R5" s="136"/>
      <c r="S5" s="136"/>
      <c r="T5" s="136"/>
      <c r="U5" s="136"/>
      <c r="V5" s="136"/>
    </row>
    <row r="6" spans="1:34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50"/>
      <c r="L6" s="250"/>
      <c r="M6" s="250"/>
      <c r="N6" s="250"/>
      <c r="O6" s="250"/>
      <c r="P6" s="250"/>
      <c r="Q6" s="250"/>
      <c r="R6" s="136"/>
      <c r="S6" s="136"/>
      <c r="T6" s="136"/>
      <c r="U6" s="136"/>
      <c r="V6" s="136"/>
    </row>
    <row r="7" spans="1:34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50"/>
      <c r="L7" s="250"/>
      <c r="M7" s="250"/>
      <c r="N7" s="250"/>
      <c r="O7" s="250"/>
      <c r="P7" s="250"/>
      <c r="Q7" s="250"/>
      <c r="R7" s="136"/>
      <c r="S7" s="136"/>
      <c r="T7" s="136"/>
      <c r="U7" s="136"/>
      <c r="V7" s="136"/>
    </row>
    <row r="8" spans="1:34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50"/>
      <c r="L8" s="250"/>
      <c r="M8" s="250"/>
      <c r="N8" s="250"/>
      <c r="O8" s="250"/>
      <c r="P8" s="250"/>
      <c r="Q8" s="250"/>
      <c r="R8" s="136"/>
      <c r="S8" s="136"/>
      <c r="T8" s="136"/>
      <c r="U8" s="136"/>
      <c r="V8" s="136"/>
    </row>
    <row r="9" spans="1:34">
      <c r="A9" s="241"/>
      <c r="B9" s="241"/>
      <c r="C9" s="241"/>
      <c r="D9" s="241"/>
      <c r="E9" s="241"/>
      <c r="F9" s="241"/>
      <c r="G9" s="241"/>
      <c r="H9" s="241"/>
      <c r="I9" s="241"/>
      <c r="J9" s="247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</row>
    <row r="10" spans="1:34">
      <c r="A10" s="241"/>
      <c r="B10" s="241"/>
      <c r="C10" s="241"/>
      <c r="D10" s="241"/>
      <c r="E10" s="241"/>
      <c r="F10" s="241"/>
      <c r="G10" s="241"/>
      <c r="H10" s="241"/>
      <c r="I10" s="241"/>
      <c r="J10" s="248"/>
      <c r="K10" s="136"/>
      <c r="L10" s="136"/>
      <c r="M10" s="136"/>
      <c r="N10" s="136"/>
      <c r="O10" s="136"/>
      <c r="P10" s="136"/>
      <c r="Q10" s="136"/>
      <c r="R10" s="250"/>
      <c r="S10" s="250"/>
      <c r="T10" s="250"/>
      <c r="U10" s="250"/>
      <c r="V10" s="250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</row>
    <row r="11" spans="1:34">
      <c r="A11" s="241"/>
      <c r="B11" s="241"/>
      <c r="C11" s="241"/>
      <c r="D11" s="241"/>
      <c r="E11" s="241"/>
      <c r="F11" s="241"/>
      <c r="G11" s="241"/>
      <c r="H11" s="241"/>
      <c r="I11" s="241"/>
      <c r="J11" s="249"/>
      <c r="K11" s="136"/>
      <c r="L11" s="136"/>
      <c r="M11" s="136"/>
      <c r="N11" s="136"/>
      <c r="O11" s="136"/>
      <c r="P11" s="136"/>
      <c r="Q11" s="136"/>
      <c r="R11" s="250"/>
      <c r="S11" s="250"/>
      <c r="T11" s="250"/>
      <c r="U11" s="250"/>
      <c r="V11" s="250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</row>
    <row r="12" spans="1:34">
      <c r="A12" s="241"/>
      <c r="B12" s="241"/>
      <c r="C12" s="241"/>
      <c r="D12" s="241"/>
      <c r="E12" s="241"/>
      <c r="F12" s="241"/>
      <c r="G12" s="241"/>
      <c r="H12" s="241"/>
      <c r="I12" s="241"/>
      <c r="K12" s="136"/>
      <c r="L12" s="136"/>
      <c r="M12" s="136"/>
      <c r="N12" s="136"/>
      <c r="O12" s="136"/>
      <c r="P12" s="136"/>
      <c r="Q12" s="136"/>
      <c r="R12" s="250"/>
      <c r="S12" s="250"/>
      <c r="T12" s="250"/>
      <c r="U12" s="250"/>
      <c r="V12" s="250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</row>
    <row r="13" spans="1:34"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</row>
    <row r="14" spans="1:34"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1:34"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34"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="136" customFormat="1"/>
    <row r="18" s="136" customFormat="1"/>
    <row r="19" s="136" customFormat="1"/>
    <row r="20" s="136" customFormat="1"/>
    <row r="21" s="136" customFormat="1"/>
    <row r="22" s="136" customFormat="1"/>
    <row r="23" s="136" customFormat="1"/>
    <row r="24" s="136" customFormat="1"/>
    <row r="25" s="136" customFormat="1"/>
    <row r="26" s="136" customFormat="1"/>
    <row r="27" s="136" customFormat="1"/>
    <row r="28" s="136" customFormat="1"/>
    <row r="29" s="136" customFormat="1"/>
    <row r="30" s="136" customFormat="1"/>
    <row r="31" s="136" customFormat="1"/>
    <row r="32" s="136" customFormat="1"/>
    <row r="33" s="136" customFormat="1"/>
    <row r="34" s="136" customFormat="1"/>
    <row r="35" s="136" customFormat="1"/>
    <row r="36" s="136" customFormat="1"/>
    <row r="37" s="136" customFormat="1"/>
    <row r="38" s="136" customFormat="1"/>
    <row r="39" s="136" customFormat="1"/>
    <row r="40" s="136" customFormat="1"/>
    <row r="41" s="136" customFormat="1"/>
    <row r="42" s="136" customFormat="1"/>
    <row r="43" s="136" customFormat="1"/>
    <row r="44" s="136" customFormat="1"/>
    <row r="45" s="136" customFormat="1"/>
    <row r="46" s="136" customFormat="1"/>
    <row r="47" s="136" customFormat="1"/>
    <row r="48" s="136" customFormat="1"/>
    <row r="49" spans="10:17" s="136" customFormat="1"/>
    <row r="50" spans="10:17" s="136" customFormat="1"/>
    <row r="51" spans="10:17" s="136" customFormat="1"/>
    <row r="52" spans="10:17" s="136" customFormat="1">
      <c r="J52" s="142"/>
      <c r="K52" s="142"/>
      <c r="L52" s="142"/>
      <c r="M52" s="142"/>
      <c r="N52" s="142"/>
      <c r="O52" s="142"/>
      <c r="P52" s="142"/>
      <c r="Q52" s="142"/>
    </row>
    <row r="53" spans="10:17" s="136" customFormat="1">
      <c r="J53" s="142"/>
      <c r="K53" s="142"/>
      <c r="L53" s="142"/>
      <c r="M53" s="142"/>
      <c r="N53" s="142"/>
      <c r="O53" s="142"/>
      <c r="P53" s="142"/>
      <c r="Q53" s="142"/>
    </row>
    <row r="54" spans="10:17" s="136" customFormat="1">
      <c r="J54" s="142"/>
      <c r="K54" s="142"/>
      <c r="L54" s="142"/>
      <c r="M54" s="142"/>
      <c r="N54" s="142"/>
      <c r="O54" s="142"/>
      <c r="P54" s="142"/>
      <c r="Q54" s="14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8"/>
  <sheetViews>
    <sheetView zoomScaleNormal="100" workbookViewId="0">
      <selection activeCell="B1" sqref="B1"/>
    </sheetView>
  </sheetViews>
  <sheetFormatPr baseColWidth="10" defaultRowHeight="14.4"/>
  <cols>
    <col min="2" max="2" width="6.5546875" bestFit="1" customWidth="1"/>
    <col min="10" max="10" width="21.6640625" bestFit="1" customWidth="1"/>
    <col min="12" max="12" width="21.6640625" style="137" customWidth="1"/>
  </cols>
  <sheetData>
    <row r="1" spans="1:22">
      <c r="A1" s="37" t="s">
        <v>576</v>
      </c>
      <c r="B1" s="37" t="s">
        <v>235</v>
      </c>
      <c r="C1" s="37" t="s">
        <v>603</v>
      </c>
      <c r="D1" s="37" t="s">
        <v>238</v>
      </c>
      <c r="E1" s="121" t="s">
        <v>1822</v>
      </c>
      <c r="F1" s="121" t="s">
        <v>1823</v>
      </c>
      <c r="G1" s="121" t="s">
        <v>1824</v>
      </c>
      <c r="H1" s="37" t="s">
        <v>581</v>
      </c>
      <c r="I1" s="38" t="s">
        <v>242</v>
      </c>
      <c r="J1" s="37" t="s">
        <v>234</v>
      </c>
      <c r="K1" s="37" t="s">
        <v>235</v>
      </c>
      <c r="L1" s="116" t="s">
        <v>2528</v>
      </c>
      <c r="M1" s="37" t="s">
        <v>236</v>
      </c>
      <c r="N1" s="37" t="s">
        <v>237</v>
      </c>
      <c r="O1" s="37" t="s">
        <v>238</v>
      </c>
      <c r="P1" s="37" t="s">
        <v>239</v>
      </c>
      <c r="Q1" s="37" t="s">
        <v>240</v>
      </c>
      <c r="R1" s="3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 s="137">
        <f t="shared" ref="H2:H7" si="0">COUNTIF(J:J,A2)</f>
        <v>0</v>
      </c>
      <c r="I2" s="39"/>
      <c r="J2" t="s">
        <v>610</v>
      </c>
      <c r="L2" s="170"/>
      <c r="O2" t="s">
        <v>426</v>
      </c>
      <c r="Q2" t="s">
        <v>0</v>
      </c>
    </row>
    <row r="3" spans="1:22">
      <c r="A3" t="s">
        <v>1</v>
      </c>
      <c r="B3" t="s">
        <v>604</v>
      </c>
      <c r="D3" t="s">
        <v>243</v>
      </c>
      <c r="H3">
        <f t="shared" si="0"/>
        <v>1</v>
      </c>
      <c r="I3" s="39"/>
      <c r="J3" s="2" t="s">
        <v>1</v>
      </c>
      <c r="K3" t="str">
        <f>VLOOKUP(J3,A:B,2,FALSE)</f>
        <v>x3</v>
      </c>
      <c r="L3" s="171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37">
        <f t="shared" si="0"/>
        <v>1</v>
      </c>
      <c r="I4" s="39"/>
      <c r="J4" s="2" t="s">
        <v>2</v>
      </c>
      <c r="K4" s="137" t="str">
        <f>VLOOKUP(J4,A:B,2,FALSE)</f>
        <v>x23</v>
      </c>
      <c r="L4" s="171" t="str">
        <f>J4</f>
        <v>Passif</v>
      </c>
      <c r="O4" t="s">
        <v>243</v>
      </c>
    </row>
    <row r="5" spans="1:22">
      <c r="A5" s="1" t="s">
        <v>4</v>
      </c>
      <c r="B5" t="s">
        <v>606</v>
      </c>
      <c r="D5" t="s">
        <v>243</v>
      </c>
      <c r="H5" s="137">
        <f t="shared" si="0"/>
        <v>1</v>
      </c>
      <c r="I5" s="39"/>
      <c r="J5" s="2" t="s">
        <v>4</v>
      </c>
      <c r="K5" s="137" t="str">
        <f>VLOOKUP(J5,A:B,2,FALSE)</f>
        <v>x20</v>
      </c>
      <c r="L5" s="171" t="str">
        <f>J5</f>
        <v>Recette</v>
      </c>
      <c r="O5" t="s">
        <v>243</v>
      </c>
    </row>
    <row r="6" spans="1:22">
      <c r="A6" t="s">
        <v>3</v>
      </c>
      <c r="B6" t="s">
        <v>605</v>
      </c>
      <c r="D6" t="s">
        <v>243</v>
      </c>
      <c r="H6" s="137">
        <f t="shared" si="0"/>
        <v>1</v>
      </c>
      <c r="I6" s="39"/>
      <c r="J6" s="2" t="s">
        <v>3</v>
      </c>
      <c r="K6" s="137" t="str">
        <f>VLOOKUP(J6,A:B,2,FALSE)</f>
        <v>x15</v>
      </c>
      <c r="L6" s="171" t="str">
        <f>J6</f>
        <v>Dépense</v>
      </c>
      <c r="O6" t="s">
        <v>243</v>
      </c>
    </row>
    <row r="7" spans="1:22">
      <c r="A7" s="1" t="s">
        <v>250</v>
      </c>
      <c r="B7" t="s">
        <v>607</v>
      </c>
      <c r="D7" t="s">
        <v>426</v>
      </c>
      <c r="H7" s="137">
        <f t="shared" si="0"/>
        <v>1</v>
      </c>
      <c r="I7" s="39"/>
      <c r="J7" s="2" t="s">
        <v>250</v>
      </c>
      <c r="K7" s="137" t="str">
        <f>VLOOKUP(J7,A:B,2,FALSE)</f>
        <v>e1</v>
      </c>
      <c r="L7" s="171" t="str">
        <f>J7</f>
        <v>Résultat</v>
      </c>
      <c r="O7" t="s">
        <v>426</v>
      </c>
    </row>
    <row r="8" spans="1:22">
      <c r="L8" s="15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7"/>
  <sheetViews>
    <sheetView zoomScale="85" zoomScaleNormal="85" workbookViewId="0">
      <selection activeCell="Q1" sqref="Q1"/>
    </sheetView>
  </sheetViews>
  <sheetFormatPr baseColWidth="10" defaultRowHeight="14.4"/>
  <cols>
    <col min="1" max="1" width="22" bestFit="1" customWidth="1"/>
    <col min="2" max="2" width="6.33203125" bestFit="1" customWidth="1"/>
    <col min="10" max="10" width="39.6640625" customWidth="1"/>
    <col min="12" max="12" width="28.5546875" bestFit="1" customWidth="1"/>
  </cols>
  <sheetData>
    <row r="1" spans="1:22">
      <c r="A1" s="115" t="s">
        <v>576</v>
      </c>
      <c r="B1" s="117" t="s">
        <v>235</v>
      </c>
      <c r="C1" s="117" t="s">
        <v>603</v>
      </c>
      <c r="D1" s="117" t="s">
        <v>238</v>
      </c>
      <c r="E1" s="121" t="s">
        <v>1822</v>
      </c>
      <c r="F1" s="121" t="s">
        <v>1823</v>
      </c>
      <c r="G1" s="121" t="s">
        <v>1824</v>
      </c>
      <c r="H1" s="117" t="s">
        <v>581</v>
      </c>
      <c r="I1" s="117" t="s">
        <v>242</v>
      </c>
      <c r="J1" s="116" t="s">
        <v>234</v>
      </c>
      <c r="K1" s="117" t="s">
        <v>235</v>
      </c>
      <c r="L1" s="116" t="s">
        <v>2528</v>
      </c>
      <c r="M1" s="117" t="s">
        <v>236</v>
      </c>
      <c r="N1" s="117" t="s">
        <v>237</v>
      </c>
      <c r="O1" s="117" t="s">
        <v>238</v>
      </c>
      <c r="P1" s="117" t="s">
        <v>239</v>
      </c>
      <c r="Q1" s="117" t="s">
        <v>240</v>
      </c>
      <c r="R1" s="117" t="s">
        <v>241</v>
      </c>
      <c r="S1" s="121" t="s">
        <v>1822</v>
      </c>
      <c r="T1" s="121" t="s">
        <v>1823</v>
      </c>
      <c r="U1" s="121" t="s">
        <v>1824</v>
      </c>
      <c r="V1" s="121" t="s">
        <v>242</v>
      </c>
    </row>
    <row r="2" spans="1:22">
      <c r="A2" t="s">
        <v>244</v>
      </c>
      <c r="B2" t="s">
        <v>245</v>
      </c>
      <c r="C2" t="s">
        <v>609</v>
      </c>
      <c r="D2" t="s">
        <v>243</v>
      </c>
      <c r="H2">
        <f>COUNTIF($J$2:$J$415,A2)</f>
        <v>0</v>
      </c>
      <c r="J2" s="41" t="s">
        <v>638</v>
      </c>
      <c r="L2" s="170"/>
      <c r="O2" t="s">
        <v>426</v>
      </c>
      <c r="Q2" t="s">
        <v>62</v>
      </c>
    </row>
    <row r="3" spans="1:22">
      <c r="A3" s="14" t="s">
        <v>343</v>
      </c>
      <c r="B3" t="s">
        <v>1029</v>
      </c>
      <c r="D3" t="s">
        <v>426</v>
      </c>
      <c r="H3">
        <f>COUNTIF($J$2:$J$415,A3)</f>
        <v>1</v>
      </c>
      <c r="J3" s="15" t="s">
        <v>343</v>
      </c>
      <c r="K3" t="s">
        <v>1029</v>
      </c>
      <c r="L3" s="171" t="str">
        <f>J3</f>
        <v>Versements intervenus</v>
      </c>
      <c r="O3" t="s">
        <v>426</v>
      </c>
    </row>
    <row r="4" spans="1:22">
      <c r="A4" s="14" t="s">
        <v>1136</v>
      </c>
      <c r="B4" t="s">
        <v>1135</v>
      </c>
      <c r="D4" t="s">
        <v>426</v>
      </c>
      <c r="H4">
        <f>COUNTIF($J$2:$J$415,A4)</f>
        <v>1</v>
      </c>
      <c r="J4" s="52" t="s">
        <v>1136</v>
      </c>
      <c r="K4" s="9" t="s">
        <v>1135</v>
      </c>
      <c r="L4" s="171" t="str">
        <f>J4</f>
        <v>Hors versements intervenus</v>
      </c>
      <c r="M4" s="9"/>
      <c r="O4" t="s">
        <v>426</v>
      </c>
    </row>
    <row r="5" spans="1:22">
      <c r="B5" s="2"/>
      <c r="J5" s="78"/>
      <c r="K5" s="9"/>
      <c r="L5" s="78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6</vt:i4>
      </vt:variant>
    </vt:vector>
  </HeadingPairs>
  <TitlesOfParts>
    <vt:vector size="42" baseType="lpstr">
      <vt:lpstr>Owners</vt:lpstr>
      <vt:lpstr>Domains</vt:lpstr>
      <vt:lpstr>Dimensions</vt:lpstr>
      <vt:lpstr>Metrics</vt:lpstr>
      <vt:lpstr>AA</vt:lpstr>
      <vt:lpstr>AM</vt:lpstr>
      <vt:lpstr>AO</vt:lpstr>
      <vt:lpstr>BC</vt:lpstr>
      <vt:lpstr>BT</vt:lpstr>
      <vt:lpstr>CN</vt:lpstr>
      <vt:lpstr>CU</vt:lpstr>
      <vt:lpstr>DI</vt:lpstr>
      <vt:lpstr>CS</vt:lpstr>
      <vt:lpstr>FC</vt:lpstr>
      <vt:lpstr>FX</vt:lpstr>
      <vt:lpstr>GA</vt:lpstr>
      <vt:lpstr>GR</vt:lpstr>
      <vt:lpstr>LB</vt:lpstr>
      <vt:lpstr>MC</vt:lpstr>
      <vt:lpstr>MP</vt:lpstr>
      <vt:lpstr>NA</vt:lpstr>
      <vt:lpstr>NC</vt:lpstr>
      <vt:lpstr>NI</vt:lpstr>
      <vt:lpstr>PI</vt:lpstr>
      <vt:lpstr>NM</vt:lpstr>
      <vt:lpstr>PR</vt:lpstr>
      <vt:lpstr>PU</vt:lpstr>
      <vt:lpstr>RR</vt:lpstr>
      <vt:lpstr>RT</vt:lpstr>
      <vt:lpstr>SE</vt:lpstr>
      <vt:lpstr>SC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VENCIC Pierre (DGSI DDSA)</cp:lastModifiedBy>
  <cp:lastPrinted>2016-01-05T17:57:36Z</cp:lastPrinted>
  <dcterms:created xsi:type="dcterms:W3CDTF">2015-03-05T09:22:10Z</dcterms:created>
  <dcterms:modified xsi:type="dcterms:W3CDTF">2023-09-29T12:20:13Z</dcterms:modified>
</cp:coreProperties>
</file>